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2585" activeTab="0"/>
  </bookViews>
  <sheets>
    <sheet name="Rozpočet" sheetId="1" r:id="rId1"/>
    <sheet name="Rekapitulace rozpočtu" sheetId="2" r:id="rId2"/>
    <sheet name="Výkaz" sheetId="3" r:id="rId3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</definedNames>
  <calcPr fullCalcOnLoad="1"/>
</workbook>
</file>

<file path=xl/sharedStrings.xml><?xml version="1.0" encoding="utf-8"?>
<sst xmlns="http://schemas.openxmlformats.org/spreadsheetml/2006/main" count="1819" uniqueCount="876">
  <si>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</si>
  <si>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</si>
  <si>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</si>
  <si>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</si>
  <si>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</si>
  <si>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</si>
  <si>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</si>
  <si>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</si>
  <si>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</si>
  <si>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</si>
  <si>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</si>
  <si>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</si>
  <si>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</si>
  <si>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</si>
  <si>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</si>
  <si>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</si>
  <si>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</si>
  <si>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</si>
  <si>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</si>
  <si>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</si>
  <si>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</si>
  <si>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</si>
  <si>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</si>
  <si>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</si>
  <si>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</si>
  <si>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</si>
  <si>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</si>
  <si>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</si>
  <si>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</si>
  <si>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</si>
  <si>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</si>
  <si>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</si>
  <si>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</si>
  <si>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</si>
  <si>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</si>
  <si>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</si>
  <si>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Položkový výkaz výměr</t>
  </si>
  <si>
    <t>000003195</t>
  </si>
  <si>
    <t>REKONSTRUKCE TOPÍRNY KOŘENOV</t>
  </si>
  <si>
    <t>0000001</t>
  </si>
  <si>
    <t>03</t>
  </si>
  <si>
    <t>Projekty</t>
  </si>
  <si>
    <t>POZNÁMKA</t>
  </si>
  <si>
    <t>NEDÍLNOU SOUČÁSTÍ PRO OCENĚNÍ</t>
  </si>
  <si>
    <t>JE PROJEKTOVÁ DOKUMENTACE</t>
  </si>
  <si>
    <t>Při oceňování díla stavební firmou je nadřazena</t>
  </si>
  <si>
    <t>výkresová část a TZ nad výkaz výměr a rozpočet.</t>
  </si>
  <si>
    <t>Zhotovitel díla odpovídá za to, že provedl</t>
  </si>
  <si>
    <t>kontrolu kompletnosti výkazu výměr a do své</t>
  </si>
  <si>
    <t>nabídky zahrnul veškeré položky a práce nutné</t>
  </si>
  <si>
    <t>k provedení díla a kolaudace.</t>
  </si>
  <si>
    <t>MATERIÁLY UVEDENÉ V ROZPOČTU</t>
  </si>
  <si>
    <t>JSOU  O R I E N T A Č N Í</t>
  </si>
  <si>
    <t>MOHOU BÝT DODVATELEM ZAMĚNĚNY ZA PŘEDPOKLADU,</t>
  </si>
  <si>
    <t>ŽE BUDOU SPLŇOVAT VŠECHNY KVALITATIVNÍ</t>
  </si>
  <si>
    <t>A TECHNICKÉ PARAMETRY PŘEDEPSANÉ</t>
  </si>
  <si>
    <t>PROJEKTOVOU DOKUMENTACÍ</t>
  </si>
  <si>
    <t>V JEDNOTKOVÝCH CENÁCH JSOU ZAHRNUTY</t>
  </si>
  <si>
    <t>NÁKLADY NA SPOJOVACÍ MATERIÁL</t>
  </si>
  <si>
    <t>POTŘEBNÝ KE KOMPLETNÍ MONTÁŽI</t>
  </si>
  <si>
    <t>/hmoždinky,kotvy,svary atd./</t>
  </si>
  <si>
    <t>1</t>
  </si>
  <si>
    <t>Zemní práce</t>
  </si>
  <si>
    <t>111 10-1111</t>
  </si>
  <si>
    <t>Odstranění ruderál porostu rovina</t>
  </si>
  <si>
    <t>m2</t>
  </si>
  <si>
    <t>VYCISTENI PODLAHY A ZDI OBJ.</t>
  </si>
  <si>
    <t>707,60</t>
  </si>
  <si>
    <t>0,80*(17,00*2+8,50*2)</t>
  </si>
  <si>
    <t>VNE OBJEKTU</t>
  </si>
  <si>
    <t>3,00*(37,00+32,50)*2</t>
  </si>
  <si>
    <t>111 20-1101</t>
  </si>
  <si>
    <t>Odstran křovin i kořenů pl -1000m2</t>
  </si>
  <si>
    <t>CCA 30% PLOCHY</t>
  </si>
  <si>
    <t>0,30*1165,40</t>
  </si>
  <si>
    <t>162 30-1501</t>
  </si>
  <si>
    <t>Vodorov přem.křovin do 5km</t>
  </si>
  <si>
    <t>ODVOZ SMYCENEHO MATERIALU</t>
  </si>
  <si>
    <t>349,620</t>
  </si>
  <si>
    <t>111 20-1401</t>
  </si>
  <si>
    <t>Spálení křovin</t>
  </si>
  <si>
    <t>LIKVIDACE KROVIN</t>
  </si>
  <si>
    <t>122 20-1101</t>
  </si>
  <si>
    <t>Odkop nezap horniny 3 -100m3</t>
  </si>
  <si>
    <t>m3</t>
  </si>
  <si>
    <t>ODTEZENI VENKOVNI PRILEHLE ZEMINY</t>
  </si>
  <si>
    <t>K OPETOVNEMU ROZPROSTRENI</t>
  </si>
  <si>
    <t>/dle udaje v TZ/</t>
  </si>
  <si>
    <t>75,00</t>
  </si>
  <si>
    <t>122 20-1109</t>
  </si>
  <si>
    <t>Přípl lepivost odkop horniny 1-3</t>
  </si>
  <si>
    <t>*30% LEPIVOST*</t>
  </si>
  <si>
    <t>0,30*75.000</t>
  </si>
  <si>
    <t>162 30-1101</t>
  </si>
  <si>
    <t>Vodorov přem.výk/syp do 500m 4</t>
  </si>
  <si>
    <t>PREMISTENI V OKOLI STAVBY</t>
  </si>
  <si>
    <t>/odtezena zemina/</t>
  </si>
  <si>
    <t>171 10-1131</t>
  </si>
  <si>
    <t>Násypy nesoudr.a soudr.střídavě</t>
  </si>
  <si>
    <t>ULOZENI V OKOLI STAVBY</t>
  </si>
  <si>
    <t>122 20-1102</t>
  </si>
  <si>
    <t>Odkop nezap horniny 3 -1000m3</t>
  </si>
  <si>
    <t>ODTEZENI ZEMINY POD PODLAHOU</t>
  </si>
  <si>
    <t>*BP1*</t>
  </si>
  <si>
    <t>450,00*(0,20+0,15)/2</t>
  </si>
  <si>
    <t>PRO VENKOVNI CHODNICEK</t>
  </si>
  <si>
    <t>0,75*0,871*0,25</t>
  </si>
  <si>
    <t>1,00*(0,75+32,50+1,00)*0,25</t>
  </si>
  <si>
    <t>0,60*22,50*(0,15+0,20)/2</t>
  </si>
  <si>
    <t>1,00*17,50*2*0,25</t>
  </si>
  <si>
    <t>0,70*25,00*(0,15+0,20)/2</t>
  </si>
  <si>
    <t>1,00*(1,00+32,50+0,75)*0,25</t>
  </si>
  <si>
    <t>0,75*0,90*0,25</t>
  </si>
  <si>
    <t>*30%*</t>
  </si>
  <si>
    <t>0,30*110,382</t>
  </si>
  <si>
    <t>133 20-1101</t>
  </si>
  <si>
    <t>Šachta tř. 3 100m3</t>
  </si>
  <si>
    <t>PRO PATKY</t>
  </si>
  <si>
    <t>/od urovne odkopu/</t>
  </si>
  <si>
    <t>*BP2*</t>
  </si>
  <si>
    <t>18,00*1,15</t>
  </si>
  <si>
    <t>PRO PATKY NASTENKY EU</t>
  </si>
  <si>
    <t>0,50*0,50*0,80*2</t>
  </si>
  <si>
    <t>133 20-1109</t>
  </si>
  <si>
    <t>Přípl. lepivost tř. 3</t>
  </si>
  <si>
    <t>0,30*21,100</t>
  </si>
  <si>
    <t>132 20-1101</t>
  </si>
  <si>
    <t>Hlb rýh 60cm tř. 3 100m3</t>
  </si>
  <si>
    <t>PRO ZAKLAD OBRUBNIKU</t>
  </si>
  <si>
    <t>0,50*(0,90*2+1,50)*(0,903-0,25)</t>
  </si>
  <si>
    <t>0,50*(32,50+1,00)*(0,903-0,25)</t>
  </si>
  <si>
    <t>0,50*(17,50*2)*(0,903-0,25)</t>
  </si>
  <si>
    <t>0,50*(1,00+32,50)*(0,903-0,25)</t>
  </si>
  <si>
    <t>132 20-1109</t>
  </si>
  <si>
    <t>Přípl za lep rýha0,6m h3</t>
  </si>
  <si>
    <t>0,30*35,458</t>
  </si>
  <si>
    <t>162 70-1105</t>
  </si>
  <si>
    <t>Vodorovné přem.výk/syp do 10000m1-4</t>
  </si>
  <si>
    <t>ODVOZ NA SKLADKU</t>
  </si>
  <si>
    <t>110.382+21,100+35,458</t>
  </si>
  <si>
    <t>171 20-1211</t>
  </si>
  <si>
    <t>Skládkovné zemina</t>
  </si>
  <si>
    <t>t</t>
  </si>
  <si>
    <t>166,940*1,800</t>
  </si>
  <si>
    <t>182 00-1121</t>
  </si>
  <si>
    <t>Ploš úprava terén +/- 0,15m rovina</t>
  </si>
  <si>
    <t>UVNITR OBJEKTU</t>
  </si>
  <si>
    <t>450,00</t>
  </si>
  <si>
    <t>POD ZLABOVKU A ZAKLAD</t>
  </si>
  <si>
    <t>0,75*0,90</t>
  </si>
  <si>
    <t>1,00*(0,75+32,50+1,00)</t>
  </si>
  <si>
    <t>0,60*22,50</t>
  </si>
  <si>
    <t>1,00*17,50*2</t>
  </si>
  <si>
    <t>0,70*25,00</t>
  </si>
  <si>
    <t>1,00*(1,00+32,50+0,75)</t>
  </si>
  <si>
    <t>181 10-1102</t>
  </si>
  <si>
    <t>Úprava pláně zářez tř 4 +zhutnění</t>
  </si>
  <si>
    <t>585.850</t>
  </si>
  <si>
    <t>180 40-2111</t>
  </si>
  <si>
    <t>Založení parkový trávník rovina</t>
  </si>
  <si>
    <t>OZELENENI KOLEM OBJEKTU</t>
  </si>
  <si>
    <t>19/1</t>
  </si>
  <si>
    <t>005 72410-00</t>
  </si>
  <si>
    <t>SMES TRAVNI PARKOVA REKREACNI     #</t>
  </si>
  <si>
    <t>kg</t>
  </si>
  <si>
    <t>2</t>
  </si>
  <si>
    <t>Zvláštní zakládání,základy,zpevňování hornin</t>
  </si>
  <si>
    <t>275 31-3711</t>
  </si>
  <si>
    <t>Základová patka beton C20/25</t>
  </si>
  <si>
    <t>ZAKLADY NASTENKY EU</t>
  </si>
  <si>
    <t>275 35-1215</t>
  </si>
  <si>
    <t>Zřízení bednění stěn zákl patek</t>
  </si>
  <si>
    <t>PATKY NASTENKY</t>
  </si>
  <si>
    <t>/nerovnost terenu/</t>
  </si>
  <si>
    <t>(0,50+0,50)*2*0,20*2</t>
  </si>
  <si>
    <t>275 35-1216</t>
  </si>
  <si>
    <t>Odstranění bednění stěn zákl patek</t>
  </si>
  <si>
    <t>274 31-3511</t>
  </si>
  <si>
    <t>Základový pás beton C12/15</t>
  </si>
  <si>
    <t>ZAKL.PAS POD OBRUBNIK</t>
  </si>
  <si>
    <t>/pod ur.loze obrubniku/</t>
  </si>
  <si>
    <t>389 38-1001</t>
  </si>
  <si>
    <t>Dobetonováni prefa kce</t>
  </si>
  <si>
    <t>NADBETONAVKY PRO OCEL.SLOUPY</t>
  </si>
  <si>
    <t>/vc.bedneni/</t>
  </si>
  <si>
    <t>0,30*0,30*0,10*3</t>
  </si>
  <si>
    <t>275 32-1118</t>
  </si>
  <si>
    <t>Základ patka ŽB C30/37</t>
  </si>
  <si>
    <t>ZAKLADOVE PATKY</t>
  </si>
  <si>
    <t>/zelezobeton/</t>
  </si>
  <si>
    <t>2,20*1,20*1,00*7</t>
  </si>
  <si>
    <t>/prosty beton/</t>
  </si>
  <si>
    <t>0,616*1,20*1,00</t>
  </si>
  <si>
    <t>0,50*0,50*0,90*2</t>
  </si>
  <si>
    <t>(2,20+1,20)*2*0,50*7</t>
  </si>
  <si>
    <t>(0,616*2+1,20)*0,50</t>
  </si>
  <si>
    <t>(0,50+0,50)*2*0,60*2</t>
  </si>
  <si>
    <t>27,416</t>
  </si>
  <si>
    <t>275 36-1821</t>
  </si>
  <si>
    <t>Výztuž zákl patek bet ocel 10 505</t>
  </si>
  <si>
    <t>*/predpoklad 110 kg/m3/*</t>
  </si>
  <si>
    <t>2,20*1,20*1,00*7*110*0,001</t>
  </si>
  <si>
    <t>3</t>
  </si>
  <si>
    <t>Svislé a kompletní konstrukce</t>
  </si>
  <si>
    <t>317 94-1125</t>
  </si>
  <si>
    <t>Osaz válcík I/IE/U/UE/L nosn č 24-</t>
  </si>
  <si>
    <t>PREKLADY</t>
  </si>
  <si>
    <t>/viz vypis prekladu/</t>
  </si>
  <si>
    <t>I c.240 - 10x</t>
  </si>
  <si>
    <t>300,50*0,001</t>
  </si>
  <si>
    <t>1/1</t>
  </si>
  <si>
    <t>134 80925-00</t>
  </si>
  <si>
    <t>TYC OCEL I S 235 JR OZNAC 240     #</t>
  </si>
  <si>
    <t>632 45-0121</t>
  </si>
  <si>
    <t>Vyrov cem potěr 2cm such směs pás</t>
  </si>
  <si>
    <t>VYROVNANI ZDIVA POD PREKLADY</t>
  </si>
  <si>
    <t>0,80*1,60*2</t>
  </si>
  <si>
    <t>0,80*1,00</t>
  </si>
  <si>
    <t>OBETONOVANI PREKLADU</t>
  </si>
  <si>
    <t>0,80*8,30*0,30*2</t>
  </si>
  <si>
    <t>327 22-1131</t>
  </si>
  <si>
    <t>Zdění obkl zdiva řádkov provazované</t>
  </si>
  <si>
    <t>DOZDIVKA ZDIVA KANALU</t>
  </si>
  <si>
    <t>ZULOVYMI BLOKY</t>
  </si>
  <si>
    <t>/nove zulove zdivo/</t>
  </si>
  <si>
    <t>15,00</t>
  </si>
  <si>
    <t>4/1</t>
  </si>
  <si>
    <t>583801600R</t>
  </si>
  <si>
    <t>ZULOVE BLOKY</t>
  </si>
  <si>
    <t>310 21-8811</t>
  </si>
  <si>
    <t>Zazdívka otvoru 1m2 zdivo kam</t>
  </si>
  <si>
    <t>DOZDIVKY V KORUNE OBVODOVEHO ZDIVA</t>
  </si>
  <si>
    <t>/nove kamenne zdivo/</t>
  </si>
  <si>
    <t>31,50</t>
  </si>
  <si>
    <t>DOZDIVKA STITU</t>
  </si>
  <si>
    <t>5/1</t>
  </si>
  <si>
    <t>583807560R</t>
  </si>
  <si>
    <t>KAM LOM UPR TR 1</t>
  </si>
  <si>
    <t>310 21-9811</t>
  </si>
  <si>
    <t>Zazdívka otvoru 4m2 zdivo kam</t>
  </si>
  <si>
    <t>DOZDIVKY OBVOD.ZDIVA</t>
  </si>
  <si>
    <t>/z vybouraneho materialu - bez dodani/</t>
  </si>
  <si>
    <t>632 45-0124</t>
  </si>
  <si>
    <t>Vyrov cem potěr 5cm such směs pás</t>
  </si>
  <si>
    <t>VYROVNANI KORUNY ZDI</t>
  </si>
  <si>
    <t>0,80*32,50*2</t>
  </si>
  <si>
    <t>0,15*1,05*8</t>
  </si>
  <si>
    <t>0,15*1,15*4</t>
  </si>
  <si>
    <t>0,80*17,20*2</t>
  </si>
  <si>
    <t>0,80*(8,60+8,10)</t>
  </si>
  <si>
    <t>0,15*1,06*4</t>
  </si>
  <si>
    <t>0,15*0,871*2</t>
  </si>
  <si>
    <t>38</t>
  </si>
  <si>
    <t>Různé kompletní konstrukce</t>
  </si>
  <si>
    <t>R POL 1</t>
  </si>
  <si>
    <t>MTŽ,dodávka a DMTŽ nástěnka EU</t>
  </si>
  <si>
    <t>kpl</t>
  </si>
  <si>
    <t>KOMPLETNI DODAVKA A MONTAZ</t>
  </si>
  <si>
    <t>DLE POZADAVKU PD</t>
  </si>
  <si>
    <t>/viz tabulka PSV prvku/</t>
  </si>
  <si>
    <t>*Z04*</t>
  </si>
  <si>
    <t>-Nosny zarove zinkovany ocel.ram</t>
  </si>
  <si>
    <t>+ocel.kotevni desticky - vaha 61 kg</t>
  </si>
  <si>
    <t>-Nerez zavitove tyce</t>
  </si>
  <si>
    <t>-Informacni deska 2x1 m</t>
  </si>
  <si>
    <t>PO DOKONCENI STAVBY DEMONTAZ</t>
  </si>
  <si>
    <t>A LIKVIDACE</t>
  </si>
  <si>
    <t>4</t>
  </si>
  <si>
    <t>Vodorovné konstrukce</t>
  </si>
  <si>
    <t>417 32-1616</t>
  </si>
  <si>
    <t>Ztužující pás/věnec ŽB C30/37</t>
  </si>
  <si>
    <t>ZB VENEC</t>
  </si>
  <si>
    <t>0,25*0,25*(17,20*2+8,60+8,10)</t>
  </si>
  <si>
    <t>0,25*0,25*32,00*2</t>
  </si>
  <si>
    <t>417 35-1115</t>
  </si>
  <si>
    <t>Zřízení bednění ztužující věnec</t>
  </si>
  <si>
    <t>0,25*(17,20*2+8,60+8,10)*2</t>
  </si>
  <si>
    <t>0,25*32,00*2*2</t>
  </si>
  <si>
    <t>417 35-1116</t>
  </si>
  <si>
    <t>Odstranění bednění ztužující věnec</t>
  </si>
  <si>
    <t>57,550</t>
  </si>
  <si>
    <t>417 36-1821</t>
  </si>
  <si>
    <t>Výztuž pás/věnec bet ocel 10505</t>
  </si>
  <si>
    <t>*/odhad 110 kg/m3/*</t>
  </si>
  <si>
    <t>110,00*7,194*0,001</t>
  </si>
  <si>
    <t>5</t>
  </si>
  <si>
    <t>Komunikace</t>
  </si>
  <si>
    <t>597 76-1121</t>
  </si>
  <si>
    <t>Rigol dlažba bet deska lože 10cm</t>
  </si>
  <si>
    <t>ODVODNOVACI ZLAB</t>
  </si>
  <si>
    <t>*/vc.beton.loze tl.100 mm/*</t>
  </si>
  <si>
    <t>0,70*0,871</t>
  </si>
  <si>
    <t>0,65*(0,75+32,499+1,00)</t>
  </si>
  <si>
    <t>0,65*22,50</t>
  </si>
  <si>
    <t>0,65*17,20*2</t>
  </si>
  <si>
    <t>0,65*(32,437+0,75)</t>
  </si>
  <si>
    <t>0,70*0,90</t>
  </si>
  <si>
    <t>592275140R</t>
  </si>
  <si>
    <t>PREFA BETON ZLABOVKA</t>
  </si>
  <si>
    <t>kus</t>
  </si>
  <si>
    <t>451 31-7777</t>
  </si>
  <si>
    <t>Podklad pod dlažbu 10cm B</t>
  </si>
  <si>
    <t>DOPOCET TL.LOZE POD ZLABOVKY</t>
  </si>
  <si>
    <t>*/dalsich 100 mm/*</t>
  </si>
  <si>
    <t>99.558  'Viz  5/1 (597761121)'</t>
  </si>
  <si>
    <t>451 31-9777</t>
  </si>
  <si>
    <t>Příplatek ZKD 1cm tl 10cm-</t>
  </si>
  <si>
    <t>*/dalsich 50 mm/*</t>
  </si>
  <si>
    <t>5*99.558</t>
  </si>
  <si>
    <t>916 24-1213</t>
  </si>
  <si>
    <t>Osaz chod kam stoj obruba+opěra bet</t>
  </si>
  <si>
    <t>m</t>
  </si>
  <si>
    <t>OBRUBNIK Z TESANEHO KAMENE</t>
  </si>
  <si>
    <t>0,75+1,50+32,50+1,00</t>
  </si>
  <si>
    <t>17,50*2</t>
  </si>
  <si>
    <t>1,00+32,50+0,75</t>
  </si>
  <si>
    <t>1,70+0,75</t>
  </si>
  <si>
    <t>10,00</t>
  </si>
  <si>
    <t>583803730R</t>
  </si>
  <si>
    <t>OBRUB KAM PRIM 15X25 I/2</t>
  </si>
  <si>
    <t>916 99-1121</t>
  </si>
  <si>
    <t>Lože pod dlaž obrub kraj beton</t>
  </si>
  <si>
    <t>0,40*0,25*117.450</t>
  </si>
  <si>
    <t>61</t>
  </si>
  <si>
    <t>Úprava povrchů vnitřní</t>
  </si>
  <si>
    <t>622 90-3110</t>
  </si>
  <si>
    <t>Mytí vně omítek slož 1-2 tlak.vodou</t>
  </si>
  <si>
    <t>OCISTENI PODLAHY KANALU</t>
  </si>
  <si>
    <t>/vc.schodu/</t>
  </si>
  <si>
    <t>1,00*24,20*4</t>
  </si>
  <si>
    <t>0,70*(15,45+20,10)</t>
  </si>
  <si>
    <t>1,39*(0,75+3,45)</t>
  </si>
  <si>
    <t>1,00*1,20*2</t>
  </si>
  <si>
    <t>1,50*1,20</t>
  </si>
  <si>
    <t>0,60*15,50</t>
  </si>
  <si>
    <t>0,823*1,00+0,497*1,583*3</t>
  </si>
  <si>
    <t>0,40*(25,00-1,00-1,583*3)</t>
  </si>
  <si>
    <t>0,25*(1,00*6*8+0,70*3*4+1,00*4)</t>
  </si>
  <si>
    <t>OCISTENI ZDIVA KANALU</t>
  </si>
  <si>
    <t>21,20*2*1,60*3</t>
  </si>
  <si>
    <t>1,50*(1,60+0,25)/2*2*3</t>
  </si>
  <si>
    <t>21,20*2*(1,60+1,35)/2</t>
  </si>
  <si>
    <t>1,50*(1,60+1,35+0,25)/3</t>
  </si>
  <si>
    <t>(13,05+18,90)*2*(0,85+0,60)/2</t>
  </si>
  <si>
    <t>1,20*(0,85+0,25)/2*2*2</t>
  </si>
  <si>
    <t>(1,39+0,75+3,45)*2*1,60</t>
  </si>
  <si>
    <t>(1,00+1,20)*2*1,60*2</t>
  </si>
  <si>
    <t>(1,50+1,20)*2*1,60</t>
  </si>
  <si>
    <t>(0,60+15,50)*2*(2,20+1,85)/2</t>
  </si>
  <si>
    <t>(0,823+1,00*2)*0,85</t>
  </si>
  <si>
    <t>(0,497+1,583*2)*0,85*3</t>
  </si>
  <si>
    <t>(0,40+25,00-1,00-1,583*3)*2*0,85</t>
  </si>
  <si>
    <t>622 63-6113</t>
  </si>
  <si>
    <t>Spárování zdí MC cihel -3cm</t>
  </si>
  <si>
    <t>VYSPAROVANI PODLAHY A ZDIVA KANALU</t>
  </si>
  <si>
    <t>642.919  'Viz  61/1 (622903110)'</t>
  </si>
  <si>
    <t>STAV.VNITRNI ZDIVO</t>
  </si>
  <si>
    <t>674,91</t>
  </si>
  <si>
    <t>Odpocet otvoru</t>
  </si>
  <si>
    <t>-1,40*3,00*28</t>
  </si>
  <si>
    <t>-6,06*4,90*2</t>
  </si>
  <si>
    <t>Pripocet osteni</t>
  </si>
  <si>
    <t>0,55*(1,40+3,00)*2*28</t>
  </si>
  <si>
    <t>0,50*(6,06+4,90*2)*2</t>
  </si>
  <si>
    <t>622 63-6111</t>
  </si>
  <si>
    <t>Spárování zdí MC z lomkam -3cm</t>
  </si>
  <si>
    <t>SPAROVANI VNITR.ZDIVA</t>
  </si>
  <si>
    <t>649.302  'Viz  61/3 (622903110)'</t>
  </si>
  <si>
    <t>62</t>
  </si>
  <si>
    <t>Úprava povrchů vnější</t>
  </si>
  <si>
    <t>624 60-1114</t>
  </si>
  <si>
    <t>Tmelení spár 20x20 mm jiný tmel</t>
  </si>
  <si>
    <t>ZATMELENI RAMU OKEN</t>
  </si>
  <si>
    <t>(1,40+3,00)*2*(20+8)</t>
  </si>
  <si>
    <t>STAV.VENKOVNI ZDIVO</t>
  </si>
  <si>
    <t>779,760</t>
  </si>
  <si>
    <t>0,15*(5,50+10,20)/2*20</t>
  </si>
  <si>
    <t>0,15*5,50*4</t>
  </si>
  <si>
    <t>0,25*(1,40+3,00)*2*28</t>
  </si>
  <si>
    <t>0,30*(6,06+4,90*2)*2</t>
  </si>
  <si>
    <t>700.738  'Viz  62/2 (622903110)'</t>
  </si>
  <si>
    <t>63</t>
  </si>
  <si>
    <t>Podlahy a podlahové konstrukce</t>
  </si>
  <si>
    <t>564 83-1111</t>
  </si>
  <si>
    <t>Podklad štěrkodrť ŠD zhut tl 100mm</t>
  </si>
  <si>
    <t>SKLADBA NOVE PODLAHY</t>
  </si>
  <si>
    <t>V PLOSE BOURANE</t>
  </si>
  <si>
    <t>/kamenivo fr.0-63 mm/</t>
  </si>
  <si>
    <t>564 75-1111</t>
  </si>
  <si>
    <t>Podkl kam hrub drc 32-63mm tl 15cm</t>
  </si>
  <si>
    <t>/kamenivo fr.32-63 mm/</t>
  </si>
  <si>
    <t>564 75-2111</t>
  </si>
  <si>
    <t>Podkl vibrovaný štěrk VŠ tl 150mm</t>
  </si>
  <si>
    <t>/kamenivo fr.8-16 mm/</t>
  </si>
  <si>
    <t>289 97-1211</t>
  </si>
  <si>
    <t>Zříz geotex 1:5 š do 3 m</t>
  </si>
  <si>
    <t>GEOTEXTILIE V PODLAZE</t>
  </si>
  <si>
    <t>693660550R</t>
  </si>
  <si>
    <t>GEOTEXTILIE PP 300 G/M2 DO S 880</t>
  </si>
  <si>
    <t>M2</t>
  </si>
  <si>
    <t>631 31-1137</t>
  </si>
  <si>
    <t>Mazanina -24cm C30/37</t>
  </si>
  <si>
    <t>VRCHNI MAZANINA SE SITI</t>
  </si>
  <si>
    <t>450,00*0,20</t>
  </si>
  <si>
    <t>631 31-9175</t>
  </si>
  <si>
    <t>Přípl mazanina 24 stržený povrch</t>
  </si>
  <si>
    <t>90,00*2</t>
  </si>
  <si>
    <t>631 36-2021</t>
  </si>
  <si>
    <t>Výztuž mazanina svař sítě Kari</t>
  </si>
  <si>
    <t>KARI SIT V PODLAZE</t>
  </si>
  <si>
    <t>450,00*3,08*2*0,001*1,20</t>
  </si>
  <si>
    <t>631 31-9013</t>
  </si>
  <si>
    <t>Přípl mazanina -24 přehlazení</t>
  </si>
  <si>
    <t>STROJNI HLAZENI MAZANINY</t>
  </si>
  <si>
    <t>90,00</t>
  </si>
  <si>
    <t>634 11-1113</t>
  </si>
  <si>
    <t>Obvod dilatace v 8cm stěna/mazanina</t>
  </si>
  <si>
    <t>919 72-2211</t>
  </si>
  <si>
    <t>Zalití spár příčné za stud 9mm</t>
  </si>
  <si>
    <t>631 35-1101</t>
  </si>
  <si>
    <t>Zřízení bednění rýha/hrana podlaha</t>
  </si>
  <si>
    <t>324,00*0,20</t>
  </si>
  <si>
    <t>631 35-1102</t>
  </si>
  <si>
    <t>Odstraň bednění rýha/hrana podlaha</t>
  </si>
  <si>
    <t>712</t>
  </si>
  <si>
    <t>Povlakové krytiny</t>
  </si>
  <si>
    <t>712 49-1586</t>
  </si>
  <si>
    <t>Izol střech -30ř přibití pásů hřeby</t>
  </si>
  <si>
    <t>SKLADBA STRESNIHO PLASTE</t>
  </si>
  <si>
    <t>*SK1*</t>
  </si>
  <si>
    <t>/spodni SBS pas/</t>
  </si>
  <si>
    <t>904,174</t>
  </si>
  <si>
    <t>628 33159-02</t>
  </si>
  <si>
    <t>PAS ASFALT MODIFIK</t>
  </si>
  <si>
    <t>1/2</t>
  </si>
  <si>
    <t>314 00310-01</t>
  </si>
  <si>
    <t>HREB STAVEBNI PZ</t>
  </si>
  <si>
    <t>KG</t>
  </si>
  <si>
    <t>712 49-9098</t>
  </si>
  <si>
    <t>Přípl izol střech -30ř sklon -60ř</t>
  </si>
  <si>
    <t>712 44-1559</t>
  </si>
  <si>
    <t>Izol střech -30ř pásy NAIP plocha</t>
  </si>
  <si>
    <t>/vrchni pas bez posypu/</t>
  </si>
  <si>
    <t>3/1</t>
  </si>
  <si>
    <t>628 52257-00</t>
  </si>
  <si>
    <t>998 71-2102</t>
  </si>
  <si>
    <t>Přesun t povl krytina objekt v -12m</t>
  </si>
  <si>
    <t>762</t>
  </si>
  <si>
    <t>Konstrukce tesařské</t>
  </si>
  <si>
    <t>763 78-2215</t>
  </si>
  <si>
    <t>Mtž dřevo strop pln nosník -2000cm2</t>
  </si>
  <si>
    <t>LEPENE LAMELOVE TRAMY</t>
  </si>
  <si>
    <t>/vc.mechanizmu!!!/</t>
  </si>
  <si>
    <t>1441,008</t>
  </si>
  <si>
    <t>605085281R</t>
  </si>
  <si>
    <t>Lep vrstv hranoly+povrch úprava</t>
  </si>
  <si>
    <t>763 79-3111</t>
  </si>
  <si>
    <t>Mtž dřevostaveb kotevní železa</t>
  </si>
  <si>
    <t>KOTVENI KROVU</t>
  </si>
  <si>
    <t>/predb.odhad/</t>
  </si>
  <si>
    <t>1500,00</t>
  </si>
  <si>
    <t>2/1</t>
  </si>
  <si>
    <t>55301000R1</t>
  </si>
  <si>
    <t>KILOGRAMOVA CENA</t>
  </si>
  <si>
    <t>762 59-1100</t>
  </si>
  <si>
    <t>Mtž zakrytí kanálu fošnami tl -60mm</t>
  </si>
  <si>
    <t>ZAKRYTI KANALU PRKNY</t>
  </si>
  <si>
    <t>TL.50 MM</t>
  </si>
  <si>
    <t>276,220</t>
  </si>
  <si>
    <t>605 12622-00</t>
  </si>
  <si>
    <t>FOSNA SM II tl.50 200-390 s170-240#</t>
  </si>
  <si>
    <t>762 59-5000</t>
  </si>
  <si>
    <t>Mtz podlahy spojovaci prostredky</t>
  </si>
  <si>
    <t>762 08-1510</t>
  </si>
  <si>
    <t>Hoblování stavba plošné</t>
  </si>
  <si>
    <t>HOBLOVANI PRKEN</t>
  </si>
  <si>
    <t>762 33-2534</t>
  </si>
  <si>
    <t>Mtž krov pravid řezivo hobl -450cm2</t>
  </si>
  <si>
    <t>KROKVE 14/22 CM</t>
  </si>
  <si>
    <t>(17,345+16,904)*29</t>
  </si>
  <si>
    <t>6/1</t>
  </si>
  <si>
    <t>605152600R</t>
  </si>
  <si>
    <t>HRANOL SM 140x220</t>
  </si>
  <si>
    <t>762 33-2533</t>
  </si>
  <si>
    <t>Mtž krov pravid řezivo hobl -288cm2</t>
  </si>
  <si>
    <t>VYMENY 16/16 CM</t>
  </si>
  <si>
    <t>1,13*2*4</t>
  </si>
  <si>
    <t>7/1</t>
  </si>
  <si>
    <t>605 15248-00</t>
  </si>
  <si>
    <t>HRANOL SM 1 160x160   L300-390    #</t>
  </si>
  <si>
    <t>762 34-1250</t>
  </si>
  <si>
    <t>Mtž bednění šikmé prkna hoblovaná</t>
  </si>
  <si>
    <t>BEDNENI STRECHY</t>
  </si>
  <si>
    <t>Prkna tl.30 mm</t>
  </si>
  <si>
    <t>(17,345+16,904)*(17,60+8,80)/2*2</t>
  </si>
  <si>
    <t>8/1</t>
  </si>
  <si>
    <t>605129480R</t>
  </si>
  <si>
    <t>PRKNO SM OM3 tl 30 s -240 4-6m</t>
  </si>
  <si>
    <t>762 39-5000</t>
  </si>
  <si>
    <t>Spojovací prostředky mtž střecha</t>
  </si>
  <si>
    <t>30,60+0,232+27,126</t>
  </si>
  <si>
    <t>762 08-1254</t>
  </si>
  <si>
    <t>Hoblovani dilna 4str hranoly-450cm2</t>
  </si>
  <si>
    <t>HOBLOVANI KROKVI A VYMEN</t>
  </si>
  <si>
    <t>993.221+9,04</t>
  </si>
  <si>
    <t>JEDNOSTR.HOBLOVANI BEDNENI</t>
  </si>
  <si>
    <t>904.174</t>
  </si>
  <si>
    <t>762 08-2430</t>
  </si>
  <si>
    <t>Zhlaví trámu -320 vně půlobl+zářez</t>
  </si>
  <si>
    <t>ZHLAVI KROKVI</t>
  </si>
  <si>
    <t>29*2</t>
  </si>
  <si>
    <t>762 08-5113</t>
  </si>
  <si>
    <t>Mtž svorník dl -45cm</t>
  </si>
  <si>
    <t>PRO KROKVE</t>
  </si>
  <si>
    <t>29</t>
  </si>
  <si>
    <t>13/1</t>
  </si>
  <si>
    <t>553249080R</t>
  </si>
  <si>
    <t>SVORNIK KOMPLETNI</t>
  </si>
  <si>
    <t>KUS</t>
  </si>
  <si>
    <t>998 76-2102</t>
  </si>
  <si>
    <t>Přesun t tesařské kce objekt v -12m</t>
  </si>
  <si>
    <t>764</t>
  </si>
  <si>
    <t>Konstrukce klempířské</t>
  </si>
  <si>
    <t>764 24-2454</t>
  </si>
  <si>
    <t>Oplech okap hrany oblé TiZn rš 330</t>
  </si>
  <si>
    <t>NOVE KLEMPIRSKE PRVKY</t>
  </si>
  <si>
    <t>*K1*</t>
  </si>
  <si>
    <t>17,60</t>
  </si>
  <si>
    <t>*K2*</t>
  </si>
  <si>
    <t>35,30</t>
  </si>
  <si>
    <t>764 24-2407</t>
  </si>
  <si>
    <t>Oplech závětr lišta TiZn rš 330</t>
  </si>
  <si>
    <t>*K3*</t>
  </si>
  <si>
    <t>/rš 530 mm/</t>
  </si>
  <si>
    <t>34,10*2</t>
  </si>
  <si>
    <t>764 76-1132</t>
  </si>
  <si>
    <t>Plast žlab podokap RG 150+hák KFL3</t>
  </si>
  <si>
    <t>*K4*</t>
  </si>
  <si>
    <t>*53 m demontovatel.zlabu + 128 ks haku*</t>
  </si>
  <si>
    <t>53,00</t>
  </si>
  <si>
    <t>764 76-1172</t>
  </si>
  <si>
    <t>764 54-8424</t>
  </si>
  <si>
    <t>Odpadní trouby TiZn 120</t>
  </si>
  <si>
    <t>*K5*</t>
  </si>
  <si>
    <t>*6,50m x 5ks svodu + 20 ks objímek*</t>
  </si>
  <si>
    <t>6,50*5</t>
  </si>
  <si>
    <t>764 54-1447</t>
  </si>
  <si>
    <t>Kotlík oválný TiZn 330/120</t>
  </si>
  <si>
    <t>764 34-6426</t>
  </si>
  <si>
    <t>Lem ventil nástavců TiZn rš 400</t>
  </si>
  <si>
    <t>*K6*</t>
  </si>
  <si>
    <t>998 76-4102</t>
  </si>
  <si>
    <t>Přesun t klempíř kce objekt v 12m</t>
  </si>
  <si>
    <t>767</t>
  </si>
  <si>
    <t>Konstrukce zámečnické</t>
  </si>
  <si>
    <t>767 99-5103</t>
  </si>
  <si>
    <t>Mtž atypická zámečnická kce -20kg</t>
  </si>
  <si>
    <t>VYROBA OCEL.DYMNIKU</t>
  </si>
  <si>
    <t>*Z03*</t>
  </si>
  <si>
    <t>190*4</t>
  </si>
  <si>
    <t>767 61-0118</t>
  </si>
  <si>
    <t>Mtž okno jednoduché pevné zeď2,5-m2</t>
  </si>
  <si>
    <t>OSAZENI OKEN PEVNYCH</t>
  </si>
  <si>
    <t>/atyp/</t>
  </si>
  <si>
    <t>*Z01*</t>
  </si>
  <si>
    <t>1,40*3,00*20</t>
  </si>
  <si>
    <t>*Z02*</t>
  </si>
  <si>
    <t>1,40*(3,00-0,70)*8</t>
  </si>
  <si>
    <t>767 61-0128</t>
  </si>
  <si>
    <t>Mtž okno jednoduché otevír zeď2,5-</t>
  </si>
  <si>
    <t>OTEVIRAVA CAST OKEN</t>
  </si>
  <si>
    <t>1,40*0,70*8</t>
  </si>
  <si>
    <t>767 99-5105</t>
  </si>
  <si>
    <t>Mtž atypická zámečnická kce -100kg</t>
  </si>
  <si>
    <t>VYROBA ATYPICKYCH OKEN</t>
  </si>
  <si>
    <t>/viz vykaz PSV prvku/</t>
  </si>
  <si>
    <t>49,00*20</t>
  </si>
  <si>
    <t>67,00*8</t>
  </si>
  <si>
    <t>55301000R2</t>
  </si>
  <si>
    <t>787 61-2224</t>
  </si>
  <si>
    <t>Zaskl okno pev+tmel válc sklo -4mm</t>
  </si>
  <si>
    <t>ZASKLENI OKEN</t>
  </si>
  <si>
    <t>1,40*3,00*(20+8)</t>
  </si>
  <si>
    <t>R POL 2</t>
  </si>
  <si>
    <t>Přípl na členění zasklení oken</t>
  </si>
  <si>
    <t>117.600</t>
  </si>
  <si>
    <t>7673127R1</t>
  </si>
  <si>
    <t>D+M dokování větrací křídlo</t>
  </si>
  <si>
    <t>ZAMKY A PANTY OKEN</t>
  </si>
  <si>
    <t>/vc.dodani/</t>
  </si>
  <si>
    <t>8</t>
  </si>
  <si>
    <t>76765124R</t>
  </si>
  <si>
    <t>Mtž vrata otočná 13-m2 zdivo</t>
  </si>
  <si>
    <t>OSAZENI VRAT</t>
  </si>
  <si>
    <t>*D01*</t>
  </si>
  <si>
    <t>767 99-5108</t>
  </si>
  <si>
    <t>Mtž atypická zámečnická kce 500-kg</t>
  </si>
  <si>
    <t>VYROBA ATYPICKYCH VRAT</t>
  </si>
  <si>
    <t>/viz vykaz PSV prvku - OK/</t>
  </si>
  <si>
    <t>1822,00*2</t>
  </si>
  <si>
    <t>9/1</t>
  </si>
  <si>
    <t>ZASKLENI VRAT</t>
  </si>
  <si>
    <t>2,90*1,85*2*2</t>
  </si>
  <si>
    <t>R POL 3</t>
  </si>
  <si>
    <t>Přípl za členění zasklení vrat</t>
  </si>
  <si>
    <t>7673127R2</t>
  </si>
  <si>
    <t>D+M dokování vstupní vrata</t>
  </si>
  <si>
    <t>ZAMKY,PANTY,PAKY ATD.</t>
  </si>
  <si>
    <t>/vc.dodani - viz vypis PSV prvku/</t>
  </si>
  <si>
    <t>762 19-1911</t>
  </si>
  <si>
    <t>Bednění stěna otvor -1m2 prkna</t>
  </si>
  <si>
    <t>SPODNI CAST VRAT Z PRKEN</t>
  </si>
  <si>
    <t>/vc.dodani materialu-prkna tl.16 mm/</t>
  </si>
  <si>
    <t>5,824*2,91*2</t>
  </si>
  <si>
    <t>762 19-5000</t>
  </si>
  <si>
    <t>Spojovací prostředky mtž stěn</t>
  </si>
  <si>
    <t>HOBLOVANI PRKENNE VYPLNE</t>
  </si>
  <si>
    <t>33.896</t>
  </si>
  <si>
    <t>762 08-3111</t>
  </si>
  <si>
    <t>Impregnace dřevo tř 1/2 hmyz+houba</t>
  </si>
  <si>
    <t>0,55</t>
  </si>
  <si>
    <t>76799510R</t>
  </si>
  <si>
    <t>D+M nosná ocel konstr+povrch úprava</t>
  </si>
  <si>
    <t>NOSNA OCEL.KONSTRUKCE</t>
  </si>
  <si>
    <t>/vc.ocel.desticek a chem.kotev/</t>
  </si>
  <si>
    <t>767 99-5104</t>
  </si>
  <si>
    <t>Mtž atypická zámečnická kce -50kg</t>
  </si>
  <si>
    <t>LEMOVACI UHELNIK KANALU</t>
  </si>
  <si>
    <t>L50/50/6</t>
  </si>
  <si>
    <t>3,060*324,00</t>
  </si>
  <si>
    <t>Kotveni</t>
  </si>
  <si>
    <t>1,18*0,30*730</t>
  </si>
  <si>
    <t>18/1</t>
  </si>
  <si>
    <t>55301000R3</t>
  </si>
  <si>
    <t>767 99-5101</t>
  </si>
  <si>
    <t>Mtž atypická zámečnická kce -5kg</t>
  </si>
  <si>
    <t>OCEL.VYMENY VE STRESE</t>
  </si>
  <si>
    <t>L60/60/2</t>
  </si>
  <si>
    <t>5,37*0,89*2*4</t>
  </si>
  <si>
    <t>998 76-7102</t>
  </si>
  <si>
    <t>Přesun t zámečník kce objekt v -12m</t>
  </si>
  <si>
    <t>783</t>
  </si>
  <si>
    <t>Nátěry</t>
  </si>
  <si>
    <t>783 22-5100</t>
  </si>
  <si>
    <t>NATER OCEL.KONSTRUKCI</t>
  </si>
  <si>
    <t>DYMNIKY</t>
  </si>
  <si>
    <t>190,00*32,00*0,001*4</t>
  </si>
  <si>
    <t>OCEL.OKNA</t>
  </si>
  <si>
    <t>(980,00+536,00)*32,00*0,001</t>
  </si>
  <si>
    <t>OCEL.VRATA</t>
  </si>
  <si>
    <t>(1822,00*2)*32,00*0,001</t>
  </si>
  <si>
    <t>LEMOVANI KANALU</t>
  </si>
  <si>
    <t>0,10*324,00</t>
  </si>
  <si>
    <t>VYMENY</t>
  </si>
  <si>
    <t>38,234*32,00*0,001</t>
  </si>
  <si>
    <t>783 22-6100</t>
  </si>
  <si>
    <t>223,063</t>
  </si>
  <si>
    <t>783 52-2000</t>
  </si>
  <si>
    <t>Nátěr syntet klempíř kce zákl+ 2x</t>
  </si>
  <si>
    <t>NATER KLEMPIR.KONSTRUKCI</t>
  </si>
  <si>
    <t>*K1-K3+K5+K6*</t>
  </si>
  <si>
    <t>0,33*(17,60+35,30)</t>
  </si>
  <si>
    <t>0,53*34,10</t>
  </si>
  <si>
    <t>3,14*0,075*0,015*6,50*5</t>
  </si>
  <si>
    <t>0,15*20</t>
  </si>
  <si>
    <t>3,14*0,400*0,73*4</t>
  </si>
  <si>
    <t>783 71-1201</t>
  </si>
  <si>
    <t>Nátěr olej tesař kce napušť+1 x lak</t>
  </si>
  <si>
    <t>OLEJOVY PROTIHNILOBNI NATER</t>
  </si>
  <si>
    <t>VRATA</t>
  </si>
  <si>
    <t>33,896*2</t>
  </si>
  <si>
    <t>783 71-1101</t>
  </si>
  <si>
    <t>Nátěr olej tesař kce napuštění</t>
  </si>
  <si>
    <t>OLEJOVA PENETRACE</t>
  </si>
  <si>
    <t>ZAKRYTI KANALU</t>
  </si>
  <si>
    <t>276,220*2</t>
  </si>
  <si>
    <t>783 78-3312</t>
  </si>
  <si>
    <t>Nátěr tesař kcí dřevokaz prev ext</t>
  </si>
  <si>
    <t>NATER KROKV,VYMEN A BEDNENI</t>
  </si>
  <si>
    <t>(0,14+0,22)*2*993,221</t>
  </si>
  <si>
    <t>(0,16+0,16)*2*9,04</t>
  </si>
  <si>
    <t>904,174*2</t>
  </si>
  <si>
    <t>9</t>
  </si>
  <si>
    <t>Ostatní konstrukce a práce bourací,přesun hmot,lešení</t>
  </si>
  <si>
    <t>952 90-1221</t>
  </si>
  <si>
    <t>Vyčištění budov průmyslový objekt</t>
  </si>
  <si>
    <t>PO UKONCENI STAVEBNICH PRACI</t>
  </si>
  <si>
    <t>/uklid, likvidace obalu atd./</t>
  </si>
  <si>
    <t>(17,047+17,009+8,571+8,098)/2*32,499</t>
  </si>
  <si>
    <t>953 79-1121</t>
  </si>
  <si>
    <t>Osazení trubkový větrák+hlavice</t>
  </si>
  <si>
    <t>OSAZENI OCEL.DYMNIKU</t>
  </si>
  <si>
    <t>/dodavka v odd.767/</t>
  </si>
  <si>
    <t>953 96-1214</t>
  </si>
  <si>
    <t>Kotva chem patr M16 hl 12,5cm ŽBvrt</t>
  </si>
  <si>
    <t>KOTVENI OKEN</t>
  </si>
  <si>
    <t>/predb.odhad - upresni dilenska dokumentace/</t>
  </si>
  <si>
    <t>6*28</t>
  </si>
  <si>
    <t>953 96-5132</t>
  </si>
  <si>
    <t>Kotevní šroub chem kotv M16 hl 26cm</t>
  </si>
  <si>
    <t>HZS 1</t>
  </si>
  <si>
    <t>Ostatní pomoc a nezměřitel práce</t>
  </si>
  <si>
    <t>hod</t>
  </si>
  <si>
    <t>/rekonstrukce/</t>
  </si>
  <si>
    <t>180,00</t>
  </si>
  <si>
    <t>953 94-3121</t>
  </si>
  <si>
    <t>Osazení výrobek -1kg/kus beton</t>
  </si>
  <si>
    <t>KOTVENI LEMOVANI KANALU</t>
  </si>
  <si>
    <t>730</t>
  </si>
  <si>
    <t>R POL 4</t>
  </si>
  <si>
    <t>Včistění a obnova průchodu kanálu</t>
  </si>
  <si>
    <t>619 99-1011</t>
  </si>
  <si>
    <t>Zakrytí konstrukcí fólie+páska</t>
  </si>
  <si>
    <t>OCHRANA STAV.KONSTRUKCI</t>
  </si>
  <si>
    <t>ALT.BEDNENI</t>
  </si>
  <si>
    <t>/koleje,zaklady atd./</t>
  </si>
  <si>
    <t>360,00</t>
  </si>
  <si>
    <t>953 94-3122</t>
  </si>
  <si>
    <t>Osazení výrobek -5kg/kus beton</t>
  </si>
  <si>
    <t>STAVEC KRIDLA VRAT DO PATKY</t>
  </si>
  <si>
    <t>/dodavka je soucast dodani vrat/</t>
  </si>
  <si>
    <t>* HZS hlava 3</t>
  </si>
  <si>
    <t>94</t>
  </si>
  <si>
    <t>Lešení a stavební výtahy</t>
  </si>
  <si>
    <t>941 11-1111</t>
  </si>
  <si>
    <t>Mtž leš řad trub leh+podl š0,9 v10m</t>
  </si>
  <si>
    <t>PRO STAVEBNI PRACE</t>
  </si>
  <si>
    <t>VENKOVNI</t>
  </si>
  <si>
    <t>779,76</t>
  </si>
  <si>
    <t>1,00*3,20*4</t>
  </si>
  <si>
    <t>941 11-1211</t>
  </si>
  <si>
    <t>Přípl ZKD den lešení k 94111-1111</t>
  </si>
  <si>
    <t>NAJEM 30 DNI</t>
  </si>
  <si>
    <t>30*792,560</t>
  </si>
  <si>
    <t>941 11-1811</t>
  </si>
  <si>
    <t>Dmtž leš řad trub leh+podl š0,9 v10</t>
  </si>
  <si>
    <t>792.560</t>
  </si>
  <si>
    <t>943 11-1111</t>
  </si>
  <si>
    <t>Mtž leš prostor trub leh -podl v10m</t>
  </si>
  <si>
    <t>VNITRNI PROSTOROVE LESENI</t>
  </si>
  <si>
    <t>/pro krov a vnitrni upravy zdiva/</t>
  </si>
  <si>
    <t>707,60*(3,40+4,90)/2</t>
  </si>
  <si>
    <t>943 11-1211</t>
  </si>
  <si>
    <t>Přípl ZKD den lešení k 94311-1111</t>
  </si>
  <si>
    <t>NAJEM 60 DNI</t>
  </si>
  <si>
    <t>60*2936.540</t>
  </si>
  <si>
    <t>943 11-1811</t>
  </si>
  <si>
    <t>Dmtž leš prostor trub leh-podl v10m</t>
  </si>
  <si>
    <t>2936.540</t>
  </si>
  <si>
    <t>949 21-1111</t>
  </si>
  <si>
    <t>Mtž podl +příč pro trub leš v 10m</t>
  </si>
  <si>
    <t>LESENOVE PODLAHY</t>
  </si>
  <si>
    <t>779,76*(1+3)/2</t>
  </si>
  <si>
    <t>949 21-1211</t>
  </si>
  <si>
    <t>Přípl ZKD den lešení k 94921-1111/2</t>
  </si>
  <si>
    <t>60*1559.520</t>
  </si>
  <si>
    <t>949 21-1811</t>
  </si>
  <si>
    <t>Dmtž podl +příč pro trub leš v 10m</t>
  </si>
  <si>
    <t>1559.520</t>
  </si>
  <si>
    <t>95</t>
  </si>
  <si>
    <t>Různé dokončující konstrukce a práce na pozemních stavbách</t>
  </si>
  <si>
    <t>HZS 2</t>
  </si>
  <si>
    <t>Vyklizení obj od stáv zařízení</t>
  </si>
  <si>
    <t>STAV.TECHNOLOGIE, DREV.FOSNY ATD.</t>
  </si>
  <si>
    <t>/vc.likvidace/</t>
  </si>
  <si>
    <t>24,00</t>
  </si>
  <si>
    <t>R POL 5</t>
  </si>
  <si>
    <t>Hasicí přístroje a tabulky</t>
  </si>
  <si>
    <t>soubor</t>
  </si>
  <si>
    <t>96</t>
  </si>
  <si>
    <t>Bourání konstrukcí</t>
  </si>
  <si>
    <t>965 04-3441</t>
  </si>
  <si>
    <t>Bour podklad B potěr tl15cm &gt;4m2</t>
  </si>
  <si>
    <t>BETON.MAZANINA STAV.PODLAHY</t>
  </si>
  <si>
    <t>/viz legenda bouracich praci/</t>
  </si>
  <si>
    <t>450,00*(0,25+0,30)/2</t>
  </si>
  <si>
    <t>18,00*(0,25+0,30)/2</t>
  </si>
  <si>
    <t>976 07-5411</t>
  </si>
  <si>
    <t>Vybour konzol ocel hm 50kg-</t>
  </si>
  <si>
    <t>OCEL.PRVKY V PODLAZE</t>
  </si>
  <si>
    <t>6,50</t>
  </si>
  <si>
    <t>965 08-2933</t>
  </si>
  <si>
    <t>Odstr násyp podl tl 20cm &gt;2m2</t>
  </si>
  <si>
    <t>LOZE POD BETON.PODLAHOU</t>
  </si>
  <si>
    <t>450,00*0,15</t>
  </si>
  <si>
    <t>18,00*0,15</t>
  </si>
  <si>
    <t>962 08-1141</t>
  </si>
  <si>
    <t>Bour příč tvárnice sklo tl15cm</t>
  </si>
  <si>
    <t>SKLOBETONOVE VYPLNE - LUXFERY</t>
  </si>
  <si>
    <t>*BP4*</t>
  </si>
  <si>
    <t>1,40*3,00*14</t>
  </si>
  <si>
    <t>968 07-1137</t>
  </si>
  <si>
    <t>Vyvěšení kov vrat &gt;4m2</t>
  </si>
  <si>
    <t>1 KRIDLO VRAT</t>
  </si>
  <si>
    <t>*BP5*</t>
  </si>
  <si>
    <t>968 07-2559</t>
  </si>
  <si>
    <t>Vybour vrat 5m2-</t>
  </si>
  <si>
    <t>RAM VRAT</t>
  </si>
  <si>
    <t>6,11*4,90</t>
  </si>
  <si>
    <t>962 03-2231</t>
  </si>
  <si>
    <t>Bour zdiva ci pál MV,MVC</t>
  </si>
  <si>
    <t>STAV.DEGRADOVANE ZDIVO K LIKVIDACI</t>
  </si>
  <si>
    <t>*BP6*</t>
  </si>
  <si>
    <t>0,30*50,00</t>
  </si>
  <si>
    <t>*BP7*</t>
  </si>
  <si>
    <t>*BP11*</t>
  </si>
  <si>
    <t>0,30*1,20*1,80</t>
  </si>
  <si>
    <t>962 02-2391</t>
  </si>
  <si>
    <t>Bour zdiva nzákl kam mv MVC</t>
  </si>
  <si>
    <t>STAV.KAMEN.ZDIVO KE ZPETNE MONTAZI</t>
  </si>
  <si>
    <t>962 03-1133</t>
  </si>
  <si>
    <t>Bour příček ci MVC tl15cm</t>
  </si>
  <si>
    <t>OBEZDIVKA ROZVADECE</t>
  </si>
  <si>
    <t>*BP8*</t>
  </si>
  <si>
    <t>0,30*1,50*2</t>
  </si>
  <si>
    <t>1,20*1,50</t>
  </si>
  <si>
    <t>962 03-2254</t>
  </si>
  <si>
    <t>Bour zdiva ci cem MC</t>
  </si>
  <si>
    <t>CIHELNE ZDIVO V KANALECH</t>
  </si>
  <si>
    <t>*BP9*</t>
  </si>
  <si>
    <t>962 04-2334</t>
  </si>
  <si>
    <t>Bour pilíř b</t>
  </si>
  <si>
    <t>BETONOVE PATKY</t>
  </si>
  <si>
    <t>*BP10*</t>
  </si>
  <si>
    <t>1,20*1,20*1,50*2</t>
  </si>
  <si>
    <t>978 02-3251</t>
  </si>
  <si>
    <t>Odspár zdi kam režné</t>
  </si>
  <si>
    <t>STAVAJICI VENKOVNI ZDIVO</t>
  </si>
  <si>
    <t>STAVAJICI VNITRNI ZDIVO</t>
  </si>
  <si>
    <t>978 02-3411</t>
  </si>
  <si>
    <t>Odspár zdi ci mimo komínového</t>
  </si>
  <si>
    <t>PODLAHA KANALU</t>
  </si>
  <si>
    <t>ZDIVO KANALU</t>
  </si>
  <si>
    <t>997 01-3113</t>
  </si>
  <si>
    <t>Doprava suť budova v-12m s mechaniz</t>
  </si>
  <si>
    <t>VNITROSTAV.DOPRAVA SUTI</t>
  </si>
  <si>
    <t>997 01-3511</t>
  </si>
  <si>
    <t>Odvoz suti z meziskládky -1km</t>
  </si>
  <si>
    <t>ODVOZ NA SKLADKU A DO SBERNY</t>
  </si>
  <si>
    <t>CELKOVA VAHA SUTI</t>
  </si>
  <si>
    <t>585,194</t>
  </si>
  <si>
    <t>ODPOCET ZDIVA KE ZPETNE MONTAZI</t>
  </si>
  <si>
    <t>-37,50</t>
  </si>
  <si>
    <t>997 01-3509</t>
  </si>
  <si>
    <t>Přípl odvoz suti na skládku ZKD 1km</t>
  </si>
  <si>
    <t>997 01-3831</t>
  </si>
  <si>
    <t>Skládkovné směsný odpad</t>
  </si>
  <si>
    <t>CELKOVA VAHA SUTI NA SKLADKU</t>
  </si>
  <si>
    <t>547,694</t>
  </si>
  <si>
    <t>ODPOCET VAHY OCELI</t>
  </si>
  <si>
    <t>-(6,500+1,976)</t>
  </si>
  <si>
    <t>99</t>
  </si>
  <si>
    <t>Přesun hmot</t>
  </si>
  <si>
    <t>998 01-7002</t>
  </si>
  <si>
    <t>Přesun omezen mechaniz budova v-12m</t>
  </si>
  <si>
    <t>D00</t>
  </si>
  <si>
    <t>Vzduchotechnika</t>
  </si>
  <si>
    <t>R POL 12</t>
  </si>
  <si>
    <t>Axiální přenosný topný ventilátor</t>
  </si>
  <si>
    <t>PRO OHREV EXPONATU</t>
  </si>
  <si>
    <t>*VZT1*</t>
  </si>
  <si>
    <t>-Ohrev do 45 stup.</t>
  </si>
  <si>
    <t>-Vykon 2000 W/230 V</t>
  </si>
  <si>
    <t>-Zajisteni proti prehrati a preklop</t>
  </si>
  <si>
    <t>10</t>
  </si>
  <si>
    <t>Celkem ZRN</t>
  </si>
  <si>
    <t>* HZS hlava 3 - hodinová zúčtovací sazba</t>
  </si>
  <si>
    <t>VÝKAZ VÝMĚR</t>
  </si>
  <si>
    <t>PAS MODIF ASF M #</t>
  </si>
  <si>
    <t>Nátěr syntet 2x+1x email</t>
  </si>
  <si>
    <t>Nátěr syntet základní</t>
  </si>
  <si>
    <t xml:space="preserve"> čelo žlabu 150mm</t>
  </si>
  <si>
    <t>čelo žlabu 150mm</t>
  </si>
  <si>
    <t>SO 1      D.1.1 - STAVEBNÍ ŘEŠENÍ</t>
  </si>
  <si>
    <t>MTŽ,dodávka a DMTŽ nástěnka EU-kotvení desky do rámu 2x základ 1x1x1 m C 16/20</t>
  </si>
  <si>
    <t>-Kotveni desky do ramu 2x základ 1x1x1 m C 16/20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</si>
</sst>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  <numFmt numFmtId="167" formatCode="#,##0.0"/>
  </numFmts>
  <fonts count="26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1" fillId="5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13" fillId="11" borderId="0" applyNumberFormat="0" applyBorder="0" applyAlignment="0" applyProtection="0"/>
    <xf numFmtId="0" fontId="14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19" fillId="7" borderId="0" applyNumberFormat="0" applyBorder="0" applyAlignment="0" applyProtection="0"/>
    <xf numFmtId="0" fontId="9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5" borderId="0" applyBorder="0">
      <alignment/>
      <protection/>
    </xf>
    <xf numFmtId="4" fontId="4" fillId="5" borderId="0" applyBorder="0">
      <alignment/>
      <protection/>
    </xf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8" fillId="5" borderId="0">
      <alignment horizontal="right"/>
      <protection/>
    </xf>
    <xf numFmtId="0" fontId="22" fillId="7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3" fillId="13" borderId="13" applyNumberFormat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5" borderId="0" xfId="71">
      <alignment/>
      <protection/>
    </xf>
    <xf numFmtId="4" fontId="4" fillId="5" borderId="0" xfId="72">
      <alignment/>
      <protection/>
    </xf>
    <xf numFmtId="49" fontId="0" fillId="0" borderId="0" xfId="61" quotePrefix="1">
      <alignment horizontal="center"/>
    </xf>
    <xf numFmtId="49" fontId="3" fillId="0" borderId="0" xfId="39">
      <alignment/>
    </xf>
    <xf numFmtId="49" fontId="1" fillId="5" borderId="0" xfId="36">
      <alignment horizontal="right"/>
      <protection/>
    </xf>
    <xf numFmtId="0" fontId="8" fillId="5" borderId="0" xfId="76">
      <alignment horizontal="right"/>
      <protection/>
    </xf>
    <xf numFmtId="4" fontId="0" fillId="0" borderId="28" xfId="34" applyBorder="1" applyProtection="1">
      <alignment/>
      <protection/>
    </xf>
    <xf numFmtId="0" fontId="0" fillId="0" borderId="0" xfId="57" applyFont="1" applyBorder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Continuous"/>
      <protection/>
    </xf>
    <xf numFmtId="0" fontId="0" fillId="0" borderId="18" xfId="0" applyFont="1" applyBorder="1" applyAlignment="1" applyProtection="1">
      <alignment horizontal="centerContinuous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67" applyFont="1" applyBorder="1" applyProtection="1">
      <alignment horizontal="center"/>
      <protection/>
    </xf>
    <xf numFmtId="0" fontId="0" fillId="0" borderId="0" xfId="68" applyFo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" fontId="0" fillId="0" borderId="12" xfId="69" applyProtection="1">
      <alignment/>
      <protection/>
    </xf>
    <xf numFmtId="164" fontId="0" fillId="0" borderId="12" xfId="70" applyProtection="1">
      <alignment/>
      <protection/>
    </xf>
    <xf numFmtId="0" fontId="0" fillId="0" borderId="11" xfId="67" applyProtection="1">
      <alignment horizontal="center"/>
      <protection/>
    </xf>
    <xf numFmtId="0" fontId="0" fillId="0" borderId="0" xfId="68" applyProtection="1">
      <alignment/>
      <protection/>
    </xf>
    <xf numFmtId="4" fontId="0" fillId="0" borderId="11" xfId="34" applyBorder="1" applyProtection="1">
      <alignment/>
      <protection/>
    </xf>
    <xf numFmtId="0" fontId="0" fillId="0" borderId="33" xfId="67" applyNumberFormat="1" applyFont="1" applyBorder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4" fontId="0" fillId="0" borderId="34" xfId="69" applyBorder="1" applyProtection="1">
      <alignment/>
      <protection/>
    </xf>
    <xf numFmtId="4" fontId="0" fillId="0" borderId="35" xfId="69" applyBorder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28" xfId="68" applyBorder="1" applyProtection="1">
      <alignment/>
      <protection/>
    </xf>
    <xf numFmtId="0" fontId="0" fillId="0" borderId="28" xfId="0" applyBorder="1" applyAlignment="1" applyProtection="1">
      <alignment/>
      <protection/>
    </xf>
    <xf numFmtId="4" fontId="0" fillId="0" borderId="37" xfId="69" applyBorder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justify"/>
      <protection/>
    </xf>
    <xf numFmtId="49" fontId="0" fillId="0" borderId="0" xfId="80" applyNumberFormat="1" applyFont="1">
      <alignment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274"/>
  <sheetViews>
    <sheetView tabSelected="1" zoomScalePageLayoutView="0" workbookViewId="0" topLeftCell="A205">
      <selection activeCell="C211" sqref="C211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1" t="s">
        <v>16</v>
      </c>
      <c r="B1" s="1"/>
      <c r="C1" s="2" t="s">
        <v>867</v>
      </c>
      <c r="D1" s="2"/>
      <c r="E1" s="2"/>
      <c r="F1" s="3"/>
      <c r="G1" s="100"/>
      <c r="H1" s="101"/>
      <c r="I1" s="101"/>
      <c r="J1" s="101"/>
      <c r="K1" s="101"/>
    </row>
    <row r="2" spans="1:11" ht="12.75">
      <c r="A2" s="4" t="s">
        <v>30</v>
      </c>
      <c r="B2" s="4"/>
      <c r="C2" s="5" t="s">
        <v>38</v>
      </c>
      <c r="D2" s="6"/>
      <c r="E2" s="6"/>
      <c r="F2" s="5"/>
      <c r="G2" s="7" t="s">
        <v>28</v>
      </c>
      <c r="H2" s="102" t="s">
        <v>37</v>
      </c>
      <c r="I2" s="102"/>
      <c r="J2" s="102"/>
      <c r="K2" s="102"/>
    </row>
    <row r="3" spans="1:11" ht="12.75">
      <c r="A3" s="4" t="s">
        <v>27</v>
      </c>
      <c r="B3" s="4"/>
      <c r="C3" s="8" t="s">
        <v>873</v>
      </c>
      <c r="D3" s="6"/>
      <c r="E3" s="6"/>
      <c r="F3" s="5"/>
      <c r="G3" s="7" t="s">
        <v>29</v>
      </c>
      <c r="H3" s="103" t="s">
        <v>39</v>
      </c>
      <c r="I3" s="103"/>
      <c r="J3" s="103"/>
      <c r="K3" s="103"/>
    </row>
    <row r="4" spans="1:11" ht="13.5" thickBot="1">
      <c r="A4" s="4" t="s">
        <v>1</v>
      </c>
      <c r="B4" s="4"/>
      <c r="C4" s="9">
        <v>42051</v>
      </c>
      <c r="D4" s="4"/>
      <c r="E4" s="4" t="s">
        <v>2</v>
      </c>
      <c r="F4" s="10"/>
      <c r="G4" s="11">
        <f>C4</f>
        <v>42051</v>
      </c>
      <c r="H4" s="104"/>
      <c r="I4" s="105"/>
      <c r="J4" s="105"/>
      <c r="K4" s="105"/>
    </row>
    <row r="5" spans="1:11" ht="12.75">
      <c r="A5" s="12" t="s">
        <v>3</v>
      </c>
      <c r="B5" s="13"/>
      <c r="C5" s="13"/>
      <c r="D5" s="14"/>
      <c r="E5" s="14"/>
      <c r="F5" s="15"/>
      <c r="G5" s="16"/>
      <c r="H5" s="17" t="s">
        <v>4</v>
      </c>
      <c r="I5" s="17"/>
      <c r="J5" s="17"/>
      <c r="K5" s="18"/>
    </row>
    <row r="6" spans="1:11" ht="12.75">
      <c r="A6" s="19" t="s">
        <v>5</v>
      </c>
      <c r="B6" s="20" t="s">
        <v>6</v>
      </c>
      <c r="C6" s="20"/>
      <c r="D6" s="36" t="s">
        <v>31</v>
      </c>
      <c r="E6" s="37" t="s">
        <v>32</v>
      </c>
      <c r="F6" s="35" t="s">
        <v>33</v>
      </c>
      <c r="G6" s="21" t="s">
        <v>8</v>
      </c>
      <c r="H6" s="22" t="s">
        <v>9</v>
      </c>
      <c r="I6" s="23"/>
      <c r="J6" s="22" t="s">
        <v>10</v>
      </c>
      <c r="K6" s="24"/>
    </row>
    <row r="7" spans="1:11" ht="12.75">
      <c r="A7" s="25" t="s">
        <v>11</v>
      </c>
      <c r="B7" s="26" t="s">
        <v>12</v>
      </c>
      <c r="C7" s="26" t="s">
        <v>13</v>
      </c>
      <c r="D7" s="26" t="s">
        <v>14</v>
      </c>
      <c r="E7" s="38"/>
      <c r="F7" s="27" t="s">
        <v>15</v>
      </c>
      <c r="G7" s="28" t="s">
        <v>15</v>
      </c>
      <c r="H7" s="26" t="s">
        <v>7</v>
      </c>
      <c r="I7" s="26" t="s">
        <v>18</v>
      </c>
      <c r="J7" s="26" t="s">
        <v>7</v>
      </c>
      <c r="K7" s="29" t="s">
        <v>18</v>
      </c>
    </row>
    <row r="8" spans="1:11" ht="13.5" thickBot="1">
      <c r="A8" s="30"/>
      <c r="B8" s="31">
        <v>1</v>
      </c>
      <c r="C8" s="31">
        <v>2</v>
      </c>
      <c r="D8" s="32">
        <v>3</v>
      </c>
      <c r="E8" s="32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4">
        <v>10</v>
      </c>
    </row>
    <row r="9" spans="2:3" ht="15">
      <c r="B9" s="41" t="s">
        <v>40</v>
      </c>
      <c r="C9" s="42" t="s">
        <v>41</v>
      </c>
    </row>
    <row r="11" spans="1:11" ht="12.75">
      <c r="A11" s="52">
        <v>1</v>
      </c>
      <c r="B11" s="53" t="s">
        <v>42</v>
      </c>
      <c r="C11" s="45" t="s">
        <v>43</v>
      </c>
      <c r="D11" s="46"/>
      <c r="E11" s="47"/>
      <c r="F11" s="48"/>
      <c r="G11" s="49"/>
      <c r="I11" s="51"/>
      <c r="J11" s="50"/>
      <c r="K11" s="51"/>
    </row>
    <row r="12" spans="1:11" ht="12.75">
      <c r="A12" s="52">
        <v>2</v>
      </c>
      <c r="B12" s="53" t="s">
        <v>42</v>
      </c>
      <c r="C12" s="45" t="s">
        <v>51</v>
      </c>
      <c r="D12" s="46"/>
      <c r="E12" s="47"/>
      <c r="F12" s="48"/>
      <c r="G12" s="49"/>
      <c r="I12" s="51"/>
      <c r="J12" s="50"/>
      <c r="K12" s="51"/>
    </row>
    <row r="13" spans="1:11" ht="12.75">
      <c r="A13" s="52">
        <v>3</v>
      </c>
      <c r="B13" s="53" t="s">
        <v>42</v>
      </c>
      <c r="C13" s="45" t="s">
        <v>57</v>
      </c>
      <c r="D13" s="46"/>
      <c r="E13" s="47"/>
      <c r="F13" s="48"/>
      <c r="G13" s="49"/>
      <c r="I13" s="51"/>
      <c r="J13" s="50"/>
      <c r="K13" s="51"/>
    </row>
    <row r="14" spans="3:11" ht="12.75">
      <c r="C14" s="55" t="str">
        <f>CONCATENATE(B9," celkem")</f>
        <v>03 celkem</v>
      </c>
      <c r="G14" s="56"/>
      <c r="I14" s="57"/>
      <c r="K14" s="57"/>
    </row>
    <row r="16" spans="2:3" ht="15">
      <c r="B16" s="41" t="s">
        <v>61</v>
      </c>
      <c r="C16" s="42" t="s">
        <v>62</v>
      </c>
    </row>
    <row r="18" spans="1:11" ht="12.75">
      <c r="A18" s="52">
        <v>1</v>
      </c>
      <c r="B18" s="53" t="s">
        <v>63</v>
      </c>
      <c r="C18" s="45" t="s">
        <v>64</v>
      </c>
      <c r="D18" s="46" t="s">
        <v>65</v>
      </c>
      <c r="E18" s="47">
        <v>1165.4</v>
      </c>
      <c r="F18" s="48">
        <v>0</v>
      </c>
      <c r="G18" s="49">
        <f aca="true" t="shared" si="0" ref="G18:G37">E18*F18</f>
        <v>0</v>
      </c>
      <c r="I18" s="51"/>
      <c r="J18" s="50"/>
      <c r="K18" s="51">
        <f aca="true" t="shared" si="1" ref="K18:K36">E18*J18</f>
        <v>0</v>
      </c>
    </row>
    <row r="19" spans="1:11" ht="12.75">
      <c r="A19" s="52">
        <v>2</v>
      </c>
      <c r="B19" s="53" t="s">
        <v>71</v>
      </c>
      <c r="C19" s="45" t="s">
        <v>72</v>
      </c>
      <c r="D19" s="46" t="s">
        <v>65</v>
      </c>
      <c r="E19" s="47">
        <v>349.62</v>
      </c>
      <c r="F19" s="48">
        <v>0</v>
      </c>
      <c r="G19" s="49">
        <f t="shared" si="0"/>
        <v>0</v>
      </c>
      <c r="I19" s="51"/>
      <c r="J19" s="50"/>
      <c r="K19" s="51">
        <f t="shared" si="1"/>
        <v>0</v>
      </c>
    </row>
    <row r="20" spans="1:11" ht="12.75">
      <c r="A20" s="52">
        <v>3</v>
      </c>
      <c r="B20" s="53" t="s">
        <v>75</v>
      </c>
      <c r="C20" s="45" t="s">
        <v>76</v>
      </c>
      <c r="D20" s="46" t="s">
        <v>65</v>
      </c>
      <c r="E20" s="47">
        <v>349.62</v>
      </c>
      <c r="F20" s="48">
        <v>0</v>
      </c>
      <c r="G20" s="49">
        <f t="shared" si="0"/>
        <v>0</v>
      </c>
      <c r="I20" s="51"/>
      <c r="J20" s="50"/>
      <c r="K20" s="51">
        <f t="shared" si="1"/>
        <v>0</v>
      </c>
    </row>
    <row r="21" spans="1:11" ht="12.75">
      <c r="A21" s="52">
        <v>4</v>
      </c>
      <c r="B21" s="53" t="s">
        <v>79</v>
      </c>
      <c r="C21" s="45" t="s">
        <v>80</v>
      </c>
      <c r="D21" s="46" t="s">
        <v>65</v>
      </c>
      <c r="E21" s="47">
        <v>349.62</v>
      </c>
      <c r="F21" s="48">
        <v>0.00018</v>
      </c>
      <c r="G21" s="49">
        <f t="shared" si="0"/>
        <v>0.0629316</v>
      </c>
      <c r="I21" s="51"/>
      <c r="J21" s="50"/>
      <c r="K21" s="51">
        <f t="shared" si="1"/>
        <v>0</v>
      </c>
    </row>
    <row r="22" spans="1:11" ht="12.75">
      <c r="A22" s="52">
        <v>5</v>
      </c>
      <c r="B22" s="53" t="s">
        <v>82</v>
      </c>
      <c r="C22" s="45" t="s">
        <v>83</v>
      </c>
      <c r="D22" s="46" t="s">
        <v>84</v>
      </c>
      <c r="E22" s="47">
        <v>75</v>
      </c>
      <c r="F22" s="48">
        <v>0</v>
      </c>
      <c r="G22" s="49">
        <f t="shared" si="0"/>
        <v>0</v>
      </c>
      <c r="I22" s="51"/>
      <c r="J22" s="50"/>
      <c r="K22" s="51">
        <f t="shared" si="1"/>
        <v>0</v>
      </c>
    </row>
    <row r="23" spans="1:11" ht="12.75">
      <c r="A23" s="52">
        <v>6</v>
      </c>
      <c r="B23" s="53" t="s">
        <v>89</v>
      </c>
      <c r="C23" s="45" t="s">
        <v>90</v>
      </c>
      <c r="D23" s="46" t="s">
        <v>84</v>
      </c>
      <c r="E23" s="47">
        <v>22.5</v>
      </c>
      <c r="F23" s="48">
        <v>0</v>
      </c>
      <c r="G23" s="49">
        <f t="shared" si="0"/>
        <v>0</v>
      </c>
      <c r="I23" s="51"/>
      <c r="J23" s="50"/>
      <c r="K23" s="51">
        <f t="shared" si="1"/>
        <v>0</v>
      </c>
    </row>
    <row r="24" spans="1:11" ht="12.75">
      <c r="A24" s="52">
        <v>7</v>
      </c>
      <c r="B24" s="53" t="s">
        <v>93</v>
      </c>
      <c r="C24" s="45" t="s">
        <v>94</v>
      </c>
      <c r="D24" s="46" t="s">
        <v>84</v>
      </c>
      <c r="E24" s="47">
        <v>75</v>
      </c>
      <c r="F24" s="48">
        <v>0</v>
      </c>
      <c r="G24" s="49">
        <f t="shared" si="0"/>
        <v>0</v>
      </c>
      <c r="I24" s="51"/>
      <c r="J24" s="50"/>
      <c r="K24" s="51">
        <f t="shared" si="1"/>
        <v>0</v>
      </c>
    </row>
    <row r="25" spans="1:11" ht="12.75">
      <c r="A25" s="52">
        <v>8</v>
      </c>
      <c r="B25" s="53" t="s">
        <v>97</v>
      </c>
      <c r="C25" s="45" t="s">
        <v>98</v>
      </c>
      <c r="D25" s="46" t="s">
        <v>84</v>
      </c>
      <c r="E25" s="47">
        <v>75</v>
      </c>
      <c r="F25" s="48">
        <v>0</v>
      </c>
      <c r="G25" s="49">
        <f t="shared" si="0"/>
        <v>0</v>
      </c>
      <c r="I25" s="51"/>
      <c r="J25" s="50"/>
      <c r="K25" s="51">
        <f t="shared" si="1"/>
        <v>0</v>
      </c>
    </row>
    <row r="26" spans="1:11" ht="12.75">
      <c r="A26" s="52">
        <v>9</v>
      </c>
      <c r="B26" s="53" t="s">
        <v>100</v>
      </c>
      <c r="C26" s="45" t="s">
        <v>101</v>
      </c>
      <c r="D26" s="46" t="s">
        <v>84</v>
      </c>
      <c r="E26" s="47">
        <v>110.382062</v>
      </c>
      <c r="F26" s="48">
        <v>0</v>
      </c>
      <c r="G26" s="49">
        <f t="shared" si="0"/>
        <v>0</v>
      </c>
      <c r="I26" s="51"/>
      <c r="J26" s="50"/>
      <c r="K26" s="51">
        <f>E26*J26</f>
        <v>0</v>
      </c>
    </row>
    <row r="27" spans="1:11" ht="12.75">
      <c r="A27" s="52">
        <v>10</v>
      </c>
      <c r="B27" s="53" t="s">
        <v>89</v>
      </c>
      <c r="C27" s="45" t="s">
        <v>90</v>
      </c>
      <c r="D27" s="46" t="s">
        <v>84</v>
      </c>
      <c r="E27" s="47">
        <v>33.1146</v>
      </c>
      <c r="F27" s="48">
        <v>0</v>
      </c>
      <c r="G27" s="49">
        <f t="shared" si="0"/>
        <v>0</v>
      </c>
      <c r="I27" s="51"/>
      <c r="J27" s="50"/>
      <c r="K27" s="51">
        <f t="shared" si="1"/>
        <v>0</v>
      </c>
    </row>
    <row r="28" spans="1:11" ht="12.75">
      <c r="A28" s="52">
        <v>11</v>
      </c>
      <c r="B28" s="53" t="s">
        <v>115</v>
      </c>
      <c r="C28" s="45" t="s">
        <v>116</v>
      </c>
      <c r="D28" s="46" t="s">
        <v>84</v>
      </c>
      <c r="E28" s="47">
        <v>21.1</v>
      </c>
      <c r="F28" s="48">
        <v>0</v>
      </c>
      <c r="G28" s="49">
        <f t="shared" si="0"/>
        <v>0</v>
      </c>
      <c r="I28" s="51"/>
      <c r="J28" s="50"/>
      <c r="K28" s="51">
        <f t="shared" si="1"/>
        <v>0</v>
      </c>
    </row>
    <row r="29" spans="1:11" ht="12.75">
      <c r="A29" s="52">
        <v>12</v>
      </c>
      <c r="B29" s="53" t="s">
        <v>123</v>
      </c>
      <c r="C29" s="45" t="s">
        <v>124</v>
      </c>
      <c r="D29" s="46" t="s">
        <v>84</v>
      </c>
      <c r="E29" s="47">
        <v>6.33</v>
      </c>
      <c r="F29" s="48">
        <v>0</v>
      </c>
      <c r="G29" s="49">
        <f t="shared" si="0"/>
        <v>0</v>
      </c>
      <c r="I29" s="51"/>
      <c r="J29" s="50"/>
      <c r="K29" s="51">
        <f t="shared" si="1"/>
        <v>0</v>
      </c>
    </row>
    <row r="30" spans="1:11" ht="12.75">
      <c r="A30" s="52">
        <v>13</v>
      </c>
      <c r="B30" s="53" t="s">
        <v>126</v>
      </c>
      <c r="C30" s="45" t="s">
        <v>127</v>
      </c>
      <c r="D30" s="46" t="s">
        <v>84</v>
      </c>
      <c r="E30" s="47">
        <v>35.4579</v>
      </c>
      <c r="F30" s="48">
        <v>0</v>
      </c>
      <c r="G30" s="49">
        <f t="shared" si="0"/>
        <v>0</v>
      </c>
      <c r="I30" s="51"/>
      <c r="J30" s="50"/>
      <c r="K30" s="51">
        <f t="shared" si="1"/>
        <v>0</v>
      </c>
    </row>
    <row r="31" spans="1:11" ht="12.75">
      <c r="A31" s="52">
        <v>14</v>
      </c>
      <c r="B31" s="53" t="s">
        <v>133</v>
      </c>
      <c r="C31" s="45" t="s">
        <v>134</v>
      </c>
      <c r="D31" s="46" t="s">
        <v>84</v>
      </c>
      <c r="E31" s="47">
        <v>10.6374</v>
      </c>
      <c r="F31" s="48">
        <v>0</v>
      </c>
      <c r="G31" s="49">
        <f t="shared" si="0"/>
        <v>0</v>
      </c>
      <c r="I31" s="51"/>
      <c r="J31" s="50"/>
      <c r="K31" s="51">
        <f t="shared" si="1"/>
        <v>0</v>
      </c>
    </row>
    <row r="32" spans="1:11" ht="12.75">
      <c r="A32" s="52">
        <v>15</v>
      </c>
      <c r="B32" s="53" t="s">
        <v>136</v>
      </c>
      <c r="C32" s="45" t="s">
        <v>137</v>
      </c>
      <c r="D32" s="46" t="s">
        <v>84</v>
      </c>
      <c r="E32" s="47">
        <v>166.94</v>
      </c>
      <c r="F32" s="48">
        <v>0</v>
      </c>
      <c r="G32" s="49">
        <f t="shared" si="0"/>
        <v>0</v>
      </c>
      <c r="I32" s="51"/>
      <c r="J32" s="50"/>
      <c r="K32" s="51">
        <f t="shared" si="1"/>
        <v>0</v>
      </c>
    </row>
    <row r="33" spans="1:11" ht="12.75">
      <c r="A33" s="52">
        <v>16</v>
      </c>
      <c r="B33" s="53" t="s">
        <v>140</v>
      </c>
      <c r="C33" s="45" t="s">
        <v>141</v>
      </c>
      <c r="D33" s="46" t="s">
        <v>142</v>
      </c>
      <c r="E33" s="47">
        <v>300.492</v>
      </c>
      <c r="F33" s="48">
        <v>0</v>
      </c>
      <c r="G33" s="49">
        <f t="shared" si="0"/>
        <v>0</v>
      </c>
      <c r="I33" s="51"/>
      <c r="J33" s="50"/>
      <c r="K33" s="51">
        <f t="shared" si="1"/>
        <v>0</v>
      </c>
    </row>
    <row r="34" spans="1:11" ht="12.75">
      <c r="A34" s="52">
        <v>17</v>
      </c>
      <c r="B34" s="53" t="s">
        <v>144</v>
      </c>
      <c r="C34" s="45" t="s">
        <v>145</v>
      </c>
      <c r="D34" s="46" t="s">
        <v>65</v>
      </c>
      <c r="E34" s="47">
        <v>585.85</v>
      </c>
      <c r="F34" s="48">
        <v>0</v>
      </c>
      <c r="G34" s="49">
        <f t="shared" si="0"/>
        <v>0</v>
      </c>
      <c r="I34" s="51"/>
      <c r="J34" s="50"/>
      <c r="K34" s="51">
        <f t="shared" si="1"/>
        <v>0</v>
      </c>
    </row>
    <row r="35" spans="1:11" ht="12.75">
      <c r="A35" s="52">
        <v>18</v>
      </c>
      <c r="B35" s="53" t="s">
        <v>155</v>
      </c>
      <c r="C35" s="45" t="s">
        <v>156</v>
      </c>
      <c r="D35" s="46" t="s">
        <v>65</v>
      </c>
      <c r="E35" s="47">
        <v>585.85</v>
      </c>
      <c r="F35" s="48">
        <v>0</v>
      </c>
      <c r="G35" s="49">
        <f t="shared" si="0"/>
        <v>0</v>
      </c>
      <c r="I35" s="51"/>
      <c r="J35" s="50"/>
      <c r="K35" s="51">
        <f t="shared" si="1"/>
        <v>0</v>
      </c>
    </row>
    <row r="36" spans="1:11" ht="12.75">
      <c r="A36" s="52">
        <v>19</v>
      </c>
      <c r="B36" s="53" t="s">
        <v>158</v>
      </c>
      <c r="C36" s="45" t="s">
        <v>159</v>
      </c>
      <c r="D36" s="46" t="s">
        <v>65</v>
      </c>
      <c r="E36" s="47">
        <v>417</v>
      </c>
      <c r="F36" s="48">
        <v>0</v>
      </c>
      <c r="G36" s="49">
        <f t="shared" si="0"/>
        <v>0</v>
      </c>
      <c r="I36" s="51"/>
      <c r="J36" s="50"/>
      <c r="K36" s="51">
        <f t="shared" si="1"/>
        <v>0</v>
      </c>
    </row>
    <row r="37" spans="1:11" ht="12.75">
      <c r="A37" s="58" t="s">
        <v>161</v>
      </c>
      <c r="B37" s="59" t="s">
        <v>162</v>
      </c>
      <c r="C37" s="45" t="s">
        <v>163</v>
      </c>
      <c r="D37" s="46" t="s">
        <v>164</v>
      </c>
      <c r="E37" s="47">
        <v>21.4755</v>
      </c>
      <c r="F37" s="48">
        <v>0.001</v>
      </c>
      <c r="G37" s="49">
        <f t="shared" si="0"/>
        <v>0.0214755</v>
      </c>
      <c r="H37" s="50"/>
      <c r="I37" s="51">
        <f>E37*H37</f>
        <v>0</v>
      </c>
      <c r="K37" s="51"/>
    </row>
    <row r="38" spans="3:11" ht="12.75">
      <c r="C38" s="55" t="str">
        <f>CONCATENATE(B16," celkem")</f>
        <v>1 celkem</v>
      </c>
      <c r="G38" s="56">
        <f>SUBTOTAL(9,G18:G37)</f>
        <v>0.08440710000000001</v>
      </c>
      <c r="I38" s="57">
        <f>SUBTOTAL(9,I18:I37)</f>
        <v>0</v>
      </c>
      <c r="K38" s="57">
        <f>SUBTOTAL(9,K18:K37)</f>
        <v>0</v>
      </c>
    </row>
    <row r="40" spans="2:3" ht="15">
      <c r="B40" s="41" t="s">
        <v>165</v>
      </c>
      <c r="C40" s="42" t="s">
        <v>166</v>
      </c>
    </row>
    <row r="42" spans="1:11" ht="12.75">
      <c r="A42" s="52">
        <v>1</v>
      </c>
      <c r="B42" s="53" t="s">
        <v>167</v>
      </c>
      <c r="C42" s="45" t="s">
        <v>168</v>
      </c>
      <c r="D42" s="46" t="s">
        <v>84</v>
      </c>
      <c r="E42" s="47">
        <v>0.4</v>
      </c>
      <c r="F42" s="48">
        <v>2.45329</v>
      </c>
      <c r="G42" s="49">
        <f aca="true" t="shared" si="2" ref="G42:G50">E42*F42</f>
        <v>0.9813160000000001</v>
      </c>
      <c r="I42" s="51"/>
      <c r="J42" s="50"/>
      <c r="K42" s="51">
        <f aca="true" t="shared" si="3" ref="K42:K50">E42*J42</f>
        <v>0</v>
      </c>
    </row>
    <row r="43" spans="1:11" ht="12.75">
      <c r="A43" s="52">
        <v>3</v>
      </c>
      <c r="B43" s="53" t="s">
        <v>170</v>
      </c>
      <c r="C43" s="45" t="s">
        <v>171</v>
      </c>
      <c r="D43" s="46" t="s">
        <v>65</v>
      </c>
      <c r="E43" s="47">
        <v>0.8</v>
      </c>
      <c r="F43" s="48">
        <v>0.00103</v>
      </c>
      <c r="G43" s="49">
        <f t="shared" si="2"/>
        <v>0.0008240000000000001</v>
      </c>
      <c r="I43" s="51"/>
      <c r="J43" s="50"/>
      <c r="K43" s="51">
        <f t="shared" si="3"/>
        <v>0</v>
      </c>
    </row>
    <row r="44" spans="1:11" ht="12.75">
      <c r="A44" s="52">
        <v>4</v>
      </c>
      <c r="B44" s="53" t="s">
        <v>175</v>
      </c>
      <c r="C44" s="45" t="s">
        <v>176</v>
      </c>
      <c r="D44" s="46" t="s">
        <v>65</v>
      </c>
      <c r="E44" s="47">
        <v>0.8</v>
      </c>
      <c r="F44" s="48">
        <v>0</v>
      </c>
      <c r="G44" s="49">
        <f t="shared" si="2"/>
        <v>0</v>
      </c>
      <c r="I44" s="51"/>
      <c r="J44" s="50"/>
      <c r="K44" s="51">
        <f t="shared" si="3"/>
        <v>0</v>
      </c>
    </row>
    <row r="45" spans="1:11" ht="12.75">
      <c r="A45" s="52">
        <v>5</v>
      </c>
      <c r="B45" s="53" t="s">
        <v>177</v>
      </c>
      <c r="C45" s="45" t="s">
        <v>178</v>
      </c>
      <c r="D45" s="46" t="s">
        <v>84</v>
      </c>
      <c r="E45" s="47">
        <v>35.4579</v>
      </c>
      <c r="F45" s="48">
        <v>2.25634</v>
      </c>
      <c r="G45" s="49">
        <f t="shared" si="2"/>
        <v>80.005078086</v>
      </c>
      <c r="I45" s="51"/>
      <c r="J45" s="50"/>
      <c r="K45" s="51">
        <f t="shared" si="3"/>
        <v>0</v>
      </c>
    </row>
    <row r="46" spans="1:11" ht="12.75">
      <c r="A46" s="52">
        <v>6</v>
      </c>
      <c r="B46" s="53" t="s">
        <v>181</v>
      </c>
      <c r="C46" s="45" t="s">
        <v>182</v>
      </c>
      <c r="D46" s="46" t="s">
        <v>84</v>
      </c>
      <c r="E46" s="47">
        <v>0.027</v>
      </c>
      <c r="F46" s="48">
        <v>2.5961</v>
      </c>
      <c r="G46" s="49">
        <f t="shared" si="2"/>
        <v>0.0700947</v>
      </c>
      <c r="I46" s="51"/>
      <c r="J46" s="50"/>
      <c r="K46" s="51">
        <f t="shared" si="3"/>
        <v>0</v>
      </c>
    </row>
    <row r="47" spans="1:11" ht="12.75">
      <c r="A47" s="52">
        <v>7</v>
      </c>
      <c r="B47" s="53" t="s">
        <v>186</v>
      </c>
      <c r="C47" s="45" t="s">
        <v>187</v>
      </c>
      <c r="D47" s="46" t="s">
        <v>84</v>
      </c>
      <c r="E47" s="47">
        <v>19.6692</v>
      </c>
      <c r="F47" s="48">
        <v>2.52625</v>
      </c>
      <c r="G47" s="49">
        <f t="shared" si="2"/>
        <v>49.689316500000004</v>
      </c>
      <c r="I47" s="51"/>
      <c r="J47" s="50"/>
      <c r="K47" s="51">
        <f t="shared" si="3"/>
        <v>0</v>
      </c>
    </row>
    <row r="48" spans="1:11" ht="12.75">
      <c r="A48" s="52">
        <v>8</v>
      </c>
      <c r="B48" s="53" t="s">
        <v>170</v>
      </c>
      <c r="C48" s="45" t="s">
        <v>171</v>
      </c>
      <c r="D48" s="46" t="s">
        <v>65</v>
      </c>
      <c r="E48" s="47">
        <v>27.416</v>
      </c>
      <c r="F48" s="48">
        <v>0.00103</v>
      </c>
      <c r="G48" s="49">
        <f t="shared" si="2"/>
        <v>0.028238480000000003</v>
      </c>
      <c r="I48" s="51"/>
      <c r="J48" s="50"/>
      <c r="K48" s="51">
        <f t="shared" si="3"/>
        <v>0</v>
      </c>
    </row>
    <row r="49" spans="1:11" ht="12.75">
      <c r="A49" s="52">
        <v>9</v>
      </c>
      <c r="B49" s="53" t="s">
        <v>175</v>
      </c>
      <c r="C49" s="45" t="s">
        <v>176</v>
      </c>
      <c r="D49" s="46" t="s">
        <v>65</v>
      </c>
      <c r="E49" s="47">
        <v>27.416</v>
      </c>
      <c r="F49" s="48">
        <v>0</v>
      </c>
      <c r="G49" s="49">
        <f t="shared" si="2"/>
        <v>0</v>
      </c>
      <c r="I49" s="51"/>
      <c r="J49" s="50"/>
      <c r="K49" s="51">
        <f t="shared" si="3"/>
        <v>0</v>
      </c>
    </row>
    <row r="50" spans="1:11" ht="12.75">
      <c r="A50" s="52">
        <v>10</v>
      </c>
      <c r="B50" s="53" t="s">
        <v>198</v>
      </c>
      <c r="C50" s="45" t="s">
        <v>199</v>
      </c>
      <c r="D50" s="46" t="s">
        <v>142</v>
      </c>
      <c r="E50" s="47">
        <v>2.0328</v>
      </c>
      <c r="F50" s="48">
        <v>1.06017</v>
      </c>
      <c r="G50" s="49">
        <f t="shared" si="2"/>
        <v>2.155113576</v>
      </c>
      <c r="I50" s="51"/>
      <c r="J50" s="50"/>
      <c r="K50" s="51">
        <f t="shared" si="3"/>
        <v>0</v>
      </c>
    </row>
    <row r="51" spans="3:11" ht="12.75">
      <c r="C51" s="55" t="str">
        <f>CONCATENATE(B40," celkem")</f>
        <v>2 celkem</v>
      </c>
      <c r="G51" s="56">
        <f>SUBTOTAL(9,G42:G50)</f>
        <v>132.929981342</v>
      </c>
      <c r="I51" s="57">
        <f>SUBTOTAL(9,I42:I50)</f>
        <v>0</v>
      </c>
      <c r="K51" s="57">
        <f>SUBTOTAL(9,K42:K50)</f>
        <v>0</v>
      </c>
    </row>
    <row r="53" spans="2:3" ht="15">
      <c r="B53" s="41" t="s">
        <v>202</v>
      </c>
      <c r="C53" s="42" t="s">
        <v>203</v>
      </c>
    </row>
    <row r="55" spans="1:11" ht="12.75">
      <c r="A55" s="52">
        <v>1</v>
      </c>
      <c r="B55" s="53" t="s">
        <v>204</v>
      </c>
      <c r="C55" s="45" t="s">
        <v>205</v>
      </c>
      <c r="D55" s="46" t="s">
        <v>142</v>
      </c>
      <c r="E55" s="47">
        <v>0.3005</v>
      </c>
      <c r="F55" s="48">
        <v>0.01221</v>
      </c>
      <c r="G55" s="49">
        <f aca="true" t="shared" si="4" ref="G55:G64">E55*F55</f>
        <v>0.003669105</v>
      </c>
      <c r="I55" s="51"/>
      <c r="J55" s="50"/>
      <c r="K55" s="51">
        <f>E55*J55</f>
        <v>0</v>
      </c>
    </row>
    <row r="56" spans="1:11" ht="12.75">
      <c r="A56" s="58" t="s">
        <v>210</v>
      </c>
      <c r="B56" s="59" t="s">
        <v>211</v>
      </c>
      <c r="C56" s="45" t="s">
        <v>212</v>
      </c>
      <c r="D56" s="46" t="s">
        <v>142</v>
      </c>
      <c r="E56" s="47">
        <v>0.32508</v>
      </c>
      <c r="F56" s="48">
        <v>1</v>
      </c>
      <c r="G56" s="49">
        <f t="shared" si="4"/>
        <v>0.32508</v>
      </c>
      <c r="H56" s="50"/>
      <c r="I56" s="51">
        <f>E56*H56</f>
        <v>0</v>
      </c>
      <c r="K56" s="51"/>
    </row>
    <row r="57" spans="1:11" ht="12.75">
      <c r="A57" s="52">
        <v>2</v>
      </c>
      <c r="B57" s="53" t="s">
        <v>213</v>
      </c>
      <c r="C57" s="45" t="s">
        <v>214</v>
      </c>
      <c r="D57" s="46" t="s">
        <v>65</v>
      </c>
      <c r="E57" s="47">
        <v>3.36</v>
      </c>
      <c r="F57" s="48">
        <v>0.042</v>
      </c>
      <c r="G57" s="49">
        <f t="shared" si="4"/>
        <v>0.14112</v>
      </c>
      <c r="I57" s="51"/>
      <c r="J57" s="50"/>
      <c r="K57" s="51">
        <f>E57*J57</f>
        <v>0</v>
      </c>
    </row>
    <row r="58" spans="1:11" ht="12.75">
      <c r="A58" s="52">
        <v>3</v>
      </c>
      <c r="B58" s="53" t="s">
        <v>181</v>
      </c>
      <c r="C58" s="45" t="s">
        <v>182</v>
      </c>
      <c r="D58" s="46" t="s">
        <v>84</v>
      </c>
      <c r="E58" s="47">
        <v>3.984</v>
      </c>
      <c r="F58" s="48">
        <v>2.5961</v>
      </c>
      <c r="G58" s="49">
        <f t="shared" si="4"/>
        <v>10.3428624</v>
      </c>
      <c r="I58" s="51"/>
      <c r="J58" s="50"/>
      <c r="K58" s="51">
        <f>E58*J58</f>
        <v>0</v>
      </c>
    </row>
    <row r="59" spans="1:11" ht="12.75">
      <c r="A59" s="52">
        <v>4</v>
      </c>
      <c r="B59" s="53" t="s">
        <v>220</v>
      </c>
      <c r="C59" s="45" t="s">
        <v>221</v>
      </c>
      <c r="D59" s="46" t="s">
        <v>84</v>
      </c>
      <c r="E59" s="47">
        <v>15</v>
      </c>
      <c r="F59" s="48">
        <v>0.08258</v>
      </c>
      <c r="G59" s="49">
        <f t="shared" si="4"/>
        <v>1.2387</v>
      </c>
      <c r="I59" s="51"/>
      <c r="J59" s="50"/>
      <c r="K59" s="51">
        <f>E59*J59</f>
        <v>0</v>
      </c>
    </row>
    <row r="60" spans="1:11" ht="12.75">
      <c r="A60" s="58" t="s">
        <v>226</v>
      </c>
      <c r="B60" s="59" t="s">
        <v>227</v>
      </c>
      <c r="C60" s="45" t="s">
        <v>228</v>
      </c>
      <c r="D60" s="46" t="s">
        <v>142</v>
      </c>
      <c r="E60" s="47">
        <v>42.525</v>
      </c>
      <c r="F60" s="48">
        <v>1</v>
      </c>
      <c r="G60" s="49">
        <f t="shared" si="4"/>
        <v>42.525</v>
      </c>
      <c r="H60" s="50"/>
      <c r="I60" s="51">
        <f>E60*H60</f>
        <v>0</v>
      </c>
      <c r="K60" s="51"/>
    </row>
    <row r="61" spans="1:11" ht="12.75">
      <c r="A61" s="52">
        <v>5</v>
      </c>
      <c r="B61" s="53" t="s">
        <v>229</v>
      </c>
      <c r="C61" s="45" t="s">
        <v>230</v>
      </c>
      <c r="D61" s="46" t="s">
        <v>84</v>
      </c>
      <c r="E61" s="47">
        <v>46.5</v>
      </c>
      <c r="F61" s="48">
        <v>2.5773</v>
      </c>
      <c r="G61" s="49">
        <f t="shared" si="4"/>
        <v>119.84445000000001</v>
      </c>
      <c r="I61" s="51"/>
      <c r="J61" s="50"/>
      <c r="K61" s="51">
        <f>E61*J61</f>
        <v>0</v>
      </c>
    </row>
    <row r="62" spans="1:11" ht="12.75">
      <c r="A62" s="58" t="s">
        <v>235</v>
      </c>
      <c r="B62" s="59" t="s">
        <v>236</v>
      </c>
      <c r="C62" s="45" t="s">
        <v>237</v>
      </c>
      <c r="D62" s="46" t="s">
        <v>142</v>
      </c>
      <c r="E62" s="47">
        <v>131.8275</v>
      </c>
      <c r="F62" s="48">
        <v>1</v>
      </c>
      <c r="G62" s="49">
        <f t="shared" si="4"/>
        <v>131.8275</v>
      </c>
      <c r="H62" s="50"/>
      <c r="I62" s="51">
        <f>E62*H62</f>
        <v>0</v>
      </c>
      <c r="K62" s="51"/>
    </row>
    <row r="63" spans="1:11" ht="12.75">
      <c r="A63" s="52">
        <v>6</v>
      </c>
      <c r="B63" s="53" t="s">
        <v>238</v>
      </c>
      <c r="C63" s="45" t="s">
        <v>239</v>
      </c>
      <c r="D63" s="46" t="s">
        <v>84</v>
      </c>
      <c r="E63" s="47">
        <v>15</v>
      </c>
      <c r="F63" s="48">
        <v>2.5773</v>
      </c>
      <c r="G63" s="49">
        <f t="shared" si="4"/>
        <v>38.6595</v>
      </c>
      <c r="I63" s="51"/>
      <c r="J63" s="50"/>
      <c r="K63" s="51">
        <f>E63*J63</f>
        <v>0</v>
      </c>
    </row>
    <row r="64" spans="1:11" ht="12.75">
      <c r="A64" s="52">
        <v>7</v>
      </c>
      <c r="B64" s="53" t="s">
        <v>242</v>
      </c>
      <c r="C64" s="45" t="s">
        <v>243</v>
      </c>
      <c r="D64" s="46" t="s">
        <v>65</v>
      </c>
      <c r="E64" s="47">
        <v>95.7273</v>
      </c>
      <c r="F64" s="48">
        <v>0.105</v>
      </c>
      <c r="G64" s="49">
        <f t="shared" si="4"/>
        <v>10.0513665</v>
      </c>
      <c r="I64" s="51"/>
      <c r="J64" s="50"/>
      <c r="K64" s="51">
        <f>E64*J64</f>
        <v>0</v>
      </c>
    </row>
    <row r="65" spans="3:11" ht="12.75">
      <c r="C65" s="55" t="str">
        <f>CONCATENATE(B53," celkem")</f>
        <v>3 celkem</v>
      </c>
      <c r="G65" s="56">
        <f>SUBTOTAL(9,G55:G64)</f>
        <v>354.95924800499995</v>
      </c>
      <c r="I65" s="57">
        <f>SUBTOTAL(9,I55:I64)</f>
        <v>0</v>
      </c>
      <c r="K65" s="57">
        <f>SUBTOTAL(9,K55:K64)</f>
        <v>0</v>
      </c>
    </row>
    <row r="67" spans="2:3" ht="15">
      <c r="B67" s="41" t="s">
        <v>252</v>
      </c>
      <c r="C67" s="42" t="s">
        <v>253</v>
      </c>
    </row>
    <row r="69" spans="1:11" ht="25.5">
      <c r="A69" s="52">
        <v>1</v>
      </c>
      <c r="B69" s="53" t="s">
        <v>254</v>
      </c>
      <c r="C69" s="98" t="s">
        <v>874</v>
      </c>
      <c r="D69" s="46" t="s">
        <v>256</v>
      </c>
      <c r="E69" s="47">
        <v>1</v>
      </c>
      <c r="F69" s="48">
        <v>0</v>
      </c>
      <c r="G69" s="49">
        <f>E69*F69</f>
        <v>0</v>
      </c>
      <c r="I69" s="51"/>
      <c r="J69" s="50"/>
      <c r="K69" s="51">
        <f>E69*J69</f>
        <v>0</v>
      </c>
    </row>
    <row r="70" spans="3:11" ht="12.75">
      <c r="C70" s="55" t="str">
        <f>CONCATENATE(B67," celkem")</f>
        <v>38 celkem</v>
      </c>
      <c r="G70" s="56">
        <f>SUBTOTAL(9,G69:G69)</f>
        <v>0</v>
      </c>
      <c r="I70" s="57">
        <f>SUBTOTAL(9,I69:I69)</f>
        <v>0</v>
      </c>
      <c r="K70" s="57">
        <f>SUBTOTAL(9,K69:K69)</f>
        <v>0</v>
      </c>
    </row>
    <row r="72" spans="2:3" ht="15">
      <c r="B72" s="41" t="s">
        <v>267</v>
      </c>
      <c r="C72" s="42" t="s">
        <v>268</v>
      </c>
    </row>
    <row r="74" spans="1:11" ht="12.75">
      <c r="A74" s="52">
        <v>1</v>
      </c>
      <c r="B74" s="53" t="s">
        <v>269</v>
      </c>
      <c r="C74" s="45" t="s">
        <v>270</v>
      </c>
      <c r="D74" s="46" t="s">
        <v>84</v>
      </c>
      <c r="E74" s="47">
        <v>7.19375</v>
      </c>
      <c r="F74" s="48">
        <v>2.4534</v>
      </c>
      <c r="G74" s="49">
        <f>E74*F74</f>
        <v>17.649146249999998</v>
      </c>
      <c r="I74" s="51"/>
      <c r="J74" s="50"/>
      <c r="K74" s="51">
        <f>E74*J74</f>
        <v>0</v>
      </c>
    </row>
    <row r="75" spans="1:11" ht="12.75">
      <c r="A75" s="52">
        <v>2</v>
      </c>
      <c r="B75" s="53" t="s">
        <v>274</v>
      </c>
      <c r="C75" s="45" t="s">
        <v>275</v>
      </c>
      <c r="D75" s="46" t="s">
        <v>65</v>
      </c>
      <c r="E75" s="47">
        <v>57.55</v>
      </c>
      <c r="F75" s="48">
        <v>0.00519</v>
      </c>
      <c r="G75" s="49">
        <f>E75*F75</f>
        <v>0.2986845</v>
      </c>
      <c r="I75" s="51"/>
      <c r="J75" s="50"/>
      <c r="K75" s="51">
        <f>E75*J75</f>
        <v>0</v>
      </c>
    </row>
    <row r="76" spans="1:11" ht="12.75">
      <c r="A76" s="52">
        <v>3</v>
      </c>
      <c r="B76" s="53" t="s">
        <v>278</v>
      </c>
      <c r="C76" s="45" t="s">
        <v>279</v>
      </c>
      <c r="D76" s="46" t="s">
        <v>65</v>
      </c>
      <c r="E76" s="47">
        <v>57.55</v>
      </c>
      <c r="F76" s="48">
        <v>0</v>
      </c>
      <c r="G76" s="49">
        <f>E76*F76</f>
        <v>0</v>
      </c>
      <c r="I76" s="51"/>
      <c r="J76" s="50"/>
      <c r="K76" s="51">
        <f>E76*J76</f>
        <v>0</v>
      </c>
    </row>
    <row r="77" spans="1:11" ht="12.75">
      <c r="A77" s="52">
        <v>4</v>
      </c>
      <c r="B77" s="53" t="s">
        <v>281</v>
      </c>
      <c r="C77" s="45" t="s">
        <v>282</v>
      </c>
      <c r="D77" s="46" t="s">
        <v>142</v>
      </c>
      <c r="E77" s="47">
        <v>0.79134</v>
      </c>
      <c r="F77" s="48">
        <v>1.05256</v>
      </c>
      <c r="G77" s="49">
        <f>E77*F77</f>
        <v>0.8329328304</v>
      </c>
      <c r="I77" s="51"/>
      <c r="J77" s="50"/>
      <c r="K77" s="51">
        <f>E77*J77</f>
        <v>0</v>
      </c>
    </row>
    <row r="78" spans="3:11" ht="12.75">
      <c r="C78" s="55" t="str">
        <f>CONCATENATE(B72," celkem")</f>
        <v>4 celkem</v>
      </c>
      <c r="G78" s="56">
        <f>SUBTOTAL(9,G74:G77)</f>
        <v>18.7807635804</v>
      </c>
      <c r="I78" s="57">
        <f>SUBTOTAL(9,I74:I77)</f>
        <v>0</v>
      </c>
      <c r="K78" s="57">
        <f>SUBTOTAL(9,K74:K77)</f>
        <v>0</v>
      </c>
    </row>
    <row r="80" spans="2:3" ht="15">
      <c r="B80" s="41" t="s">
        <v>285</v>
      </c>
      <c r="C80" s="42" t="s">
        <v>286</v>
      </c>
    </row>
    <row r="82" spans="1:11" ht="12.75">
      <c r="A82" s="52">
        <v>1</v>
      </c>
      <c r="B82" s="53" t="s">
        <v>287</v>
      </c>
      <c r="C82" s="45" t="s">
        <v>288</v>
      </c>
      <c r="D82" s="46" t="s">
        <v>65</v>
      </c>
      <c r="E82" s="47">
        <v>99.5581</v>
      </c>
      <c r="F82" s="48">
        <v>0.25512</v>
      </c>
      <c r="G82" s="49">
        <f aca="true" t="shared" si="5" ref="G82:G88">E82*F82</f>
        <v>25.399262472</v>
      </c>
      <c r="I82" s="51"/>
      <c r="J82" s="50"/>
      <c r="K82" s="51">
        <f>E82*J82</f>
        <v>0</v>
      </c>
    </row>
    <row r="83" spans="1:11" ht="12.75">
      <c r="A83" s="58" t="s">
        <v>210</v>
      </c>
      <c r="B83" s="59" t="s">
        <v>297</v>
      </c>
      <c r="C83" s="45" t="s">
        <v>298</v>
      </c>
      <c r="D83" s="46" t="s">
        <v>299</v>
      </c>
      <c r="E83" s="47">
        <v>473.28</v>
      </c>
      <c r="F83" s="48">
        <v>0.039</v>
      </c>
      <c r="G83" s="49">
        <f t="shared" si="5"/>
        <v>18.457919999999998</v>
      </c>
      <c r="H83" s="50"/>
      <c r="I83" s="51">
        <f>E83*H83</f>
        <v>0</v>
      </c>
      <c r="K83" s="51"/>
    </row>
    <row r="84" spans="1:11" ht="12.75">
      <c r="A84" s="52">
        <v>2</v>
      </c>
      <c r="B84" s="53" t="s">
        <v>300</v>
      </c>
      <c r="C84" s="45" t="s">
        <v>301</v>
      </c>
      <c r="D84" s="46" t="s">
        <v>65</v>
      </c>
      <c r="E84" s="47">
        <v>99.558</v>
      </c>
      <c r="F84" s="48">
        <v>0.18051</v>
      </c>
      <c r="G84" s="49">
        <f t="shared" si="5"/>
        <v>17.97121458</v>
      </c>
      <c r="I84" s="51"/>
      <c r="J84" s="50"/>
      <c r="K84" s="51">
        <f>E84*J84</f>
        <v>0</v>
      </c>
    </row>
    <row r="85" spans="1:11" ht="12.75">
      <c r="A85" s="52">
        <v>3</v>
      </c>
      <c r="B85" s="53" t="s">
        <v>305</v>
      </c>
      <c r="C85" s="45" t="s">
        <v>306</v>
      </c>
      <c r="D85" s="46" t="s">
        <v>65</v>
      </c>
      <c r="E85" s="47">
        <v>497.79</v>
      </c>
      <c r="F85" s="48">
        <v>0.02256</v>
      </c>
      <c r="G85" s="49">
        <f t="shared" si="5"/>
        <v>11.2301424</v>
      </c>
      <c r="I85" s="51"/>
      <c r="J85" s="50"/>
      <c r="K85" s="51">
        <f>E85*J85</f>
        <v>0</v>
      </c>
    </row>
    <row r="86" spans="1:11" ht="12.75">
      <c r="A86" s="52">
        <v>4</v>
      </c>
      <c r="B86" s="53" t="s">
        <v>309</v>
      </c>
      <c r="C86" s="45" t="s">
        <v>310</v>
      </c>
      <c r="D86" s="46" t="s">
        <v>311</v>
      </c>
      <c r="E86" s="47">
        <v>117.45</v>
      </c>
      <c r="F86" s="48">
        <v>0.14067</v>
      </c>
      <c r="G86" s="49">
        <f t="shared" si="5"/>
        <v>16.5216915</v>
      </c>
      <c r="I86" s="51"/>
      <c r="J86" s="50"/>
      <c r="K86" s="51">
        <f>E86*J86</f>
        <v>0</v>
      </c>
    </row>
    <row r="87" spans="1:11" ht="12.75">
      <c r="A87" s="58" t="s">
        <v>226</v>
      </c>
      <c r="B87" s="59" t="s">
        <v>318</v>
      </c>
      <c r="C87" s="45" t="s">
        <v>319</v>
      </c>
      <c r="D87" s="46" t="s">
        <v>311</v>
      </c>
      <c r="E87" s="47">
        <v>120.36</v>
      </c>
      <c r="F87" s="48">
        <v>0.101</v>
      </c>
      <c r="G87" s="49">
        <f t="shared" si="5"/>
        <v>12.156360000000001</v>
      </c>
      <c r="H87" s="50"/>
      <c r="I87" s="51">
        <f>E87*H87</f>
        <v>0</v>
      </c>
      <c r="K87" s="51"/>
    </row>
    <row r="88" spans="1:11" ht="12.75">
      <c r="A88" s="52">
        <v>5</v>
      </c>
      <c r="B88" s="53" t="s">
        <v>320</v>
      </c>
      <c r="C88" s="45" t="s">
        <v>321</v>
      </c>
      <c r="D88" s="46" t="s">
        <v>84</v>
      </c>
      <c r="E88" s="47">
        <v>11.745</v>
      </c>
      <c r="F88" s="48">
        <v>2.25634</v>
      </c>
      <c r="G88" s="49">
        <f t="shared" si="5"/>
        <v>26.500713299999997</v>
      </c>
      <c r="I88" s="51"/>
      <c r="J88" s="50"/>
      <c r="K88" s="51">
        <f>E88*J88</f>
        <v>0</v>
      </c>
    </row>
    <row r="89" spans="3:11" ht="12.75">
      <c r="C89" s="55" t="str">
        <f>CONCATENATE(B80," celkem")</f>
        <v>5 celkem</v>
      </c>
      <c r="G89" s="56">
        <f>SUBTOTAL(9,G82:G88)</f>
        <v>128.237304252</v>
      </c>
      <c r="I89" s="57">
        <f>SUBTOTAL(9,I82:I88)</f>
        <v>0</v>
      </c>
      <c r="K89" s="57">
        <f>SUBTOTAL(9,K82:K88)</f>
        <v>0</v>
      </c>
    </row>
    <row r="91" spans="2:3" ht="15">
      <c r="B91" s="41" t="s">
        <v>323</v>
      </c>
      <c r="C91" s="42" t="s">
        <v>324</v>
      </c>
    </row>
    <row r="93" spans="1:11" ht="12.75">
      <c r="A93" s="52">
        <v>1</v>
      </c>
      <c r="B93" s="53" t="s">
        <v>325</v>
      </c>
      <c r="C93" s="45" t="s">
        <v>326</v>
      </c>
      <c r="D93" s="46" t="s">
        <v>65</v>
      </c>
      <c r="E93" s="47">
        <v>642.919053</v>
      </c>
      <c r="F93" s="48">
        <v>0.0001</v>
      </c>
      <c r="G93" s="49">
        <f>E93*F93</f>
        <v>0.0642919053</v>
      </c>
      <c r="I93" s="51"/>
      <c r="J93" s="50"/>
      <c r="K93" s="51">
        <f>E93*J93</f>
        <v>0</v>
      </c>
    </row>
    <row r="94" spans="1:11" ht="12.75">
      <c r="A94" s="52">
        <v>2</v>
      </c>
      <c r="B94" s="53" t="s">
        <v>352</v>
      </c>
      <c r="C94" s="45" t="s">
        <v>353</v>
      </c>
      <c r="D94" s="46" t="s">
        <v>65</v>
      </c>
      <c r="E94" s="47">
        <v>642.919</v>
      </c>
      <c r="F94" s="48">
        <v>0.016</v>
      </c>
      <c r="G94" s="49">
        <f>E94*F94</f>
        <v>10.286704</v>
      </c>
      <c r="I94" s="51"/>
      <c r="J94" s="50"/>
      <c r="K94" s="51">
        <f>E94*J94</f>
        <v>0</v>
      </c>
    </row>
    <row r="95" spans="1:11" ht="12.75">
      <c r="A95" s="52">
        <v>3</v>
      </c>
      <c r="B95" s="53" t="s">
        <v>325</v>
      </c>
      <c r="C95" s="45" t="s">
        <v>326</v>
      </c>
      <c r="D95" s="46" t="s">
        <v>65</v>
      </c>
      <c r="E95" s="47">
        <v>649.302</v>
      </c>
      <c r="F95" s="48">
        <v>0.0001</v>
      </c>
      <c r="G95" s="49">
        <f>E95*F95</f>
        <v>0.06493020000000001</v>
      </c>
      <c r="I95" s="51"/>
      <c r="J95" s="50"/>
      <c r="K95" s="51">
        <f>E95*J95</f>
        <v>0</v>
      </c>
    </row>
    <row r="96" spans="1:11" ht="12.75">
      <c r="A96" s="52">
        <v>4</v>
      </c>
      <c r="B96" s="53" t="s">
        <v>364</v>
      </c>
      <c r="C96" s="45" t="s">
        <v>365</v>
      </c>
      <c r="D96" s="46" t="s">
        <v>65</v>
      </c>
      <c r="E96" s="47">
        <v>649.302</v>
      </c>
      <c r="F96" s="48">
        <v>0.0125</v>
      </c>
      <c r="G96" s="49">
        <f>E96*F96</f>
        <v>8.116275</v>
      </c>
      <c r="I96" s="51"/>
      <c r="J96" s="50"/>
      <c r="K96" s="51">
        <f>E96*J96</f>
        <v>0</v>
      </c>
    </row>
    <row r="97" spans="3:11" ht="12.75">
      <c r="C97" s="55" t="str">
        <f>CONCATENATE(B91," celkem")</f>
        <v>61 celkem</v>
      </c>
      <c r="G97" s="56">
        <f>SUBTOTAL(9,G93:G96)</f>
        <v>18.532201105299997</v>
      </c>
      <c r="I97" s="57">
        <f>SUBTOTAL(9,I93:I96)</f>
        <v>0</v>
      </c>
      <c r="K97" s="57">
        <f>SUBTOTAL(9,K93:K96)</f>
        <v>0</v>
      </c>
    </row>
    <row r="99" spans="2:3" ht="15">
      <c r="B99" s="41" t="s">
        <v>368</v>
      </c>
      <c r="C99" s="42" t="s">
        <v>369</v>
      </c>
    </row>
    <row r="101" spans="1:11" ht="12.75">
      <c r="A101" s="52">
        <v>1</v>
      </c>
      <c r="B101" s="53" t="s">
        <v>370</v>
      </c>
      <c r="C101" s="45" t="s">
        <v>371</v>
      </c>
      <c r="D101" s="46" t="s">
        <v>311</v>
      </c>
      <c r="E101" s="47">
        <v>246.4</v>
      </c>
      <c r="F101" s="48">
        <v>0</v>
      </c>
      <c r="G101" s="49">
        <f>E101*F101</f>
        <v>0</v>
      </c>
      <c r="I101" s="51"/>
      <c r="J101" s="50"/>
      <c r="K101" s="51">
        <f>E101*J101</f>
        <v>0</v>
      </c>
    </row>
    <row r="102" spans="1:11" ht="12.75">
      <c r="A102" s="52">
        <v>2</v>
      </c>
      <c r="B102" s="53" t="s">
        <v>325</v>
      </c>
      <c r="C102" s="45" t="s">
        <v>326</v>
      </c>
      <c r="D102" s="46" t="s">
        <v>65</v>
      </c>
      <c r="E102" s="47">
        <v>700.738</v>
      </c>
      <c r="F102" s="48">
        <v>0.0001</v>
      </c>
      <c r="G102" s="49">
        <f>E102*F102</f>
        <v>0.0700738</v>
      </c>
      <c r="I102" s="51"/>
      <c r="J102" s="50"/>
      <c r="K102" s="51">
        <f>E102*J102</f>
        <v>0</v>
      </c>
    </row>
    <row r="103" spans="1:11" ht="12.75">
      <c r="A103" s="52">
        <v>3</v>
      </c>
      <c r="B103" s="53" t="s">
        <v>364</v>
      </c>
      <c r="C103" s="45" t="s">
        <v>365</v>
      </c>
      <c r="D103" s="46" t="s">
        <v>65</v>
      </c>
      <c r="E103" s="47">
        <v>700.738</v>
      </c>
      <c r="F103" s="48">
        <v>0.0125</v>
      </c>
      <c r="G103" s="49">
        <f>E103*F103</f>
        <v>8.759225</v>
      </c>
      <c r="I103" s="51"/>
      <c r="J103" s="50"/>
      <c r="K103" s="51">
        <f>E103*J103</f>
        <v>0</v>
      </c>
    </row>
    <row r="104" spans="3:11" ht="12.75">
      <c r="C104" s="55" t="str">
        <f>CONCATENATE(B99," celkem")</f>
        <v>62 celkem</v>
      </c>
      <c r="G104" s="56">
        <f>SUBTOTAL(9,G101:G103)</f>
        <v>8.8292988</v>
      </c>
      <c r="I104" s="57">
        <f>SUBTOTAL(9,I101:I103)</f>
        <v>0</v>
      </c>
      <c r="K104" s="57">
        <f>SUBTOTAL(9,K101:K103)</f>
        <v>0</v>
      </c>
    </row>
    <row r="106" spans="2:3" ht="15">
      <c r="B106" s="41" t="s">
        <v>381</v>
      </c>
      <c r="C106" s="42" t="s">
        <v>382</v>
      </c>
    </row>
    <row r="108" spans="1:11" ht="12.75">
      <c r="A108" s="52">
        <v>1</v>
      </c>
      <c r="B108" s="53" t="s">
        <v>383</v>
      </c>
      <c r="C108" s="45" t="s">
        <v>384</v>
      </c>
      <c r="D108" s="46" t="s">
        <v>65</v>
      </c>
      <c r="E108" s="47">
        <v>450</v>
      </c>
      <c r="F108" s="48">
        <v>0.18907</v>
      </c>
      <c r="G108" s="49">
        <f aca="true" t="shared" si="6" ref="G108:G120">E108*F108</f>
        <v>85.08149999999999</v>
      </c>
      <c r="I108" s="51"/>
      <c r="J108" s="50"/>
      <c r="K108" s="51">
        <f>E108*J108</f>
        <v>0</v>
      </c>
    </row>
    <row r="109" spans="1:11" ht="12.75">
      <c r="A109" s="52">
        <v>2</v>
      </c>
      <c r="B109" s="53" t="s">
        <v>388</v>
      </c>
      <c r="C109" s="45" t="s">
        <v>389</v>
      </c>
      <c r="D109" s="46" t="s">
        <v>65</v>
      </c>
      <c r="E109" s="47">
        <v>450</v>
      </c>
      <c r="F109" s="48">
        <v>0.2916</v>
      </c>
      <c r="G109" s="49">
        <f t="shared" si="6"/>
        <v>131.22</v>
      </c>
      <c r="I109" s="51"/>
      <c r="J109" s="50"/>
      <c r="K109" s="51">
        <f>E109*J109</f>
        <v>0</v>
      </c>
    </row>
    <row r="110" spans="1:11" ht="12.75">
      <c r="A110" s="52">
        <v>3</v>
      </c>
      <c r="B110" s="53" t="s">
        <v>391</v>
      </c>
      <c r="C110" s="45" t="s">
        <v>392</v>
      </c>
      <c r="D110" s="46" t="s">
        <v>65</v>
      </c>
      <c r="E110" s="47">
        <v>450</v>
      </c>
      <c r="F110" s="48">
        <v>0.36834</v>
      </c>
      <c r="G110" s="49">
        <f t="shared" si="6"/>
        <v>165.75300000000001</v>
      </c>
      <c r="I110" s="51"/>
      <c r="J110" s="50"/>
      <c r="K110" s="51">
        <f>E110*J110</f>
        <v>0</v>
      </c>
    </row>
    <row r="111" spans="1:11" ht="12.75">
      <c r="A111" s="52">
        <v>4</v>
      </c>
      <c r="B111" s="53" t="s">
        <v>394</v>
      </c>
      <c r="C111" s="45" t="s">
        <v>395</v>
      </c>
      <c r="D111" s="46" t="s">
        <v>65</v>
      </c>
      <c r="E111" s="47">
        <v>450</v>
      </c>
      <c r="F111" s="48">
        <v>3E-05</v>
      </c>
      <c r="G111" s="49">
        <f t="shared" si="6"/>
        <v>0.0135</v>
      </c>
      <c r="I111" s="51"/>
      <c r="J111" s="50"/>
      <c r="K111" s="51">
        <f>E111*J111</f>
        <v>0</v>
      </c>
    </row>
    <row r="112" spans="1:11" ht="12.75">
      <c r="A112" s="58" t="s">
        <v>226</v>
      </c>
      <c r="B112" s="59" t="s">
        <v>397</v>
      </c>
      <c r="C112" s="45" t="s">
        <v>398</v>
      </c>
      <c r="D112" s="46" t="s">
        <v>399</v>
      </c>
      <c r="E112" s="47">
        <v>517.5</v>
      </c>
      <c r="F112" s="48">
        <v>0.0003</v>
      </c>
      <c r="G112" s="49">
        <f t="shared" si="6"/>
        <v>0.15525</v>
      </c>
      <c r="H112" s="50"/>
      <c r="I112" s="51">
        <f>E112*H112</f>
        <v>0</v>
      </c>
      <c r="K112" s="51"/>
    </row>
    <row r="113" spans="1:11" ht="12.75">
      <c r="A113" s="52">
        <v>5</v>
      </c>
      <c r="B113" s="53" t="s">
        <v>400</v>
      </c>
      <c r="C113" s="45" t="s">
        <v>401</v>
      </c>
      <c r="D113" s="46" t="s">
        <v>84</v>
      </c>
      <c r="E113" s="47">
        <v>90</v>
      </c>
      <c r="F113" s="48">
        <v>2.45329</v>
      </c>
      <c r="G113" s="49">
        <f t="shared" si="6"/>
        <v>220.7961</v>
      </c>
      <c r="I113" s="51"/>
      <c r="J113" s="50"/>
      <c r="K113" s="51">
        <f aca="true" t="shared" si="7" ref="K113:K120">E113*J113</f>
        <v>0</v>
      </c>
    </row>
    <row r="114" spans="1:11" ht="12.75">
      <c r="A114" s="52">
        <v>6</v>
      </c>
      <c r="B114" s="53" t="s">
        <v>404</v>
      </c>
      <c r="C114" s="45" t="s">
        <v>405</v>
      </c>
      <c r="D114" s="46" t="s">
        <v>84</v>
      </c>
      <c r="E114" s="47">
        <v>180</v>
      </c>
      <c r="F114" s="48">
        <v>0</v>
      </c>
      <c r="G114" s="49">
        <f t="shared" si="6"/>
        <v>0</v>
      </c>
      <c r="I114" s="51"/>
      <c r="J114" s="50"/>
      <c r="K114" s="51">
        <f t="shared" si="7"/>
        <v>0</v>
      </c>
    </row>
    <row r="115" spans="1:11" ht="12.75">
      <c r="A115" s="52">
        <v>7</v>
      </c>
      <c r="B115" s="53" t="s">
        <v>407</v>
      </c>
      <c r="C115" s="45" t="s">
        <v>408</v>
      </c>
      <c r="D115" s="46" t="s">
        <v>142</v>
      </c>
      <c r="E115" s="47">
        <v>3.3264</v>
      </c>
      <c r="F115" s="48">
        <v>1.05306</v>
      </c>
      <c r="G115" s="49">
        <f t="shared" si="6"/>
        <v>3.5028987840000005</v>
      </c>
      <c r="I115" s="51"/>
      <c r="J115" s="50"/>
      <c r="K115" s="51">
        <f t="shared" si="7"/>
        <v>0</v>
      </c>
    </row>
    <row r="116" spans="1:11" ht="12.75">
      <c r="A116" s="52">
        <v>8</v>
      </c>
      <c r="B116" s="53" t="s">
        <v>411</v>
      </c>
      <c r="C116" s="45" t="s">
        <v>412</v>
      </c>
      <c r="D116" s="46" t="s">
        <v>84</v>
      </c>
      <c r="E116" s="47">
        <v>90</v>
      </c>
      <c r="F116" s="48">
        <v>0</v>
      </c>
      <c r="G116" s="49">
        <f t="shared" si="6"/>
        <v>0</v>
      </c>
      <c r="I116" s="51"/>
      <c r="J116" s="50"/>
      <c r="K116" s="51">
        <f t="shared" si="7"/>
        <v>0</v>
      </c>
    </row>
    <row r="117" spans="1:11" ht="12.75">
      <c r="A117" s="52">
        <v>9</v>
      </c>
      <c r="B117" s="53" t="s">
        <v>415</v>
      </c>
      <c r="C117" s="45" t="s">
        <v>416</v>
      </c>
      <c r="D117" s="46" t="s">
        <v>311</v>
      </c>
      <c r="E117" s="47">
        <v>324</v>
      </c>
      <c r="F117" s="48">
        <v>6E-05</v>
      </c>
      <c r="G117" s="49">
        <f t="shared" si="6"/>
        <v>0.01944</v>
      </c>
      <c r="I117" s="51"/>
      <c r="J117" s="50"/>
      <c r="K117" s="51">
        <f t="shared" si="7"/>
        <v>0</v>
      </c>
    </row>
    <row r="118" spans="1:11" ht="12.75">
      <c r="A118" s="52">
        <v>10</v>
      </c>
      <c r="B118" s="53" t="s">
        <v>417</v>
      </c>
      <c r="C118" s="45" t="s">
        <v>418</v>
      </c>
      <c r="D118" s="46" t="s">
        <v>311</v>
      </c>
      <c r="E118" s="47">
        <v>324</v>
      </c>
      <c r="F118" s="48">
        <v>1E-05</v>
      </c>
      <c r="G118" s="49">
        <f t="shared" si="6"/>
        <v>0.0032400000000000003</v>
      </c>
      <c r="I118" s="51"/>
      <c r="J118" s="50"/>
      <c r="K118" s="51">
        <f t="shared" si="7"/>
        <v>0</v>
      </c>
    </row>
    <row r="119" spans="1:11" ht="12.75">
      <c r="A119" s="52">
        <v>11</v>
      </c>
      <c r="B119" s="53" t="s">
        <v>419</v>
      </c>
      <c r="C119" s="45" t="s">
        <v>420</v>
      </c>
      <c r="D119" s="46" t="s">
        <v>65</v>
      </c>
      <c r="E119" s="47">
        <v>64.8</v>
      </c>
      <c r="F119" s="48">
        <v>0.01352</v>
      </c>
      <c r="G119" s="49">
        <f t="shared" si="6"/>
        <v>0.876096</v>
      </c>
      <c r="I119" s="51"/>
      <c r="J119" s="50"/>
      <c r="K119" s="51">
        <f t="shared" si="7"/>
        <v>0</v>
      </c>
    </row>
    <row r="120" spans="1:11" ht="12.75">
      <c r="A120" s="52">
        <v>12</v>
      </c>
      <c r="B120" s="53" t="s">
        <v>422</v>
      </c>
      <c r="C120" s="45" t="s">
        <v>423</v>
      </c>
      <c r="D120" s="46" t="s">
        <v>65</v>
      </c>
      <c r="E120" s="47">
        <v>64.8</v>
      </c>
      <c r="F120" s="48">
        <v>0</v>
      </c>
      <c r="G120" s="49">
        <f t="shared" si="6"/>
        <v>0</v>
      </c>
      <c r="I120" s="51"/>
      <c r="J120" s="50"/>
      <c r="K120" s="51">
        <f t="shared" si="7"/>
        <v>0</v>
      </c>
    </row>
    <row r="121" spans="3:11" ht="12.75">
      <c r="C121" s="55" t="str">
        <f>CONCATENATE(B106," celkem")</f>
        <v>63 celkem</v>
      </c>
      <c r="G121" s="56">
        <f>SUBTOTAL(9,G108:G120)</f>
        <v>607.421024784</v>
      </c>
      <c r="I121" s="57">
        <f>SUBTOTAL(9,I108:I120)</f>
        <v>0</v>
      </c>
      <c r="K121" s="57">
        <f>SUBTOTAL(9,K108:K120)</f>
        <v>0</v>
      </c>
    </row>
    <row r="123" spans="2:3" ht="15">
      <c r="B123" s="41" t="s">
        <v>424</v>
      </c>
      <c r="C123" s="42" t="s">
        <v>425</v>
      </c>
    </row>
    <row r="125" spans="1:11" ht="12.75">
      <c r="A125" s="52">
        <v>1</v>
      </c>
      <c r="B125" s="53" t="s">
        <v>426</v>
      </c>
      <c r="C125" s="45" t="s">
        <v>427</v>
      </c>
      <c r="D125" s="46" t="s">
        <v>65</v>
      </c>
      <c r="E125" s="47">
        <v>904.174</v>
      </c>
      <c r="F125" s="48">
        <v>0</v>
      </c>
      <c r="G125" s="49">
        <f aca="true" t="shared" si="8" ref="G125:G132">E125*F125</f>
        <v>0</v>
      </c>
      <c r="I125" s="51"/>
      <c r="J125" s="50"/>
      <c r="K125" s="51">
        <f>E125*J125</f>
        <v>0</v>
      </c>
    </row>
    <row r="126" spans="1:11" ht="12.75">
      <c r="A126" s="58" t="s">
        <v>210</v>
      </c>
      <c r="B126" s="59" t="s">
        <v>432</v>
      </c>
      <c r="C126" s="45" t="s">
        <v>433</v>
      </c>
      <c r="D126" s="46" t="s">
        <v>65</v>
      </c>
      <c r="E126" s="47">
        <v>1040.75</v>
      </c>
      <c r="F126" s="48">
        <v>0.0045</v>
      </c>
      <c r="G126" s="49">
        <f t="shared" si="8"/>
        <v>4.683375</v>
      </c>
      <c r="H126" s="50"/>
      <c r="I126" s="51">
        <f>E126*H126</f>
        <v>0</v>
      </c>
      <c r="K126" s="51"/>
    </row>
    <row r="127" spans="1:11" ht="12.75">
      <c r="A127" s="58" t="s">
        <v>434</v>
      </c>
      <c r="B127" s="59" t="s">
        <v>435</v>
      </c>
      <c r="C127" s="45" t="s">
        <v>436</v>
      </c>
      <c r="D127" s="46" t="s">
        <v>437</v>
      </c>
      <c r="E127" s="47">
        <v>150.9</v>
      </c>
      <c r="F127" s="48">
        <v>0.001</v>
      </c>
      <c r="G127" s="49">
        <f t="shared" si="8"/>
        <v>0.1509</v>
      </c>
      <c r="H127" s="50"/>
      <c r="I127" s="51">
        <f>E127*H127</f>
        <v>0</v>
      </c>
      <c r="K127" s="51"/>
    </row>
    <row r="128" spans="1:11" ht="12.75">
      <c r="A128" s="52">
        <v>2</v>
      </c>
      <c r="B128" s="53" t="s">
        <v>438</v>
      </c>
      <c r="C128" s="45" t="s">
        <v>439</v>
      </c>
      <c r="D128" s="46" t="s">
        <v>65</v>
      </c>
      <c r="E128" s="47">
        <v>904.174</v>
      </c>
      <c r="F128" s="48">
        <v>0</v>
      </c>
      <c r="G128" s="49">
        <f t="shared" si="8"/>
        <v>0</v>
      </c>
      <c r="I128" s="51"/>
      <c r="J128" s="50"/>
      <c r="K128" s="51">
        <f>E128*J128</f>
        <v>0</v>
      </c>
    </row>
    <row r="129" spans="1:11" ht="12.75">
      <c r="A129" s="52">
        <v>3</v>
      </c>
      <c r="B129" s="53" t="s">
        <v>440</v>
      </c>
      <c r="C129" s="45" t="s">
        <v>441</v>
      </c>
      <c r="D129" s="46" t="s">
        <v>65</v>
      </c>
      <c r="E129" s="47">
        <v>904.174</v>
      </c>
      <c r="F129" s="48">
        <v>0.00094</v>
      </c>
      <c r="G129" s="49">
        <f t="shared" si="8"/>
        <v>0.8499235599999999</v>
      </c>
      <c r="I129" s="51"/>
      <c r="J129" s="50"/>
      <c r="K129" s="51">
        <f>E129*J129</f>
        <v>0</v>
      </c>
    </row>
    <row r="130" spans="1:11" ht="12.75">
      <c r="A130" s="58" t="s">
        <v>443</v>
      </c>
      <c r="B130" s="59" t="s">
        <v>444</v>
      </c>
      <c r="C130" s="45" t="s">
        <v>868</v>
      </c>
      <c r="D130" s="46" t="s">
        <v>65</v>
      </c>
      <c r="E130" s="47">
        <v>1040.75</v>
      </c>
      <c r="F130" s="48">
        <v>0.0061</v>
      </c>
      <c r="G130" s="49">
        <f t="shared" si="8"/>
        <v>6.348575</v>
      </c>
      <c r="H130" s="50"/>
      <c r="I130" s="51">
        <f>E130*H130</f>
        <v>0</v>
      </c>
      <c r="K130" s="51"/>
    </row>
    <row r="131" spans="1:11" ht="12.75">
      <c r="A131" s="52">
        <v>4</v>
      </c>
      <c r="B131" s="53" t="s">
        <v>438</v>
      </c>
      <c r="C131" s="45" t="s">
        <v>439</v>
      </c>
      <c r="D131" s="46" t="s">
        <v>65</v>
      </c>
      <c r="E131" s="47">
        <v>904.174</v>
      </c>
      <c r="F131" s="48">
        <v>0</v>
      </c>
      <c r="G131" s="49">
        <f t="shared" si="8"/>
        <v>0</v>
      </c>
      <c r="I131" s="51"/>
      <c r="J131" s="50"/>
      <c r="K131" s="51">
        <f>E131*J131</f>
        <v>0</v>
      </c>
    </row>
    <row r="132" spans="1:11" ht="12.75">
      <c r="A132" s="52">
        <v>5</v>
      </c>
      <c r="B132" s="53" t="s">
        <v>445</v>
      </c>
      <c r="C132" s="45" t="s">
        <v>446</v>
      </c>
      <c r="D132" s="46" t="s">
        <v>142</v>
      </c>
      <c r="E132" s="47">
        <v>12.032773</v>
      </c>
      <c r="F132" s="48">
        <v>0</v>
      </c>
      <c r="G132" s="49">
        <f t="shared" si="8"/>
        <v>0</v>
      </c>
      <c r="I132" s="51"/>
      <c r="J132" s="50"/>
      <c r="K132" s="51">
        <f>E132*J132</f>
        <v>0</v>
      </c>
    </row>
    <row r="133" spans="3:11" ht="12.75">
      <c r="C133" s="55" t="str">
        <f>CONCATENATE(B123," celkem")</f>
        <v>712 celkem</v>
      </c>
      <c r="G133" s="56">
        <f>SUBTOTAL(9,G125:G132)</f>
        <v>12.032773559999999</v>
      </c>
      <c r="I133" s="57">
        <f>SUBTOTAL(9,I125:I132)</f>
        <v>0</v>
      </c>
      <c r="K133" s="57">
        <f>SUBTOTAL(9,K125:K132)</f>
        <v>0</v>
      </c>
    </row>
    <row r="135" spans="2:3" ht="15">
      <c r="B135" s="41" t="s">
        <v>447</v>
      </c>
      <c r="C135" s="42" t="s">
        <v>448</v>
      </c>
    </row>
    <row r="137" spans="1:11" ht="12.75">
      <c r="A137" s="52">
        <v>1</v>
      </c>
      <c r="B137" s="53" t="s">
        <v>449</v>
      </c>
      <c r="C137" s="45" t="s">
        <v>450</v>
      </c>
      <c r="D137" s="46" t="s">
        <v>311</v>
      </c>
      <c r="E137" s="47">
        <v>1441.008</v>
      </c>
      <c r="F137" s="48">
        <v>0</v>
      </c>
      <c r="G137" s="49">
        <f aca="true" t="shared" si="9" ref="G137:G157">E137*F137</f>
        <v>0</v>
      </c>
      <c r="I137" s="51"/>
      <c r="J137" s="50"/>
      <c r="K137" s="51">
        <f>E137*J137</f>
        <v>0</v>
      </c>
    </row>
    <row r="138" spans="1:11" ht="12.75">
      <c r="A138" s="58" t="s">
        <v>210</v>
      </c>
      <c r="B138" s="59" t="s">
        <v>454</v>
      </c>
      <c r="C138" s="45" t="s">
        <v>455</v>
      </c>
      <c r="D138" s="46" t="s">
        <v>84</v>
      </c>
      <c r="E138" s="47">
        <v>110.753</v>
      </c>
      <c r="F138" s="48">
        <v>0.55</v>
      </c>
      <c r="G138" s="49">
        <f t="shared" si="9"/>
        <v>60.91415000000001</v>
      </c>
      <c r="H138" s="50"/>
      <c r="I138" s="51">
        <f>E138*H138</f>
        <v>0</v>
      </c>
      <c r="K138" s="51"/>
    </row>
    <row r="139" spans="1:11" ht="12.75">
      <c r="A139" s="52">
        <v>2</v>
      </c>
      <c r="B139" s="53" t="s">
        <v>456</v>
      </c>
      <c r="C139" s="45" t="s">
        <v>457</v>
      </c>
      <c r="D139" s="46" t="s">
        <v>164</v>
      </c>
      <c r="E139" s="47">
        <v>1500</v>
      </c>
      <c r="F139" s="48">
        <v>0</v>
      </c>
      <c r="G139" s="49">
        <f t="shared" si="9"/>
        <v>0</v>
      </c>
      <c r="I139" s="51"/>
      <c r="J139" s="50"/>
      <c r="K139" s="51">
        <f>E139*J139</f>
        <v>0</v>
      </c>
    </row>
    <row r="140" spans="1:11" ht="12.75">
      <c r="A140" s="58" t="s">
        <v>461</v>
      </c>
      <c r="B140" s="59" t="s">
        <v>462</v>
      </c>
      <c r="C140" s="45" t="s">
        <v>463</v>
      </c>
      <c r="D140" s="46" t="s">
        <v>437</v>
      </c>
      <c r="E140" s="47">
        <v>1530</v>
      </c>
      <c r="F140" s="48">
        <v>0.001</v>
      </c>
      <c r="G140" s="49">
        <f t="shared" si="9"/>
        <v>1.53</v>
      </c>
      <c r="H140" s="50"/>
      <c r="I140" s="51">
        <f>E140*H140</f>
        <v>0</v>
      </c>
      <c r="K140" s="51"/>
    </row>
    <row r="141" spans="1:11" ht="12.75">
      <c r="A141" s="52">
        <v>3</v>
      </c>
      <c r="B141" s="53" t="s">
        <v>464</v>
      </c>
      <c r="C141" s="45" t="s">
        <v>465</v>
      </c>
      <c r="D141" s="46" t="s">
        <v>65</v>
      </c>
      <c r="E141" s="47">
        <v>276.22</v>
      </c>
      <c r="F141" s="48">
        <v>0</v>
      </c>
      <c r="G141" s="49">
        <f t="shared" si="9"/>
        <v>0</v>
      </c>
      <c r="I141" s="51"/>
      <c r="J141" s="50"/>
      <c r="K141" s="51">
        <f>E141*J141</f>
        <v>0</v>
      </c>
    </row>
    <row r="142" spans="1:11" ht="12.75">
      <c r="A142" s="58" t="s">
        <v>443</v>
      </c>
      <c r="B142" s="59" t="s">
        <v>469</v>
      </c>
      <c r="C142" s="45" t="s">
        <v>470</v>
      </c>
      <c r="D142" s="46" t="s">
        <v>84</v>
      </c>
      <c r="E142" s="47">
        <v>14.9256</v>
      </c>
      <c r="F142" s="48">
        <v>0.55</v>
      </c>
      <c r="G142" s="49">
        <f t="shared" si="9"/>
        <v>8.20908</v>
      </c>
      <c r="H142" s="50"/>
      <c r="I142" s="51">
        <f>E142*H142</f>
        <v>0</v>
      </c>
      <c r="K142" s="51"/>
    </row>
    <row r="143" spans="1:11" ht="12.75">
      <c r="A143" s="52">
        <v>4</v>
      </c>
      <c r="B143" s="53" t="s">
        <v>471</v>
      </c>
      <c r="C143" s="45" t="s">
        <v>472</v>
      </c>
      <c r="D143" s="46" t="s">
        <v>84</v>
      </c>
      <c r="E143" s="47">
        <v>13.82</v>
      </c>
      <c r="F143" s="48">
        <v>0.00259</v>
      </c>
      <c r="G143" s="49">
        <f t="shared" si="9"/>
        <v>0.0357938</v>
      </c>
      <c r="I143" s="51"/>
      <c r="J143" s="50"/>
      <c r="K143" s="51">
        <f>E143*J143</f>
        <v>0</v>
      </c>
    </row>
    <row r="144" spans="1:11" ht="12.75">
      <c r="A144" s="52">
        <v>5</v>
      </c>
      <c r="B144" s="53" t="s">
        <v>473</v>
      </c>
      <c r="C144" s="45" t="s">
        <v>474</v>
      </c>
      <c r="D144" s="46" t="s">
        <v>65</v>
      </c>
      <c r="E144" s="47">
        <v>276.22</v>
      </c>
      <c r="F144" s="48">
        <v>0</v>
      </c>
      <c r="G144" s="49">
        <f t="shared" si="9"/>
        <v>0</v>
      </c>
      <c r="I144" s="51"/>
      <c r="J144" s="50"/>
      <c r="K144" s="51">
        <f>E144*J144</f>
        <v>0</v>
      </c>
    </row>
    <row r="145" spans="1:11" ht="12.75">
      <c r="A145" s="52">
        <v>6</v>
      </c>
      <c r="B145" s="53" t="s">
        <v>476</v>
      </c>
      <c r="C145" s="45" t="s">
        <v>477</v>
      </c>
      <c r="D145" s="46" t="s">
        <v>311</v>
      </c>
      <c r="E145" s="47">
        <v>993.221</v>
      </c>
      <c r="F145" s="48">
        <v>0</v>
      </c>
      <c r="G145" s="49">
        <f t="shared" si="9"/>
        <v>0</v>
      </c>
      <c r="I145" s="51"/>
      <c r="J145" s="50"/>
      <c r="K145" s="51">
        <f>E145*J145</f>
        <v>0</v>
      </c>
    </row>
    <row r="146" spans="1:11" ht="12.75">
      <c r="A146" s="58" t="s">
        <v>480</v>
      </c>
      <c r="B146" s="59" t="s">
        <v>481</v>
      </c>
      <c r="C146" s="45" t="s">
        <v>482</v>
      </c>
      <c r="D146" s="46" t="s">
        <v>84</v>
      </c>
      <c r="E146" s="47">
        <v>33.66</v>
      </c>
      <c r="F146" s="48">
        <v>0.55</v>
      </c>
      <c r="G146" s="49">
        <f t="shared" si="9"/>
        <v>18.512999999999998</v>
      </c>
      <c r="H146" s="50"/>
      <c r="I146" s="51">
        <f>E146*H146</f>
        <v>0</v>
      </c>
      <c r="K146" s="51"/>
    </row>
    <row r="147" spans="1:11" ht="12.75">
      <c r="A147" s="52">
        <v>7</v>
      </c>
      <c r="B147" s="53" t="s">
        <v>483</v>
      </c>
      <c r="C147" s="45" t="s">
        <v>484</v>
      </c>
      <c r="D147" s="46" t="s">
        <v>311</v>
      </c>
      <c r="E147" s="47">
        <v>9.04</v>
      </c>
      <c r="F147" s="48">
        <v>0</v>
      </c>
      <c r="G147" s="49">
        <f t="shared" si="9"/>
        <v>0</v>
      </c>
      <c r="I147" s="51"/>
      <c r="J147" s="50"/>
      <c r="K147" s="51">
        <f>E147*J147</f>
        <v>0</v>
      </c>
    </row>
    <row r="148" spans="1:11" ht="12.75">
      <c r="A148" s="58" t="s">
        <v>487</v>
      </c>
      <c r="B148" s="59" t="s">
        <v>488</v>
      </c>
      <c r="C148" s="45" t="s">
        <v>489</v>
      </c>
      <c r="D148" s="46" t="s">
        <v>84</v>
      </c>
      <c r="E148" s="47">
        <v>0.2552</v>
      </c>
      <c r="F148" s="48">
        <v>0.55</v>
      </c>
      <c r="G148" s="49">
        <f t="shared" si="9"/>
        <v>0.14036</v>
      </c>
      <c r="H148" s="50"/>
      <c r="I148" s="51">
        <f>E148*H148</f>
        <v>0</v>
      </c>
      <c r="K148" s="51"/>
    </row>
    <row r="149" spans="1:11" ht="12.75">
      <c r="A149" s="52">
        <v>8</v>
      </c>
      <c r="B149" s="53" t="s">
        <v>490</v>
      </c>
      <c r="C149" s="45" t="s">
        <v>491</v>
      </c>
      <c r="D149" s="46" t="s">
        <v>65</v>
      </c>
      <c r="E149" s="47">
        <v>904.1736</v>
      </c>
      <c r="F149" s="48">
        <v>0</v>
      </c>
      <c r="G149" s="49">
        <f t="shared" si="9"/>
        <v>0</v>
      </c>
      <c r="I149" s="51"/>
      <c r="J149" s="50"/>
      <c r="K149" s="51">
        <f>E149*J149</f>
        <v>0</v>
      </c>
    </row>
    <row r="150" spans="1:11" ht="12.75">
      <c r="A150" s="58" t="s">
        <v>495</v>
      </c>
      <c r="B150" s="59" t="s">
        <v>496</v>
      </c>
      <c r="C150" s="45" t="s">
        <v>497</v>
      </c>
      <c r="D150" s="46" t="s">
        <v>84</v>
      </c>
      <c r="E150" s="47">
        <v>29.8386</v>
      </c>
      <c r="F150" s="48">
        <v>0.55</v>
      </c>
      <c r="G150" s="49">
        <f t="shared" si="9"/>
        <v>16.41123</v>
      </c>
      <c r="H150" s="50"/>
      <c r="I150" s="51">
        <f>E150*H150</f>
        <v>0</v>
      </c>
      <c r="K150" s="51"/>
    </row>
    <row r="151" spans="1:11" ht="12.75">
      <c r="A151" s="52">
        <v>9</v>
      </c>
      <c r="B151" s="53" t="s">
        <v>498</v>
      </c>
      <c r="C151" s="45" t="s">
        <v>499</v>
      </c>
      <c r="D151" s="46" t="s">
        <v>84</v>
      </c>
      <c r="E151" s="47">
        <v>57.958</v>
      </c>
      <c r="F151" s="48">
        <v>0.02431</v>
      </c>
      <c r="G151" s="49">
        <f t="shared" si="9"/>
        <v>1.40895898</v>
      </c>
      <c r="I151" s="51"/>
      <c r="J151" s="50"/>
      <c r="K151" s="51">
        <f>E151*J151</f>
        <v>0</v>
      </c>
    </row>
    <row r="152" spans="1:11" ht="12.75">
      <c r="A152" s="52">
        <v>10</v>
      </c>
      <c r="B152" s="53" t="s">
        <v>501</v>
      </c>
      <c r="C152" s="45" t="s">
        <v>502</v>
      </c>
      <c r="D152" s="46" t="s">
        <v>311</v>
      </c>
      <c r="E152" s="47">
        <v>1002.261</v>
      </c>
      <c r="F152" s="48">
        <v>0</v>
      </c>
      <c r="G152" s="49">
        <f t="shared" si="9"/>
        <v>0</v>
      </c>
      <c r="I152" s="51"/>
      <c r="J152" s="50"/>
      <c r="K152" s="51">
        <f>E152*J152</f>
        <v>0</v>
      </c>
    </row>
    <row r="153" spans="1:11" ht="12.75">
      <c r="A153" s="52">
        <v>11</v>
      </c>
      <c r="B153" s="53" t="s">
        <v>473</v>
      </c>
      <c r="C153" s="45" t="s">
        <v>474</v>
      </c>
      <c r="D153" s="46" t="s">
        <v>65</v>
      </c>
      <c r="E153" s="47">
        <v>904.174</v>
      </c>
      <c r="F153" s="48">
        <v>0</v>
      </c>
      <c r="G153" s="49">
        <f t="shared" si="9"/>
        <v>0</v>
      </c>
      <c r="I153" s="51"/>
      <c r="J153" s="50"/>
      <c r="K153" s="51">
        <f>E153*J153</f>
        <v>0</v>
      </c>
    </row>
    <row r="154" spans="1:11" ht="12.75">
      <c r="A154" s="52">
        <v>12</v>
      </c>
      <c r="B154" s="53" t="s">
        <v>507</v>
      </c>
      <c r="C154" s="45" t="s">
        <v>508</v>
      </c>
      <c r="D154" s="46" t="s">
        <v>299</v>
      </c>
      <c r="E154" s="47">
        <v>58</v>
      </c>
      <c r="F154" s="48">
        <v>0</v>
      </c>
      <c r="G154" s="49">
        <f t="shared" si="9"/>
        <v>0</v>
      </c>
      <c r="I154" s="51"/>
      <c r="J154" s="50"/>
      <c r="K154" s="51">
        <f>E154*J154</f>
        <v>0</v>
      </c>
    </row>
    <row r="155" spans="1:11" ht="12.75">
      <c r="A155" s="52">
        <v>13</v>
      </c>
      <c r="B155" s="53" t="s">
        <v>511</v>
      </c>
      <c r="C155" s="45" t="s">
        <v>512</v>
      </c>
      <c r="D155" s="46" t="s">
        <v>299</v>
      </c>
      <c r="E155" s="47">
        <v>29</v>
      </c>
      <c r="F155" s="48">
        <v>0</v>
      </c>
      <c r="G155" s="49">
        <f t="shared" si="9"/>
        <v>0</v>
      </c>
      <c r="I155" s="51"/>
      <c r="J155" s="50"/>
      <c r="K155" s="51">
        <f>E155*J155</f>
        <v>0</v>
      </c>
    </row>
    <row r="156" spans="1:11" ht="12.75">
      <c r="A156" s="58" t="s">
        <v>515</v>
      </c>
      <c r="B156" s="59" t="s">
        <v>516</v>
      </c>
      <c r="C156" s="45" t="s">
        <v>517</v>
      </c>
      <c r="D156" s="46" t="s">
        <v>518</v>
      </c>
      <c r="E156" s="47">
        <v>29</v>
      </c>
      <c r="F156" s="48">
        <v>0.00076</v>
      </c>
      <c r="G156" s="49">
        <f t="shared" si="9"/>
        <v>0.02204</v>
      </c>
      <c r="H156" s="50"/>
      <c r="I156" s="51">
        <f>E156*H156</f>
        <v>0</v>
      </c>
      <c r="K156" s="51"/>
    </row>
    <row r="157" spans="1:11" ht="12.75">
      <c r="A157" s="52">
        <v>14</v>
      </c>
      <c r="B157" s="53" t="s">
        <v>519</v>
      </c>
      <c r="C157" s="45" t="s">
        <v>520</v>
      </c>
      <c r="D157" s="46" t="s">
        <v>142</v>
      </c>
      <c r="E157" s="47">
        <v>107.184613</v>
      </c>
      <c r="F157" s="48">
        <v>0</v>
      </c>
      <c r="G157" s="49">
        <f t="shared" si="9"/>
        <v>0</v>
      </c>
      <c r="I157" s="51"/>
      <c r="J157" s="50"/>
      <c r="K157" s="51">
        <f>E157*J157</f>
        <v>0</v>
      </c>
    </row>
    <row r="158" spans="3:11" ht="12.75">
      <c r="C158" s="55" t="str">
        <f>CONCATENATE(B135," celkem")</f>
        <v>762 celkem</v>
      </c>
      <c r="G158" s="56">
        <f>SUBTOTAL(9,G137:G157)</f>
        <v>107.18461278000001</v>
      </c>
      <c r="I158" s="57">
        <f>SUBTOTAL(9,I137:I157)</f>
        <v>0</v>
      </c>
      <c r="K158" s="57">
        <f>SUBTOTAL(9,K137:K157)</f>
        <v>0</v>
      </c>
    </row>
    <row r="160" spans="2:3" ht="15">
      <c r="B160" s="41" t="s">
        <v>521</v>
      </c>
      <c r="C160" s="42" t="s">
        <v>522</v>
      </c>
    </row>
    <row r="162" spans="1:11" ht="12.75">
      <c r="A162" s="52">
        <v>1</v>
      </c>
      <c r="B162" s="53" t="s">
        <v>523</v>
      </c>
      <c r="C162" s="45" t="s">
        <v>524</v>
      </c>
      <c r="D162" s="46" t="s">
        <v>311</v>
      </c>
      <c r="E162" s="47">
        <v>52.9</v>
      </c>
      <c r="F162" s="48">
        <v>0.00255</v>
      </c>
      <c r="G162" s="49">
        <f aca="true" t="shared" si="10" ref="G162:G169">E162*F162</f>
        <v>0.13489500000000001</v>
      </c>
      <c r="I162" s="51"/>
      <c r="J162" s="50"/>
      <c r="K162" s="51">
        <f aca="true" t="shared" si="11" ref="K162:K169">E162*J162</f>
        <v>0</v>
      </c>
    </row>
    <row r="163" spans="1:11" ht="12.75">
      <c r="A163" s="52">
        <v>2</v>
      </c>
      <c r="B163" s="53" t="s">
        <v>530</v>
      </c>
      <c r="C163" s="45" t="s">
        <v>531</v>
      </c>
      <c r="D163" s="46" t="s">
        <v>311</v>
      </c>
      <c r="E163" s="47">
        <v>68.2</v>
      </c>
      <c r="F163" s="48">
        <v>0.00396</v>
      </c>
      <c r="G163" s="49">
        <f t="shared" si="10"/>
        <v>0.27007200000000003</v>
      </c>
      <c r="I163" s="51"/>
      <c r="J163" s="50"/>
      <c r="K163" s="51">
        <f t="shared" si="11"/>
        <v>0</v>
      </c>
    </row>
    <row r="164" spans="1:11" ht="12.75">
      <c r="A164" s="52">
        <v>3</v>
      </c>
      <c r="B164" s="53" t="s">
        <v>535</v>
      </c>
      <c r="C164" s="45" t="s">
        <v>536</v>
      </c>
      <c r="D164" s="46" t="s">
        <v>311</v>
      </c>
      <c r="E164" s="47">
        <v>53</v>
      </c>
      <c r="F164" s="48">
        <v>0.00145</v>
      </c>
      <c r="G164" s="49">
        <f t="shared" si="10"/>
        <v>0.07685</v>
      </c>
      <c r="I164" s="51"/>
      <c r="J164" s="50"/>
      <c r="K164" s="51">
        <f t="shared" si="11"/>
        <v>0</v>
      </c>
    </row>
    <row r="165" spans="1:11" ht="12.75">
      <c r="A165" s="52">
        <v>4</v>
      </c>
      <c r="B165" s="53" t="s">
        <v>540</v>
      </c>
      <c r="C165" s="63" t="s">
        <v>872</v>
      </c>
      <c r="D165" s="46" t="s">
        <v>299</v>
      </c>
      <c r="E165" s="47">
        <v>8</v>
      </c>
      <c r="F165" s="48">
        <v>8E-05</v>
      </c>
      <c r="G165" s="49">
        <f t="shared" si="10"/>
        <v>0.00064</v>
      </c>
      <c r="I165" s="51"/>
      <c r="J165" s="50"/>
      <c r="K165" s="51">
        <f t="shared" si="11"/>
        <v>0</v>
      </c>
    </row>
    <row r="166" spans="1:11" ht="12.75">
      <c r="A166" s="52">
        <v>5</v>
      </c>
      <c r="B166" s="53" t="s">
        <v>541</v>
      </c>
      <c r="C166" s="45" t="s">
        <v>542</v>
      </c>
      <c r="D166" s="46" t="s">
        <v>311</v>
      </c>
      <c r="E166" s="47">
        <v>32.5</v>
      </c>
      <c r="F166" s="48">
        <v>0.00267</v>
      </c>
      <c r="G166" s="49">
        <f t="shared" si="10"/>
        <v>0.086775</v>
      </c>
      <c r="I166" s="51"/>
      <c r="J166" s="50"/>
      <c r="K166" s="51">
        <f t="shared" si="11"/>
        <v>0</v>
      </c>
    </row>
    <row r="167" spans="1:11" ht="12.75">
      <c r="A167" s="52">
        <v>6</v>
      </c>
      <c r="B167" s="53" t="s">
        <v>546</v>
      </c>
      <c r="C167" s="45" t="s">
        <v>547</v>
      </c>
      <c r="D167" s="46" t="s">
        <v>299</v>
      </c>
      <c r="E167" s="47">
        <v>5</v>
      </c>
      <c r="F167" s="48">
        <v>0.00074</v>
      </c>
      <c r="G167" s="49">
        <f t="shared" si="10"/>
        <v>0.0037</v>
      </c>
      <c r="I167" s="51"/>
      <c r="J167" s="50"/>
      <c r="K167" s="51">
        <f t="shared" si="11"/>
        <v>0</v>
      </c>
    </row>
    <row r="168" spans="1:11" ht="12.75">
      <c r="A168" s="52">
        <v>7</v>
      </c>
      <c r="B168" s="53" t="s">
        <v>548</v>
      </c>
      <c r="C168" s="45" t="s">
        <v>549</v>
      </c>
      <c r="D168" s="46" t="s">
        <v>299</v>
      </c>
      <c r="E168" s="47">
        <v>4</v>
      </c>
      <c r="F168" s="48">
        <v>0.00989</v>
      </c>
      <c r="G168" s="49">
        <f t="shared" si="10"/>
        <v>0.03956</v>
      </c>
      <c r="I168" s="51"/>
      <c r="J168" s="50"/>
      <c r="K168" s="51">
        <f t="shared" si="11"/>
        <v>0</v>
      </c>
    </row>
    <row r="169" spans="1:11" ht="12.75">
      <c r="A169" s="52">
        <v>8</v>
      </c>
      <c r="B169" s="53" t="s">
        <v>551</v>
      </c>
      <c r="C169" s="45" t="s">
        <v>552</v>
      </c>
      <c r="D169" s="46" t="s">
        <v>142</v>
      </c>
      <c r="E169" s="47">
        <v>0.612492</v>
      </c>
      <c r="F169" s="48">
        <v>0</v>
      </c>
      <c r="G169" s="49">
        <f t="shared" si="10"/>
        <v>0</v>
      </c>
      <c r="I169" s="51"/>
      <c r="J169" s="50"/>
      <c r="K169" s="51">
        <f t="shared" si="11"/>
        <v>0</v>
      </c>
    </row>
    <row r="170" spans="3:11" ht="12.75">
      <c r="C170" s="55" t="str">
        <f>CONCATENATE(B160," celkem")</f>
        <v>764 celkem</v>
      </c>
      <c r="G170" s="56">
        <f>SUBTOTAL(9,G162:G169)</f>
        <v>0.6124920000000001</v>
      </c>
      <c r="I170" s="57">
        <f>SUBTOTAL(9,I162:I169)</f>
        <v>0</v>
      </c>
      <c r="K170" s="57">
        <f>SUBTOTAL(9,K162:K169)</f>
        <v>0</v>
      </c>
    </row>
    <row r="172" spans="2:3" ht="15">
      <c r="B172" s="41" t="s">
        <v>553</v>
      </c>
      <c r="C172" s="42" t="s">
        <v>554</v>
      </c>
    </row>
    <row r="174" spans="1:11" ht="12.75">
      <c r="A174" s="52">
        <v>1</v>
      </c>
      <c r="B174" s="53" t="s">
        <v>555</v>
      </c>
      <c r="C174" s="45" t="s">
        <v>556</v>
      </c>
      <c r="D174" s="46" t="s">
        <v>164</v>
      </c>
      <c r="E174" s="47">
        <v>760</v>
      </c>
      <c r="F174" s="48">
        <v>6E-05</v>
      </c>
      <c r="G174" s="49">
        <f aca="true" t="shared" si="12" ref="G174:G198">E174*F174</f>
        <v>0.0456</v>
      </c>
      <c r="I174" s="51"/>
      <c r="J174" s="50"/>
      <c r="K174" s="51">
        <f>E174*J174</f>
        <v>0</v>
      </c>
    </row>
    <row r="175" spans="1:11" ht="12.75">
      <c r="A175" s="58" t="s">
        <v>210</v>
      </c>
      <c r="B175" s="59" t="s">
        <v>462</v>
      </c>
      <c r="C175" s="45" t="s">
        <v>463</v>
      </c>
      <c r="D175" s="46" t="s">
        <v>437</v>
      </c>
      <c r="E175" s="47">
        <v>760</v>
      </c>
      <c r="F175" s="48">
        <v>0.001</v>
      </c>
      <c r="G175" s="49">
        <f t="shared" si="12"/>
        <v>0.76</v>
      </c>
      <c r="H175" s="50"/>
      <c r="I175" s="51">
        <f>E175*H175</f>
        <v>0</v>
      </c>
      <c r="K175" s="51"/>
    </row>
    <row r="176" spans="1:11" ht="12.75">
      <c r="A176" s="52">
        <v>2</v>
      </c>
      <c r="B176" s="53" t="s">
        <v>560</v>
      </c>
      <c r="C176" s="45" t="s">
        <v>561</v>
      </c>
      <c r="D176" s="46" t="s">
        <v>65</v>
      </c>
      <c r="E176" s="47">
        <v>109.76</v>
      </c>
      <c r="F176" s="48">
        <v>0.00025</v>
      </c>
      <c r="G176" s="49">
        <f t="shared" si="12"/>
        <v>0.027440000000000003</v>
      </c>
      <c r="I176" s="51"/>
      <c r="J176" s="50"/>
      <c r="K176" s="51">
        <f>E176*J176</f>
        <v>0</v>
      </c>
    </row>
    <row r="177" spans="1:11" ht="12.75">
      <c r="A177" s="52">
        <v>3</v>
      </c>
      <c r="B177" s="53" t="s">
        <v>568</v>
      </c>
      <c r="C177" s="45" t="s">
        <v>569</v>
      </c>
      <c r="D177" s="46" t="s">
        <v>65</v>
      </c>
      <c r="E177" s="47">
        <v>7.84</v>
      </c>
      <c r="F177" s="48">
        <v>0.00025</v>
      </c>
      <c r="G177" s="49">
        <f t="shared" si="12"/>
        <v>0.00196</v>
      </c>
      <c r="I177" s="51"/>
      <c r="J177" s="50"/>
      <c r="K177" s="51">
        <f>E177*J177</f>
        <v>0</v>
      </c>
    </row>
    <row r="178" spans="1:11" ht="12.75">
      <c r="A178" s="52">
        <v>4</v>
      </c>
      <c r="B178" s="53" t="s">
        <v>572</v>
      </c>
      <c r="C178" s="45" t="s">
        <v>573</v>
      </c>
      <c r="D178" s="46" t="s">
        <v>164</v>
      </c>
      <c r="E178" s="47">
        <v>1516</v>
      </c>
      <c r="F178" s="48">
        <v>5E-05</v>
      </c>
      <c r="G178" s="49">
        <f t="shared" si="12"/>
        <v>0.0758</v>
      </c>
      <c r="I178" s="51"/>
      <c r="J178" s="50"/>
      <c r="K178" s="51">
        <f>E178*J178</f>
        <v>0</v>
      </c>
    </row>
    <row r="179" spans="1:11" ht="12.75">
      <c r="A179" s="58" t="s">
        <v>226</v>
      </c>
      <c r="B179" s="59" t="s">
        <v>578</v>
      </c>
      <c r="C179" s="45" t="s">
        <v>463</v>
      </c>
      <c r="D179" s="46" t="s">
        <v>437</v>
      </c>
      <c r="E179" s="47">
        <v>1591.8</v>
      </c>
      <c r="F179" s="48">
        <v>0.001</v>
      </c>
      <c r="G179" s="49">
        <f t="shared" si="12"/>
        <v>1.5917999999999999</v>
      </c>
      <c r="H179" s="50"/>
      <c r="I179" s="51">
        <f>E179*H179</f>
        <v>0</v>
      </c>
      <c r="K179" s="51"/>
    </row>
    <row r="180" spans="1:11" ht="12.75">
      <c r="A180" s="52">
        <v>5</v>
      </c>
      <c r="B180" s="53" t="s">
        <v>579</v>
      </c>
      <c r="C180" s="45" t="s">
        <v>580</v>
      </c>
      <c r="D180" s="46" t="s">
        <v>65</v>
      </c>
      <c r="E180" s="47">
        <v>117.6</v>
      </c>
      <c r="F180" s="48">
        <v>0.00963</v>
      </c>
      <c r="G180" s="49">
        <f t="shared" si="12"/>
        <v>1.132488</v>
      </c>
      <c r="I180" s="51"/>
      <c r="J180" s="50"/>
      <c r="K180" s="51">
        <f>E180*J180</f>
        <v>0</v>
      </c>
    </row>
    <row r="181" spans="1:11" ht="12.75">
      <c r="A181" s="52">
        <v>6</v>
      </c>
      <c r="B181" s="53" t="s">
        <v>583</v>
      </c>
      <c r="C181" s="45" t="s">
        <v>584</v>
      </c>
      <c r="D181" s="46" t="s">
        <v>65</v>
      </c>
      <c r="E181" s="47">
        <v>117.6</v>
      </c>
      <c r="F181" s="48">
        <v>0</v>
      </c>
      <c r="G181" s="49">
        <f t="shared" si="12"/>
        <v>0</v>
      </c>
      <c r="I181" s="51"/>
      <c r="J181" s="50"/>
      <c r="K181" s="51">
        <f>E181*J181</f>
        <v>0</v>
      </c>
    </row>
    <row r="182" spans="1:11" ht="12.75">
      <c r="A182" s="52">
        <v>7</v>
      </c>
      <c r="B182" s="53" t="s">
        <v>586</v>
      </c>
      <c r="C182" s="45" t="s">
        <v>587</v>
      </c>
      <c r="D182" s="46" t="s">
        <v>299</v>
      </c>
      <c r="E182" s="47">
        <v>8</v>
      </c>
      <c r="F182" s="48">
        <v>0</v>
      </c>
      <c r="G182" s="49">
        <f t="shared" si="12"/>
        <v>0</v>
      </c>
      <c r="I182" s="51"/>
      <c r="J182" s="50"/>
      <c r="K182" s="51">
        <f>E182*J182</f>
        <v>0</v>
      </c>
    </row>
    <row r="183" spans="1:11" ht="12.75">
      <c r="A183" s="52">
        <v>8</v>
      </c>
      <c r="B183" s="53" t="s">
        <v>591</v>
      </c>
      <c r="C183" s="45" t="s">
        <v>592</v>
      </c>
      <c r="D183" s="46" t="s">
        <v>299</v>
      </c>
      <c r="E183" s="47">
        <v>2</v>
      </c>
      <c r="F183" s="48">
        <v>0.00033</v>
      </c>
      <c r="G183" s="49">
        <f t="shared" si="12"/>
        <v>0.00066</v>
      </c>
      <c r="I183" s="51"/>
      <c r="J183" s="50"/>
      <c r="K183" s="51">
        <f>E183*J183</f>
        <v>0</v>
      </c>
    </row>
    <row r="184" spans="1:11" ht="12.75">
      <c r="A184" s="52">
        <v>9</v>
      </c>
      <c r="B184" s="53" t="s">
        <v>595</v>
      </c>
      <c r="C184" s="45" t="s">
        <v>596</v>
      </c>
      <c r="D184" s="46" t="s">
        <v>164</v>
      </c>
      <c r="E184" s="47">
        <v>3644</v>
      </c>
      <c r="F184" s="48">
        <v>5E-05</v>
      </c>
      <c r="G184" s="49">
        <f t="shared" si="12"/>
        <v>0.1822</v>
      </c>
      <c r="I184" s="51"/>
      <c r="J184" s="50"/>
      <c r="K184" s="51">
        <f>E184*J184</f>
        <v>0</v>
      </c>
    </row>
    <row r="185" spans="1:11" ht="12.75">
      <c r="A185" s="58" t="s">
        <v>600</v>
      </c>
      <c r="B185" s="59" t="s">
        <v>578</v>
      </c>
      <c r="C185" s="45" t="s">
        <v>463</v>
      </c>
      <c r="D185" s="46" t="s">
        <v>164</v>
      </c>
      <c r="E185" s="47">
        <v>3826.2</v>
      </c>
      <c r="F185" s="48">
        <v>0.001</v>
      </c>
      <c r="G185" s="49">
        <f t="shared" si="12"/>
        <v>3.8262</v>
      </c>
      <c r="H185" s="50"/>
      <c r="I185" s="51">
        <f>E185*H185</f>
        <v>0</v>
      </c>
      <c r="K185" s="51"/>
    </row>
    <row r="186" spans="1:11" ht="12.75">
      <c r="A186" s="52">
        <v>10</v>
      </c>
      <c r="B186" s="53" t="s">
        <v>579</v>
      </c>
      <c r="C186" s="45" t="s">
        <v>580</v>
      </c>
      <c r="D186" s="46" t="s">
        <v>65</v>
      </c>
      <c r="E186" s="47">
        <v>21.46</v>
      </c>
      <c r="F186" s="48">
        <v>0.00963</v>
      </c>
      <c r="G186" s="49">
        <f t="shared" si="12"/>
        <v>0.2066598</v>
      </c>
      <c r="I186" s="51"/>
      <c r="J186" s="50"/>
      <c r="K186" s="51">
        <f>E186*J186</f>
        <v>0</v>
      </c>
    </row>
    <row r="187" spans="1:11" ht="12.75">
      <c r="A187" s="52">
        <v>11</v>
      </c>
      <c r="B187" s="53" t="s">
        <v>603</v>
      </c>
      <c r="C187" s="45" t="s">
        <v>604</v>
      </c>
      <c r="D187" s="46" t="s">
        <v>65</v>
      </c>
      <c r="E187" s="47">
        <v>21.46</v>
      </c>
      <c r="F187" s="48">
        <v>0</v>
      </c>
      <c r="G187" s="49">
        <f t="shared" si="12"/>
        <v>0</v>
      </c>
      <c r="I187" s="51"/>
      <c r="J187" s="50"/>
      <c r="K187" s="51">
        <f aca="true" t="shared" si="13" ref="K186:K194">E187*J187</f>
        <v>0</v>
      </c>
    </row>
    <row r="188" spans="1:11" ht="12.75">
      <c r="A188" s="52">
        <v>12</v>
      </c>
      <c r="B188" s="53" t="s">
        <v>605</v>
      </c>
      <c r="C188" s="45" t="s">
        <v>606</v>
      </c>
      <c r="D188" s="46" t="s">
        <v>299</v>
      </c>
      <c r="E188" s="47">
        <v>2</v>
      </c>
      <c r="F188" s="48">
        <v>0</v>
      </c>
      <c r="G188" s="49">
        <f t="shared" si="12"/>
        <v>0</v>
      </c>
      <c r="I188" s="51"/>
      <c r="J188" s="50"/>
      <c r="K188" s="51">
        <f t="shared" si="13"/>
        <v>0</v>
      </c>
    </row>
    <row r="189" spans="1:11" ht="12.75">
      <c r="A189" s="52">
        <v>13</v>
      </c>
      <c r="B189" s="53" t="s">
        <v>609</v>
      </c>
      <c r="C189" s="45" t="s">
        <v>610</v>
      </c>
      <c r="D189" s="46" t="s">
        <v>65</v>
      </c>
      <c r="E189" s="47">
        <v>33.89568</v>
      </c>
      <c r="F189" s="48">
        <v>0.01963</v>
      </c>
      <c r="G189" s="49">
        <f t="shared" si="12"/>
        <v>0.6653721984000001</v>
      </c>
      <c r="I189" s="51"/>
      <c r="J189" s="50"/>
      <c r="K189" s="51">
        <f t="shared" si="13"/>
        <v>0</v>
      </c>
    </row>
    <row r="190" spans="1:11" ht="12.75">
      <c r="A190" s="52">
        <v>14</v>
      </c>
      <c r="B190" s="53" t="s">
        <v>614</v>
      </c>
      <c r="C190" s="45" t="s">
        <v>615</v>
      </c>
      <c r="D190" s="46" t="s">
        <v>84</v>
      </c>
      <c r="E190" s="47">
        <v>0.55</v>
      </c>
      <c r="F190" s="48">
        <v>0.01266</v>
      </c>
      <c r="G190" s="49">
        <f t="shared" si="12"/>
        <v>0.0069630000000000004</v>
      </c>
      <c r="I190" s="51"/>
      <c r="J190" s="50"/>
      <c r="K190" s="51">
        <f t="shared" si="13"/>
        <v>0</v>
      </c>
    </row>
    <row r="191" spans="1:11" ht="12.75">
      <c r="A191" s="52">
        <v>15</v>
      </c>
      <c r="B191" s="53" t="s">
        <v>473</v>
      </c>
      <c r="C191" s="45" t="s">
        <v>474</v>
      </c>
      <c r="D191" s="46" t="s">
        <v>65</v>
      </c>
      <c r="E191" s="47">
        <v>33.896</v>
      </c>
      <c r="F191" s="48">
        <v>0</v>
      </c>
      <c r="G191" s="49">
        <f t="shared" si="12"/>
        <v>0</v>
      </c>
      <c r="I191" s="51"/>
      <c r="J191" s="50"/>
      <c r="K191" s="51">
        <f t="shared" si="13"/>
        <v>0</v>
      </c>
    </row>
    <row r="192" spans="1:11" ht="12.75">
      <c r="A192" s="52">
        <v>16</v>
      </c>
      <c r="B192" s="53" t="s">
        <v>618</v>
      </c>
      <c r="C192" s="45" t="s">
        <v>619</v>
      </c>
      <c r="D192" s="46" t="s">
        <v>84</v>
      </c>
      <c r="E192" s="47">
        <v>0.55</v>
      </c>
      <c r="F192" s="48">
        <v>0.00122</v>
      </c>
      <c r="G192" s="49">
        <f t="shared" si="12"/>
        <v>0.000671</v>
      </c>
      <c r="I192" s="51"/>
      <c r="J192" s="50"/>
      <c r="K192" s="51">
        <f t="shared" si="13"/>
        <v>0</v>
      </c>
    </row>
    <row r="193" spans="1:11" ht="12.75">
      <c r="A193" s="52">
        <v>17</v>
      </c>
      <c r="B193" s="53" t="s">
        <v>621</v>
      </c>
      <c r="C193" s="45" t="s">
        <v>622</v>
      </c>
      <c r="D193" s="46" t="s">
        <v>164</v>
      </c>
      <c r="E193" s="47">
        <v>9972</v>
      </c>
      <c r="F193" s="48">
        <v>0</v>
      </c>
      <c r="G193" s="49">
        <f t="shared" si="12"/>
        <v>0</v>
      </c>
      <c r="I193" s="51"/>
      <c r="J193" s="50"/>
      <c r="K193" s="51">
        <f t="shared" si="13"/>
        <v>0</v>
      </c>
    </row>
    <row r="194" spans="1:11" ht="12.75">
      <c r="A194" s="52">
        <v>18</v>
      </c>
      <c r="B194" s="53" t="s">
        <v>625</v>
      </c>
      <c r="C194" s="45" t="s">
        <v>626</v>
      </c>
      <c r="D194" s="46" t="s">
        <v>164</v>
      </c>
      <c r="E194" s="47">
        <v>1249.86</v>
      </c>
      <c r="F194" s="48">
        <v>5E-05</v>
      </c>
      <c r="G194" s="49">
        <f t="shared" si="12"/>
        <v>0.062493</v>
      </c>
      <c r="I194" s="51"/>
      <c r="J194" s="50"/>
      <c r="K194" s="51">
        <f t="shared" si="13"/>
        <v>0</v>
      </c>
    </row>
    <row r="195" spans="1:11" ht="12.75">
      <c r="A195" s="58" t="s">
        <v>632</v>
      </c>
      <c r="B195" s="59" t="s">
        <v>633</v>
      </c>
      <c r="C195" s="45" t="s">
        <v>463</v>
      </c>
      <c r="D195" s="46" t="s">
        <v>437</v>
      </c>
      <c r="E195" s="47">
        <v>1312.395</v>
      </c>
      <c r="F195" s="48">
        <v>0.001</v>
      </c>
      <c r="G195" s="49">
        <f t="shared" si="12"/>
        <v>1.312395</v>
      </c>
      <c r="H195" s="50"/>
      <c r="I195" s="51">
        <f>E195*H195</f>
        <v>0</v>
      </c>
      <c r="K195" s="51"/>
    </row>
    <row r="196" spans="1:11" ht="12.75">
      <c r="A196" s="52">
        <v>19</v>
      </c>
      <c r="B196" s="53" t="s">
        <v>634</v>
      </c>
      <c r="C196" s="45" t="s">
        <v>635</v>
      </c>
      <c r="D196" s="46" t="s">
        <v>164</v>
      </c>
      <c r="E196" s="47">
        <v>38.2344</v>
      </c>
      <c r="F196" s="48">
        <v>7E-05</v>
      </c>
      <c r="G196" s="49">
        <f t="shared" si="12"/>
        <v>0.002676408</v>
      </c>
      <c r="I196" s="51"/>
      <c r="J196" s="50"/>
      <c r="K196" s="51">
        <f>E196*J196</f>
        <v>0</v>
      </c>
    </row>
    <row r="197" spans="1:11" ht="12.75">
      <c r="A197" s="58" t="s">
        <v>161</v>
      </c>
      <c r="B197" s="59" t="s">
        <v>462</v>
      </c>
      <c r="C197" s="45" t="s">
        <v>463</v>
      </c>
      <c r="D197" s="46" t="s">
        <v>437</v>
      </c>
      <c r="E197" s="47">
        <v>40.215</v>
      </c>
      <c r="F197" s="48">
        <v>0.001</v>
      </c>
      <c r="G197" s="49">
        <f t="shared" si="12"/>
        <v>0.04021500000000001</v>
      </c>
      <c r="H197" s="50"/>
      <c r="I197" s="51">
        <f>E197*H197</f>
        <v>0</v>
      </c>
      <c r="K197" s="51"/>
    </row>
    <row r="198" spans="1:11" ht="12.75">
      <c r="A198" s="52">
        <v>20</v>
      </c>
      <c r="B198" s="53" t="s">
        <v>639</v>
      </c>
      <c r="C198" s="45" t="s">
        <v>640</v>
      </c>
      <c r="D198" s="46" t="s">
        <v>142</v>
      </c>
      <c r="E198" s="47">
        <v>9.941593</v>
      </c>
      <c r="F198" s="48">
        <v>0</v>
      </c>
      <c r="G198" s="49">
        <f t="shared" si="12"/>
        <v>0</v>
      </c>
      <c r="I198" s="51"/>
      <c r="J198" s="50"/>
      <c r="K198" s="51">
        <f>E198*J198</f>
        <v>0</v>
      </c>
    </row>
    <row r="199" spans="3:11" ht="12.75">
      <c r="C199" s="55" t="str">
        <f>CONCATENATE(B172," celkem")</f>
        <v>767 celkem</v>
      </c>
      <c r="G199" s="56">
        <f>SUBTOTAL(9,G174:G198)</f>
        <v>9.941593406399999</v>
      </c>
      <c r="I199" s="57">
        <f>SUBTOTAL(9,I174:I198)</f>
        <v>0</v>
      </c>
      <c r="K199" s="57">
        <f>SUBTOTAL(9,K174:K198)</f>
        <v>0</v>
      </c>
    </row>
    <row r="201" spans="2:3" ht="15">
      <c r="B201" s="41" t="s">
        <v>641</v>
      </c>
      <c r="C201" s="42" t="s">
        <v>642</v>
      </c>
    </row>
    <row r="203" spans="1:11" ht="12.75">
      <c r="A203" s="52">
        <v>1</v>
      </c>
      <c r="B203" s="53" t="s">
        <v>643</v>
      </c>
      <c r="C203" s="45" t="s">
        <v>869</v>
      </c>
      <c r="D203" s="46" t="s">
        <v>65</v>
      </c>
      <c r="E203" s="47">
        <v>223.063488</v>
      </c>
      <c r="F203" s="48">
        <v>0.00023</v>
      </c>
      <c r="G203" s="49">
        <f aca="true" t="shared" si="14" ref="G203:G208">E203*F203</f>
        <v>0.051304602240000004</v>
      </c>
      <c r="I203" s="51"/>
      <c r="J203" s="50"/>
      <c r="K203" s="51">
        <f aca="true" t="shared" si="15" ref="K203:K208">E203*J203</f>
        <v>0</v>
      </c>
    </row>
    <row r="204" spans="1:11" ht="12.75">
      <c r="A204" s="52">
        <v>2</v>
      </c>
      <c r="B204" s="53" t="s">
        <v>655</v>
      </c>
      <c r="C204" s="45" t="s">
        <v>870</v>
      </c>
      <c r="D204" s="46" t="s">
        <v>65</v>
      </c>
      <c r="E204" s="47">
        <v>223.063</v>
      </c>
      <c r="F204" s="48">
        <v>8E-05</v>
      </c>
      <c r="G204" s="49">
        <f t="shared" si="14"/>
        <v>0.01784504</v>
      </c>
      <c r="I204" s="51"/>
      <c r="J204" s="50"/>
      <c r="K204" s="51">
        <f t="shared" si="15"/>
        <v>0</v>
      </c>
    </row>
    <row r="205" spans="1:11" ht="12.75">
      <c r="A205" s="52">
        <v>3</v>
      </c>
      <c r="B205" s="53" t="s">
        <v>657</v>
      </c>
      <c r="C205" s="45" t="s">
        <v>658</v>
      </c>
      <c r="D205" s="46" t="s">
        <v>65</v>
      </c>
      <c r="E205" s="47">
        <v>42.312326</v>
      </c>
      <c r="F205" s="48">
        <v>0.00046</v>
      </c>
      <c r="G205" s="49">
        <f t="shared" si="14"/>
        <v>0.01946366996</v>
      </c>
      <c r="I205" s="51"/>
      <c r="J205" s="50"/>
      <c r="K205" s="51">
        <f t="shared" si="15"/>
        <v>0</v>
      </c>
    </row>
    <row r="206" spans="1:11" ht="12.75">
      <c r="A206" s="52">
        <v>4</v>
      </c>
      <c r="B206" s="53" t="s">
        <v>666</v>
      </c>
      <c r="C206" s="45" t="s">
        <v>667</v>
      </c>
      <c r="D206" s="46" t="s">
        <v>65</v>
      </c>
      <c r="E206" s="47">
        <v>67.792</v>
      </c>
      <c r="F206" s="48">
        <v>0.00019</v>
      </c>
      <c r="G206" s="49">
        <f t="shared" si="14"/>
        <v>0.012880480000000001</v>
      </c>
      <c r="I206" s="51"/>
      <c r="J206" s="50"/>
      <c r="K206" s="51">
        <f t="shared" si="15"/>
        <v>0</v>
      </c>
    </row>
    <row r="207" spans="1:11" ht="12.75">
      <c r="A207" s="52">
        <v>5</v>
      </c>
      <c r="B207" s="53" t="s">
        <v>671</v>
      </c>
      <c r="C207" s="45" t="s">
        <v>672</v>
      </c>
      <c r="D207" s="46" t="s">
        <v>65</v>
      </c>
      <c r="E207" s="47">
        <v>552.44</v>
      </c>
      <c r="F207" s="48">
        <v>0.00013</v>
      </c>
      <c r="G207" s="49">
        <f t="shared" si="14"/>
        <v>0.0718172</v>
      </c>
      <c r="I207" s="51"/>
      <c r="J207" s="50"/>
      <c r="K207" s="51">
        <f t="shared" si="15"/>
        <v>0</v>
      </c>
    </row>
    <row r="208" spans="1:11" ht="12.75">
      <c r="A208" s="52">
        <v>6</v>
      </c>
      <c r="B208" s="53" t="s">
        <v>676</v>
      </c>
      <c r="C208" s="45" t="s">
        <v>677</v>
      </c>
      <c r="D208" s="46" t="s">
        <v>65</v>
      </c>
      <c r="E208" s="47">
        <v>2529.25272</v>
      </c>
      <c r="F208" s="48">
        <v>4E-05</v>
      </c>
      <c r="G208" s="49">
        <f t="shared" si="14"/>
        <v>0.1011701088</v>
      </c>
      <c r="I208" s="51"/>
      <c r="J208" s="50"/>
      <c r="K208" s="51">
        <f t="shared" si="15"/>
        <v>0</v>
      </c>
    </row>
    <row r="209" spans="3:11" ht="12.75">
      <c r="C209" s="55" t="str">
        <f>CONCATENATE(B201," celkem")</f>
        <v>783 celkem</v>
      </c>
      <c r="G209" s="56">
        <f>SUBTOTAL(9,G203:G208)</f>
        <v>0.274481101</v>
      </c>
      <c r="I209" s="57">
        <f>SUBTOTAL(9,I203:I208)</f>
        <v>0</v>
      </c>
      <c r="K209" s="57">
        <f>SUBTOTAL(9,K203:K208)</f>
        <v>0</v>
      </c>
    </row>
    <row r="211" spans="2:3" ht="15">
      <c r="B211" s="41" t="s">
        <v>682</v>
      </c>
      <c r="C211" s="42" t="s">
        <v>683</v>
      </c>
    </row>
    <row r="213" spans="1:11" ht="12.75">
      <c r="A213" s="52">
        <v>1</v>
      </c>
      <c r="B213" s="53" t="s">
        <v>684</v>
      </c>
      <c r="C213" s="45" t="s">
        <v>685</v>
      </c>
      <c r="D213" s="46" t="s">
        <v>65</v>
      </c>
      <c r="E213" s="47">
        <v>824.255888</v>
      </c>
      <c r="F213" s="48">
        <v>4E-05</v>
      </c>
      <c r="G213" s="49">
        <f aca="true" t="shared" si="16" ref="G213:G221">E213*F213</f>
        <v>0.03297023552</v>
      </c>
      <c r="I213" s="51"/>
      <c r="J213" s="50"/>
      <c r="K213" s="51">
        <f>E213*J213</f>
        <v>0</v>
      </c>
    </row>
    <row r="214" spans="1:11" ht="12.75">
      <c r="A214" s="52">
        <v>2</v>
      </c>
      <c r="B214" s="53" t="s">
        <v>689</v>
      </c>
      <c r="C214" s="45" t="s">
        <v>690</v>
      </c>
      <c r="D214" s="46" t="s">
        <v>299</v>
      </c>
      <c r="E214" s="47">
        <v>4</v>
      </c>
      <c r="F214" s="48">
        <v>0.00159</v>
      </c>
      <c r="G214" s="49">
        <f t="shared" si="16"/>
        <v>0.00636</v>
      </c>
      <c r="I214" s="51"/>
      <c r="J214" s="50"/>
      <c r="K214" s="51">
        <f>E214*J214</f>
        <v>0</v>
      </c>
    </row>
    <row r="215" spans="1:11" ht="12.75">
      <c r="A215" s="52">
        <v>3</v>
      </c>
      <c r="B215" s="53" t="s">
        <v>693</v>
      </c>
      <c r="C215" s="45" t="s">
        <v>694</v>
      </c>
      <c r="D215" s="46" t="s">
        <v>299</v>
      </c>
      <c r="E215" s="47">
        <v>168</v>
      </c>
      <c r="F215" s="48">
        <v>4E-05</v>
      </c>
      <c r="G215" s="49">
        <f t="shared" si="16"/>
        <v>0.00672</v>
      </c>
      <c r="I215" s="51"/>
      <c r="J215" s="50"/>
      <c r="K215" s="51">
        <f>E215*J215</f>
        <v>0</v>
      </c>
    </row>
    <row r="216" spans="1:11" ht="12.75">
      <c r="A216" s="52">
        <v>4</v>
      </c>
      <c r="B216" s="53" t="s">
        <v>698</v>
      </c>
      <c r="C216" s="45" t="s">
        <v>699</v>
      </c>
      <c r="D216" s="46" t="s">
        <v>299</v>
      </c>
      <c r="E216" s="47">
        <v>168</v>
      </c>
      <c r="F216" s="48">
        <v>0.00029</v>
      </c>
      <c r="G216" s="49">
        <f t="shared" si="16"/>
        <v>0.04872</v>
      </c>
      <c r="I216" s="51"/>
      <c r="J216" s="50"/>
      <c r="K216" s="51">
        <f>E216*J216</f>
        <v>0</v>
      </c>
    </row>
    <row r="217" spans="1:11" ht="12.75">
      <c r="A217" s="52">
        <v>5</v>
      </c>
      <c r="B217" s="53" t="s">
        <v>700</v>
      </c>
      <c r="C217" s="45" t="s">
        <v>701</v>
      </c>
      <c r="D217" s="46" t="s">
        <v>702</v>
      </c>
      <c r="E217" s="47">
        <v>180</v>
      </c>
      <c r="F217" s="48">
        <v>0</v>
      </c>
      <c r="G217" s="49">
        <f t="shared" si="16"/>
        <v>0</v>
      </c>
      <c r="I217" s="51"/>
      <c r="J217" s="50"/>
      <c r="K217" s="60" t="str">
        <f>FIXED(E217*J217,2,TRUE)</f>
        <v>0,00</v>
      </c>
    </row>
    <row r="218" spans="1:11" ht="12.75">
      <c r="A218" s="52">
        <v>6</v>
      </c>
      <c r="B218" s="53" t="s">
        <v>705</v>
      </c>
      <c r="C218" s="45" t="s">
        <v>706</v>
      </c>
      <c r="D218" s="46" t="s">
        <v>299</v>
      </c>
      <c r="E218" s="47">
        <v>730</v>
      </c>
      <c r="F218" s="48">
        <v>8E-05</v>
      </c>
      <c r="G218" s="49">
        <f t="shared" si="16"/>
        <v>0.05840000000000001</v>
      </c>
      <c r="I218" s="51"/>
      <c r="J218" s="50"/>
      <c r="K218" s="51">
        <f>E218*J218</f>
        <v>0</v>
      </c>
    </row>
    <row r="219" spans="1:11" ht="12.75">
      <c r="A219" s="52">
        <v>7</v>
      </c>
      <c r="B219" s="53" t="s">
        <v>709</v>
      </c>
      <c r="C219" s="45" t="s">
        <v>710</v>
      </c>
      <c r="D219" s="46" t="s">
        <v>256</v>
      </c>
      <c r="E219" s="47">
        <v>1</v>
      </c>
      <c r="F219" s="48">
        <v>0</v>
      </c>
      <c r="G219" s="49">
        <f t="shared" si="16"/>
        <v>0</v>
      </c>
      <c r="I219" s="51"/>
      <c r="J219" s="50"/>
      <c r="K219" s="51">
        <f>E219*J219</f>
        <v>0</v>
      </c>
    </row>
    <row r="220" spans="1:11" ht="12.75">
      <c r="A220" s="52">
        <v>8</v>
      </c>
      <c r="B220" s="53" t="s">
        <v>711</v>
      </c>
      <c r="C220" s="45" t="s">
        <v>712</v>
      </c>
      <c r="D220" s="46" t="s">
        <v>65</v>
      </c>
      <c r="E220" s="47">
        <v>360</v>
      </c>
      <c r="F220" s="48">
        <v>0.00024</v>
      </c>
      <c r="G220" s="49">
        <f t="shared" si="16"/>
        <v>0.0864</v>
      </c>
      <c r="I220" s="51"/>
      <c r="J220" s="50"/>
      <c r="K220" s="51">
        <f>E220*J220</f>
        <v>0</v>
      </c>
    </row>
    <row r="221" spans="1:11" ht="12.75">
      <c r="A221" s="52">
        <v>9</v>
      </c>
      <c r="B221" s="53" t="s">
        <v>717</v>
      </c>
      <c r="C221" s="45" t="s">
        <v>718</v>
      </c>
      <c r="D221" s="46" t="s">
        <v>299</v>
      </c>
      <c r="E221" s="47">
        <v>1</v>
      </c>
      <c r="F221" s="48">
        <v>0.00015</v>
      </c>
      <c r="G221" s="49">
        <f t="shared" si="16"/>
        <v>0.00015</v>
      </c>
      <c r="I221" s="51"/>
      <c r="J221" s="50"/>
      <c r="K221" s="51">
        <f>E221*J221</f>
        <v>0</v>
      </c>
    </row>
    <row r="222" spans="3:11" ht="12.75">
      <c r="C222" s="55" t="str">
        <f>CONCATENATE(B211," celkem")</f>
        <v>9 celkem</v>
      </c>
      <c r="G222" s="56">
        <f>SUBTOTAL(9,G213:G221)</f>
        <v>0.23972023552000002</v>
      </c>
      <c r="I222" s="57">
        <f>SUBTOTAL(9,I213:I221)</f>
        <v>0</v>
      </c>
      <c r="K222" s="57">
        <f>SUBTOTAL(9,K213:K221)</f>
        <v>0</v>
      </c>
    </row>
    <row r="223" spans="3:11" ht="12.75">
      <c r="C223" s="53" t="s">
        <v>721</v>
      </c>
      <c r="K223" s="51">
        <v>43200</v>
      </c>
    </row>
    <row r="225" spans="2:3" ht="15">
      <c r="B225" s="41" t="s">
        <v>722</v>
      </c>
      <c r="C225" s="42" t="s">
        <v>723</v>
      </c>
    </row>
    <row r="227" spans="1:11" ht="12.75">
      <c r="A227" s="52">
        <v>1</v>
      </c>
      <c r="B227" s="53" t="s">
        <v>724</v>
      </c>
      <c r="C227" s="45" t="s">
        <v>725</v>
      </c>
      <c r="D227" s="46" t="s">
        <v>65</v>
      </c>
      <c r="E227" s="47">
        <v>792.56</v>
      </c>
      <c r="F227" s="48">
        <v>0</v>
      </c>
      <c r="G227" s="49">
        <f aca="true" t="shared" si="17" ref="G227:G235">E227*F227</f>
        <v>0</v>
      </c>
      <c r="I227" s="51"/>
      <c r="J227" s="50"/>
      <c r="K227" s="51">
        <f aca="true" t="shared" si="18" ref="K227:K235">E227*J227</f>
        <v>0</v>
      </c>
    </row>
    <row r="228" spans="1:11" ht="12.75">
      <c r="A228" s="52">
        <v>2</v>
      </c>
      <c r="B228" s="53" t="s">
        <v>730</v>
      </c>
      <c r="C228" s="45" t="s">
        <v>731</v>
      </c>
      <c r="D228" s="46" t="s">
        <v>65</v>
      </c>
      <c r="E228" s="47">
        <v>23776.8</v>
      </c>
      <c r="F228" s="48">
        <v>0</v>
      </c>
      <c r="G228" s="49">
        <f t="shared" si="17"/>
        <v>0</v>
      </c>
      <c r="I228" s="51"/>
      <c r="J228" s="50"/>
      <c r="K228" s="51">
        <f t="shared" si="18"/>
        <v>0</v>
      </c>
    </row>
    <row r="229" spans="1:11" ht="12.75">
      <c r="A229" s="52">
        <v>3</v>
      </c>
      <c r="B229" s="53" t="s">
        <v>734</v>
      </c>
      <c r="C229" s="45" t="s">
        <v>735</v>
      </c>
      <c r="D229" s="46" t="s">
        <v>65</v>
      </c>
      <c r="E229" s="47">
        <v>792.56</v>
      </c>
      <c r="F229" s="48">
        <v>0</v>
      </c>
      <c r="G229" s="49">
        <f t="shared" si="17"/>
        <v>0</v>
      </c>
      <c r="I229" s="51"/>
      <c r="J229" s="50"/>
      <c r="K229" s="51">
        <f t="shared" si="18"/>
        <v>0</v>
      </c>
    </row>
    <row r="230" spans="1:11" ht="12.75">
      <c r="A230" s="52">
        <v>4</v>
      </c>
      <c r="B230" s="53" t="s">
        <v>737</v>
      </c>
      <c r="C230" s="45" t="s">
        <v>738</v>
      </c>
      <c r="D230" s="46" t="s">
        <v>84</v>
      </c>
      <c r="E230" s="47">
        <v>2936.54</v>
      </c>
      <c r="F230" s="48">
        <v>0</v>
      </c>
      <c r="G230" s="49">
        <f t="shared" si="17"/>
        <v>0</v>
      </c>
      <c r="I230" s="51"/>
      <c r="J230" s="50"/>
      <c r="K230" s="51">
        <f t="shared" si="18"/>
        <v>0</v>
      </c>
    </row>
    <row r="231" spans="1:11" ht="12.75">
      <c r="A231" s="52">
        <v>5</v>
      </c>
      <c r="B231" s="53" t="s">
        <v>742</v>
      </c>
      <c r="C231" s="45" t="s">
        <v>743</v>
      </c>
      <c r="D231" s="46" t="s">
        <v>84</v>
      </c>
      <c r="E231" s="47">
        <v>176192.4</v>
      </c>
      <c r="F231" s="48">
        <v>0</v>
      </c>
      <c r="G231" s="49">
        <f t="shared" si="17"/>
        <v>0</v>
      </c>
      <c r="I231" s="51"/>
      <c r="J231" s="50"/>
      <c r="K231" s="51">
        <f t="shared" si="18"/>
        <v>0</v>
      </c>
    </row>
    <row r="232" spans="1:11" ht="12.75">
      <c r="A232" s="52">
        <v>6</v>
      </c>
      <c r="B232" s="53" t="s">
        <v>746</v>
      </c>
      <c r="C232" s="45" t="s">
        <v>747</v>
      </c>
      <c r="D232" s="46" t="s">
        <v>84</v>
      </c>
      <c r="E232" s="47">
        <v>2936.54</v>
      </c>
      <c r="F232" s="48">
        <v>0</v>
      </c>
      <c r="G232" s="49">
        <f t="shared" si="17"/>
        <v>0</v>
      </c>
      <c r="I232" s="51"/>
      <c r="J232" s="50"/>
      <c r="K232" s="51">
        <f t="shared" si="18"/>
        <v>0</v>
      </c>
    </row>
    <row r="233" spans="1:11" ht="12.75">
      <c r="A233" s="52">
        <v>7</v>
      </c>
      <c r="B233" s="53" t="s">
        <v>749</v>
      </c>
      <c r="C233" s="45" t="s">
        <v>750</v>
      </c>
      <c r="D233" s="46" t="s">
        <v>65</v>
      </c>
      <c r="E233" s="47">
        <v>1559.52</v>
      </c>
      <c r="F233" s="48">
        <v>0</v>
      </c>
      <c r="G233" s="49">
        <f t="shared" si="17"/>
        <v>0</v>
      </c>
      <c r="I233" s="51"/>
      <c r="J233" s="50"/>
      <c r="K233" s="51">
        <f t="shared" si="18"/>
        <v>0</v>
      </c>
    </row>
    <row r="234" spans="1:11" ht="12.75">
      <c r="A234" s="52">
        <v>8</v>
      </c>
      <c r="B234" s="53" t="s">
        <v>753</v>
      </c>
      <c r="C234" s="45" t="s">
        <v>754</v>
      </c>
      <c r="D234" s="46" t="s">
        <v>65</v>
      </c>
      <c r="E234" s="47">
        <v>93571.2</v>
      </c>
      <c r="F234" s="48">
        <v>0</v>
      </c>
      <c r="G234" s="49">
        <f t="shared" si="17"/>
        <v>0</v>
      </c>
      <c r="I234" s="51"/>
      <c r="J234" s="50"/>
      <c r="K234" s="51">
        <f t="shared" si="18"/>
        <v>0</v>
      </c>
    </row>
    <row r="235" spans="1:11" ht="12.75">
      <c r="A235" s="52">
        <v>9</v>
      </c>
      <c r="B235" s="53" t="s">
        <v>756</v>
      </c>
      <c r="C235" s="45" t="s">
        <v>757</v>
      </c>
      <c r="D235" s="46" t="s">
        <v>65</v>
      </c>
      <c r="E235" s="47">
        <v>1559.52</v>
      </c>
      <c r="F235" s="48">
        <v>0</v>
      </c>
      <c r="G235" s="49">
        <f t="shared" si="17"/>
        <v>0</v>
      </c>
      <c r="I235" s="51"/>
      <c r="J235" s="50"/>
      <c r="K235" s="51">
        <f t="shared" si="18"/>
        <v>0</v>
      </c>
    </row>
    <row r="236" spans="3:11" ht="12.75">
      <c r="C236" s="55" t="str">
        <f>CONCATENATE(B225," celkem")</f>
        <v>94 celkem</v>
      </c>
      <c r="G236" s="56">
        <f>SUBTOTAL(9,G227:G235)</f>
        <v>0</v>
      </c>
      <c r="I236" s="57">
        <f>SUBTOTAL(9,I227:I235)</f>
        <v>0</v>
      </c>
      <c r="K236" s="57">
        <f>SUBTOTAL(9,K227:K235)</f>
        <v>0</v>
      </c>
    </row>
    <row r="238" spans="2:3" ht="15">
      <c r="B238" s="41" t="s">
        <v>759</v>
      </c>
      <c r="C238" s="42" t="s">
        <v>760</v>
      </c>
    </row>
    <row r="240" spans="1:11" ht="12.75">
      <c r="A240" s="52">
        <v>1</v>
      </c>
      <c r="B240" s="53" t="s">
        <v>761</v>
      </c>
      <c r="C240" s="45" t="s">
        <v>762</v>
      </c>
      <c r="D240" s="46" t="s">
        <v>702</v>
      </c>
      <c r="E240" s="47">
        <v>24</v>
      </c>
      <c r="F240" s="48">
        <v>0</v>
      </c>
      <c r="G240" s="49">
        <f>E240*F240</f>
        <v>0</v>
      </c>
      <c r="I240" s="51"/>
      <c r="J240" s="50"/>
      <c r="K240" s="60" t="str">
        <f>FIXED(E240*J240,2,TRUE)</f>
        <v>0,00</v>
      </c>
    </row>
    <row r="241" spans="1:11" ht="12.75">
      <c r="A241" s="52">
        <v>2</v>
      </c>
      <c r="B241" s="53" t="s">
        <v>766</v>
      </c>
      <c r="C241" s="45" t="s">
        <v>767</v>
      </c>
      <c r="D241" s="46" t="s">
        <v>768</v>
      </c>
      <c r="E241" s="47">
        <v>1</v>
      </c>
      <c r="F241" s="48">
        <v>0</v>
      </c>
      <c r="G241" s="49">
        <f>E241*F241</f>
        <v>0</v>
      </c>
      <c r="I241" s="51"/>
      <c r="J241" s="50"/>
      <c r="K241" s="51">
        <f>E241*J241</f>
        <v>0</v>
      </c>
    </row>
    <row r="242" spans="3:11" ht="12.75">
      <c r="C242" s="55" t="str">
        <f>CONCATENATE(B238," celkem")</f>
        <v>95 celkem</v>
      </c>
      <c r="G242" s="56">
        <f>SUBTOTAL(9,G240:G241)</f>
        <v>0</v>
      </c>
      <c r="I242" s="57">
        <f>SUBTOTAL(9,I240:I241)</f>
        <v>0</v>
      </c>
      <c r="K242" s="57">
        <f>SUBTOTAL(9,K240:K241)</f>
        <v>0</v>
      </c>
    </row>
    <row r="243" spans="3:11" ht="12.75">
      <c r="C243" s="53" t="s">
        <v>721</v>
      </c>
      <c r="K243" s="51">
        <v>5760</v>
      </c>
    </row>
    <row r="245" spans="2:3" ht="15">
      <c r="B245" s="41" t="s">
        <v>769</v>
      </c>
      <c r="C245" s="42" t="s">
        <v>770</v>
      </c>
    </row>
    <row r="247" spans="1:11" ht="12.75">
      <c r="A247" s="52">
        <v>1</v>
      </c>
      <c r="B247" s="53" t="s">
        <v>771</v>
      </c>
      <c r="C247" s="45" t="s">
        <v>772</v>
      </c>
      <c r="D247" s="46" t="s">
        <v>84</v>
      </c>
      <c r="E247" s="47">
        <v>128.7</v>
      </c>
      <c r="F247" s="48">
        <v>2.2</v>
      </c>
      <c r="G247" s="61" t="str">
        <f>FIXED(E247*F247,3,TRUE)</f>
        <v>283,140</v>
      </c>
      <c r="I247" s="51"/>
      <c r="J247" s="50"/>
      <c r="K247" s="51">
        <f aca="true" t="shared" si="19" ref="K247:K263">E247*J247</f>
        <v>0</v>
      </c>
    </row>
    <row r="248" spans="1:11" ht="12.75">
      <c r="A248" s="52">
        <v>2</v>
      </c>
      <c r="B248" s="53" t="s">
        <v>777</v>
      </c>
      <c r="C248" s="45" t="s">
        <v>778</v>
      </c>
      <c r="D248" s="46" t="s">
        <v>142</v>
      </c>
      <c r="E248" s="47">
        <v>6.5</v>
      </c>
      <c r="F248" s="48">
        <v>1</v>
      </c>
      <c r="G248" s="61" t="str">
        <f>FIXED(E248*F248,3,TRUE)</f>
        <v>6,500</v>
      </c>
      <c r="I248" s="51"/>
      <c r="J248" s="50"/>
      <c r="K248" s="51">
        <f t="shared" si="19"/>
        <v>0</v>
      </c>
    </row>
    <row r="249" spans="1:11" ht="12.75">
      <c r="A249" s="52">
        <v>3</v>
      </c>
      <c r="B249" s="53" t="s">
        <v>781</v>
      </c>
      <c r="C249" s="45" t="s">
        <v>782</v>
      </c>
      <c r="D249" s="46" t="s">
        <v>84</v>
      </c>
      <c r="E249" s="47">
        <v>70.2</v>
      </c>
      <c r="F249" s="48">
        <v>1.4</v>
      </c>
      <c r="G249" s="61" t="str">
        <f>FIXED(E249*F249,3,TRUE)</f>
        <v>98,280</v>
      </c>
      <c r="I249" s="51"/>
      <c r="J249" s="50"/>
      <c r="K249" s="51">
        <f t="shared" si="19"/>
        <v>0</v>
      </c>
    </row>
    <row r="250" spans="1:11" ht="12.75">
      <c r="A250" s="52">
        <v>4</v>
      </c>
      <c r="B250" s="53" t="s">
        <v>786</v>
      </c>
      <c r="C250" s="45" t="s">
        <v>787</v>
      </c>
      <c r="D250" s="46" t="s">
        <v>65</v>
      </c>
      <c r="E250" s="47">
        <v>58.8</v>
      </c>
      <c r="F250" s="48">
        <v>0.082</v>
      </c>
      <c r="G250" s="61" t="str">
        <f>FIXED(E250*F250,3,TRUE)</f>
        <v>4,822</v>
      </c>
      <c r="I250" s="51"/>
      <c r="J250" s="50"/>
      <c r="K250" s="51">
        <f t="shared" si="19"/>
        <v>0</v>
      </c>
    </row>
    <row r="251" spans="1:11" ht="12.75">
      <c r="A251" s="52">
        <v>5</v>
      </c>
      <c r="B251" s="53" t="s">
        <v>791</v>
      </c>
      <c r="C251" s="45" t="s">
        <v>792</v>
      </c>
      <c r="D251" s="46" t="s">
        <v>299</v>
      </c>
      <c r="E251" s="47">
        <v>1</v>
      </c>
      <c r="F251" s="48">
        <v>0</v>
      </c>
      <c r="G251" s="49">
        <f>E251*F251</f>
        <v>0</v>
      </c>
      <c r="I251" s="51"/>
      <c r="J251" s="50"/>
      <c r="K251" s="51">
        <f t="shared" si="19"/>
        <v>0</v>
      </c>
    </row>
    <row r="252" spans="1:11" ht="12.75">
      <c r="A252" s="52">
        <v>6</v>
      </c>
      <c r="B252" s="53" t="s">
        <v>795</v>
      </c>
      <c r="C252" s="45" t="s">
        <v>796</v>
      </c>
      <c r="D252" s="46" t="s">
        <v>65</v>
      </c>
      <c r="E252" s="47">
        <v>29.939</v>
      </c>
      <c r="F252" s="48">
        <v>0.066</v>
      </c>
      <c r="G252" s="61" t="str">
        <f aca="true" t="shared" si="20" ref="G252:G259">FIXED(E252*F252,3,TRUE)</f>
        <v>1,976</v>
      </c>
      <c r="I252" s="51"/>
      <c r="J252" s="50"/>
      <c r="K252" s="51">
        <f t="shared" si="19"/>
        <v>0</v>
      </c>
    </row>
    <row r="253" spans="1:11" ht="12.75">
      <c r="A253" s="52">
        <v>7</v>
      </c>
      <c r="B253" s="53" t="s">
        <v>799</v>
      </c>
      <c r="C253" s="45" t="s">
        <v>800</v>
      </c>
      <c r="D253" s="46" t="s">
        <v>84</v>
      </c>
      <c r="E253" s="47">
        <v>47.148</v>
      </c>
      <c r="F253" s="48">
        <v>1.8</v>
      </c>
      <c r="G253" s="61" t="str">
        <f t="shared" si="20"/>
        <v>84,866</v>
      </c>
      <c r="I253" s="51"/>
      <c r="J253" s="50"/>
      <c r="K253" s="51">
        <f t="shared" si="19"/>
        <v>0</v>
      </c>
    </row>
    <row r="254" spans="1:11" ht="12.75">
      <c r="A254" s="52">
        <v>8</v>
      </c>
      <c r="B254" s="53" t="s">
        <v>807</v>
      </c>
      <c r="C254" s="45" t="s">
        <v>808</v>
      </c>
      <c r="D254" s="46" t="s">
        <v>84</v>
      </c>
      <c r="E254" s="47">
        <v>15</v>
      </c>
      <c r="F254" s="48">
        <v>2.5</v>
      </c>
      <c r="G254" s="61" t="str">
        <f t="shared" si="20"/>
        <v>37,500</v>
      </c>
      <c r="I254" s="51"/>
      <c r="J254" s="50"/>
      <c r="K254" s="51">
        <f t="shared" si="19"/>
        <v>0</v>
      </c>
    </row>
    <row r="255" spans="1:11" ht="12.75">
      <c r="A255" s="52">
        <v>9</v>
      </c>
      <c r="B255" s="53" t="s">
        <v>810</v>
      </c>
      <c r="C255" s="45" t="s">
        <v>811</v>
      </c>
      <c r="D255" s="46" t="s">
        <v>65</v>
      </c>
      <c r="E255" s="47">
        <v>2.7</v>
      </c>
      <c r="F255" s="48">
        <v>0.261</v>
      </c>
      <c r="G255" s="61" t="str">
        <f t="shared" si="20"/>
        <v>0,705</v>
      </c>
      <c r="I255" s="51"/>
      <c r="J255" s="50"/>
      <c r="K255" s="51">
        <f t="shared" si="19"/>
        <v>0</v>
      </c>
    </row>
    <row r="256" spans="1:11" ht="12.75">
      <c r="A256" s="52">
        <v>10</v>
      </c>
      <c r="B256" s="53" t="s">
        <v>816</v>
      </c>
      <c r="C256" s="45" t="s">
        <v>817</v>
      </c>
      <c r="D256" s="46" t="s">
        <v>84</v>
      </c>
      <c r="E256" s="47">
        <v>15</v>
      </c>
      <c r="F256" s="48">
        <v>2</v>
      </c>
      <c r="G256" s="61" t="str">
        <f t="shared" si="20"/>
        <v>30,000</v>
      </c>
      <c r="I256" s="51"/>
      <c r="J256" s="50"/>
      <c r="K256" s="51">
        <f t="shared" si="19"/>
        <v>0</v>
      </c>
    </row>
    <row r="257" spans="1:11" ht="12.75">
      <c r="A257" s="52">
        <v>11</v>
      </c>
      <c r="B257" s="53" t="s">
        <v>820</v>
      </c>
      <c r="C257" s="45" t="s">
        <v>821</v>
      </c>
      <c r="D257" s="46" t="s">
        <v>84</v>
      </c>
      <c r="E257" s="47">
        <v>4.32</v>
      </c>
      <c r="F257" s="48">
        <v>2.2</v>
      </c>
      <c r="G257" s="61" t="str">
        <f t="shared" si="20"/>
        <v>9,504</v>
      </c>
      <c r="I257" s="51"/>
      <c r="J257" s="50"/>
      <c r="K257" s="51">
        <f t="shared" si="19"/>
        <v>0</v>
      </c>
    </row>
    <row r="258" spans="1:11" ht="12.75">
      <c r="A258" s="52">
        <v>12</v>
      </c>
      <c r="B258" s="53" t="s">
        <v>825</v>
      </c>
      <c r="C258" s="45" t="s">
        <v>826</v>
      </c>
      <c r="D258" s="46" t="s">
        <v>65</v>
      </c>
      <c r="E258" s="47">
        <v>1350.04</v>
      </c>
      <c r="F258" s="48">
        <v>0.014</v>
      </c>
      <c r="G258" s="61" t="str">
        <f t="shared" si="20"/>
        <v>18,901</v>
      </c>
      <c r="I258" s="51"/>
      <c r="J258" s="50"/>
      <c r="K258" s="51">
        <f t="shared" si="19"/>
        <v>0</v>
      </c>
    </row>
    <row r="259" spans="1:11" ht="12.75">
      <c r="A259" s="52">
        <v>13</v>
      </c>
      <c r="B259" s="53" t="s">
        <v>829</v>
      </c>
      <c r="C259" s="45" t="s">
        <v>830</v>
      </c>
      <c r="D259" s="46" t="s">
        <v>65</v>
      </c>
      <c r="E259" s="47">
        <v>642.919053</v>
      </c>
      <c r="F259" s="48">
        <v>0.014</v>
      </c>
      <c r="G259" s="61" t="str">
        <f t="shared" si="20"/>
        <v>9,001</v>
      </c>
      <c r="I259" s="51"/>
      <c r="J259" s="50"/>
      <c r="K259" s="51">
        <f t="shared" si="19"/>
        <v>0</v>
      </c>
    </row>
    <row r="260" spans="1:11" ht="12.75">
      <c r="A260" s="52">
        <v>14</v>
      </c>
      <c r="B260" s="53" t="s">
        <v>833</v>
      </c>
      <c r="C260" s="45" t="s">
        <v>834</v>
      </c>
      <c r="D260" s="46" t="s">
        <v>142</v>
      </c>
      <c r="E260" s="47">
        <v>585.194104</v>
      </c>
      <c r="F260" s="48">
        <v>0</v>
      </c>
      <c r="G260" s="49">
        <f>E260*F260</f>
        <v>0</v>
      </c>
      <c r="I260" s="51"/>
      <c r="J260" s="50"/>
      <c r="K260" s="51">
        <f t="shared" si="19"/>
        <v>0</v>
      </c>
    </row>
    <row r="261" spans="1:11" ht="12.75">
      <c r="A261" s="52">
        <v>15</v>
      </c>
      <c r="B261" s="53" t="s">
        <v>836</v>
      </c>
      <c r="C261" s="45" t="s">
        <v>837</v>
      </c>
      <c r="D261" s="46" t="s">
        <v>142</v>
      </c>
      <c r="E261" s="47">
        <v>547.694</v>
      </c>
      <c r="F261" s="48">
        <v>0</v>
      </c>
      <c r="G261" s="49">
        <f>E261*F261</f>
        <v>0</v>
      </c>
      <c r="I261" s="51"/>
      <c r="J261" s="50"/>
      <c r="K261" s="51">
        <f t="shared" si="19"/>
        <v>0</v>
      </c>
    </row>
    <row r="262" spans="1:11" ht="12.75">
      <c r="A262" s="52">
        <v>16</v>
      </c>
      <c r="B262" s="53" t="s">
        <v>843</v>
      </c>
      <c r="C262" s="45" t="s">
        <v>844</v>
      </c>
      <c r="D262" s="46" t="s">
        <v>142</v>
      </c>
      <c r="E262" s="47">
        <v>4929.246</v>
      </c>
      <c r="F262" s="48">
        <v>0</v>
      </c>
      <c r="G262" s="49">
        <f>E262*F262</f>
        <v>0</v>
      </c>
      <c r="I262" s="51"/>
      <c r="J262" s="50"/>
      <c r="K262" s="51">
        <f t="shared" si="19"/>
        <v>0</v>
      </c>
    </row>
    <row r="263" spans="1:11" ht="12.75">
      <c r="A263" s="52">
        <v>17</v>
      </c>
      <c r="B263" s="53" t="s">
        <v>845</v>
      </c>
      <c r="C263" s="45" t="s">
        <v>846</v>
      </c>
      <c r="D263" s="46" t="s">
        <v>142</v>
      </c>
      <c r="E263" s="47">
        <v>539.218</v>
      </c>
      <c r="F263" s="48">
        <v>0</v>
      </c>
      <c r="G263" s="49">
        <f>E263*F263</f>
        <v>0</v>
      </c>
      <c r="I263" s="51"/>
      <c r="J263" s="50"/>
      <c r="K263" s="51">
        <f t="shared" si="19"/>
        <v>0</v>
      </c>
    </row>
    <row r="264" spans="3:11" ht="12.75">
      <c r="C264" s="55" t="str">
        <f>CONCATENATE(B245," celkem")</f>
        <v>96 celkem</v>
      </c>
      <c r="G264" s="56">
        <f>SUBTOTAL(9,G247:G263)</f>
        <v>0</v>
      </c>
      <c r="I264" s="57">
        <f>SUBTOTAL(9,I247:I263)</f>
        <v>0</v>
      </c>
      <c r="K264" s="57">
        <f>SUBTOTAL(9,K247:K263)</f>
        <v>0</v>
      </c>
    </row>
    <row r="266" spans="2:3" ht="15">
      <c r="B266" s="41" t="s">
        <v>851</v>
      </c>
      <c r="C266" s="42" t="s">
        <v>852</v>
      </c>
    </row>
    <row r="268" spans="1:11" ht="12.75">
      <c r="A268" s="52">
        <v>1</v>
      </c>
      <c r="B268" s="53" t="s">
        <v>853</v>
      </c>
      <c r="C268" s="45" t="s">
        <v>854</v>
      </c>
      <c r="D268" s="46" t="s">
        <v>142</v>
      </c>
      <c r="E268" s="47">
        <v>1270.013942</v>
      </c>
      <c r="F268" s="48">
        <v>0</v>
      </c>
      <c r="G268" s="49">
        <f>E268*F268</f>
        <v>0</v>
      </c>
      <c r="I268" s="51"/>
      <c r="J268" s="50"/>
      <c r="K268" s="51">
        <f>E268*J268</f>
        <v>0</v>
      </c>
    </row>
    <row r="269" spans="3:11" ht="12.75">
      <c r="C269" s="55" t="str">
        <f>CONCATENATE(B266," celkem")</f>
        <v>99 celkem</v>
      </c>
      <c r="G269" s="56">
        <f>SUBTOTAL(9,G268:G268)</f>
        <v>0</v>
      </c>
      <c r="I269" s="57">
        <f>SUBTOTAL(9,I268:I268)</f>
        <v>0</v>
      </c>
      <c r="K269" s="57">
        <f>SUBTOTAL(9,K268:K268)</f>
        <v>0</v>
      </c>
    </row>
    <row r="271" spans="2:3" ht="15">
      <c r="B271" s="41" t="s">
        <v>855</v>
      </c>
      <c r="C271" s="42" t="s">
        <v>856</v>
      </c>
    </row>
    <row r="273" spans="1:11" ht="12.75">
      <c r="A273" s="52">
        <v>1</v>
      </c>
      <c r="B273" s="53" t="s">
        <v>857</v>
      </c>
      <c r="C273" s="45" t="s">
        <v>858</v>
      </c>
      <c r="D273" s="46" t="s">
        <v>299</v>
      </c>
      <c r="E273" s="47">
        <v>10</v>
      </c>
      <c r="F273" s="48">
        <v>0</v>
      </c>
      <c r="G273" s="49">
        <f>E273*F273</f>
        <v>0</v>
      </c>
      <c r="I273" s="51"/>
      <c r="J273" s="50"/>
      <c r="K273" s="51">
        <f>E273*J273</f>
        <v>0</v>
      </c>
    </row>
    <row r="274" spans="3:11" ht="12.75">
      <c r="C274" s="55" t="str">
        <f>CONCATENATE(B271," celkem")</f>
        <v>D00 celkem</v>
      </c>
      <c r="G274" s="56">
        <f>SUBTOTAL(9,G273:G273)</f>
        <v>0</v>
      </c>
      <c r="I274" s="57">
        <f>SUBTOTAL(9,I273:I273)</f>
        <v>0</v>
      </c>
      <c r="K274" s="57">
        <f>SUBTOTAL(9,K273:K273)</f>
        <v>0</v>
      </c>
    </row>
  </sheetData>
  <sheetProtection password="CF5A" sheet="1" formatCells="0" formatColumns="0" formatRows="0" insertColumns="0" insertRows="0" insertHyperlinks="0" deleteColumns="0" deleteRows="0" sort="0" autoFilter="0" pivotTables="0"/>
  <protectedRanges>
    <protectedRange sqref="H9:K274" name="Oblast3"/>
    <protectedRange sqref="J10:J275" name="Oblast1"/>
    <protectedRange sqref="H10:H276" name="Oblast2"/>
  </protectedRanges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40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1:9" ht="12.75">
      <c r="A1" s="64"/>
      <c r="B1" s="65" t="s">
        <v>867</v>
      </c>
      <c r="C1" s="64"/>
      <c r="D1" s="64"/>
      <c r="E1" s="64"/>
      <c r="F1" s="66"/>
      <c r="G1" s="64"/>
      <c r="H1" s="64"/>
      <c r="I1" s="64"/>
    </row>
    <row r="2" spans="1:9" ht="12.75">
      <c r="A2" s="67"/>
      <c r="B2" s="67"/>
      <c r="C2" s="67"/>
      <c r="D2" s="67"/>
      <c r="E2" s="67"/>
      <c r="F2" s="66"/>
      <c r="G2" s="64"/>
      <c r="H2" s="64"/>
      <c r="I2" s="64"/>
    </row>
    <row r="3" spans="1:9" ht="12.75">
      <c r="A3" s="67" t="s">
        <v>17</v>
      </c>
      <c r="B3" s="106" t="str">
        <f>Rozpočet!C2</f>
        <v>REKONSTRUKCE TOPÍRNY KOŘENOV</v>
      </c>
      <c r="C3" s="106"/>
      <c r="D3" s="106"/>
      <c r="E3" s="106"/>
      <c r="F3" s="66"/>
      <c r="G3" s="64"/>
      <c r="H3" s="64"/>
      <c r="I3" s="64"/>
    </row>
    <row r="4" spans="1:9" ht="12.75">
      <c r="A4" s="67" t="s">
        <v>19</v>
      </c>
      <c r="B4" s="68" t="str">
        <f>Rozpočet!H2</f>
        <v>000003195</v>
      </c>
      <c r="C4" s="66"/>
      <c r="D4" s="69" t="s">
        <v>23</v>
      </c>
      <c r="E4" s="11">
        <f>Rozpočet!C4</f>
        <v>42051</v>
      </c>
      <c r="F4" s="66"/>
      <c r="G4" s="64"/>
      <c r="H4" s="64"/>
      <c r="I4" s="64"/>
    </row>
    <row r="5" spans="1:9" ht="12.75">
      <c r="A5" s="67" t="s">
        <v>22</v>
      </c>
      <c r="B5" s="106" t="str">
        <f>Rozpočet!C3</f>
        <v>SO 1      D.1.1 - STAVEBNÍ ŘEŠENÍ</v>
      </c>
      <c r="C5" s="107"/>
      <c r="D5" s="107"/>
      <c r="E5" s="107"/>
      <c r="F5" s="66"/>
      <c r="G5" s="64"/>
      <c r="H5" s="64"/>
      <c r="I5" s="64"/>
    </row>
    <row r="6" spans="1:9" ht="12.75">
      <c r="A6" s="67" t="s">
        <v>21</v>
      </c>
      <c r="B6" s="106" t="str">
        <f>Rozpočet!H3</f>
        <v>0000001</v>
      </c>
      <c r="C6" s="107"/>
      <c r="D6" s="107"/>
      <c r="E6" s="107"/>
      <c r="F6" s="66"/>
      <c r="G6" s="64"/>
      <c r="H6" s="64"/>
      <c r="I6" s="64"/>
    </row>
    <row r="7" spans="1:9" ht="13.5" thickBot="1">
      <c r="A7" s="67"/>
      <c r="B7" s="67"/>
      <c r="C7" s="67"/>
      <c r="D7" s="67"/>
      <c r="E7" s="67"/>
      <c r="F7" s="66"/>
      <c r="G7" s="64"/>
      <c r="H7" s="64"/>
      <c r="I7" s="64"/>
    </row>
    <row r="8" spans="1:9" ht="12.75">
      <c r="A8" s="70" t="s">
        <v>24</v>
      </c>
      <c r="B8" s="71" t="s">
        <v>25</v>
      </c>
      <c r="C8" s="72" t="s">
        <v>20</v>
      </c>
      <c r="D8" s="72"/>
      <c r="E8" s="73"/>
      <c r="F8" s="74" t="s">
        <v>0</v>
      </c>
      <c r="G8" s="64"/>
      <c r="H8" s="64"/>
      <c r="I8" s="64"/>
    </row>
    <row r="9" spans="1:9" ht="13.5" thickBot="1">
      <c r="A9" s="75"/>
      <c r="B9" s="76"/>
      <c r="C9" s="77" t="s">
        <v>34</v>
      </c>
      <c r="D9" s="77" t="s">
        <v>35</v>
      </c>
      <c r="E9" s="78" t="s">
        <v>26</v>
      </c>
      <c r="F9" s="78"/>
      <c r="G9" s="64"/>
      <c r="H9" s="64"/>
      <c r="I9" s="64"/>
    </row>
    <row r="10" spans="1:9" ht="12.75">
      <c r="A10" s="79"/>
      <c r="B10" s="80"/>
      <c r="C10" s="81"/>
      <c r="D10" s="81"/>
      <c r="E10" s="82"/>
      <c r="F10" s="83"/>
      <c r="G10" s="64"/>
      <c r="H10" s="64"/>
      <c r="I10" s="64"/>
    </row>
    <row r="11" spans="1:9" ht="12.75">
      <c r="A11" s="84" t="str">
        <f>Rozpočet!B9</f>
        <v>03</v>
      </c>
      <c r="B11" s="85" t="str">
        <f>Rozpočet!C9</f>
        <v>Projekty</v>
      </c>
      <c r="C11" s="86">
        <f>Rozpočet!I14</f>
        <v>0</v>
      </c>
      <c r="D11" s="86">
        <f>Rozpočet!K14</f>
        <v>0</v>
      </c>
      <c r="E11" s="82">
        <f aca="true" t="shared" si="0" ref="E11:E31">C11+D11</f>
        <v>0</v>
      </c>
      <c r="F11" s="83">
        <f>Rozpočet!G14</f>
        <v>0</v>
      </c>
      <c r="G11" s="64"/>
      <c r="H11" s="64"/>
      <c r="I11" s="64"/>
    </row>
    <row r="12" spans="1:9" ht="12.75">
      <c r="A12" s="84" t="str">
        <f>Rozpočet!B16</f>
        <v>1</v>
      </c>
      <c r="B12" s="85" t="str">
        <f>Rozpočet!C16</f>
        <v>Zemní práce</v>
      </c>
      <c r="C12" s="86">
        <f>Rozpočet!I38</f>
        <v>0</v>
      </c>
      <c r="D12" s="86">
        <f>Rozpočet!K38</f>
        <v>0</v>
      </c>
      <c r="E12" s="82">
        <f t="shared" si="0"/>
        <v>0</v>
      </c>
      <c r="F12" s="83">
        <f>Rozpočet!G38</f>
        <v>0.08440710000000001</v>
      </c>
      <c r="G12" s="64"/>
      <c r="H12" s="64"/>
      <c r="I12" s="64"/>
    </row>
    <row r="13" spans="1:9" ht="12.75">
      <c r="A13" s="84" t="str">
        <f>Rozpočet!B40</f>
        <v>2</v>
      </c>
      <c r="B13" s="85" t="str">
        <f>Rozpočet!C40</f>
        <v>Zvláštní zakládání,základy,zpevňování hornin</v>
      </c>
      <c r="C13" s="86">
        <f>Rozpočet!I51</f>
        <v>0</v>
      </c>
      <c r="D13" s="86">
        <f>Rozpočet!K51</f>
        <v>0</v>
      </c>
      <c r="E13" s="82">
        <f t="shared" si="0"/>
        <v>0</v>
      </c>
      <c r="F13" s="83">
        <f>Rozpočet!G51</f>
        <v>132.929981342</v>
      </c>
      <c r="G13" s="64"/>
      <c r="H13" s="64"/>
      <c r="I13" s="64"/>
    </row>
    <row r="14" spans="1:9" ht="12.75">
      <c r="A14" s="84" t="str">
        <f>Rozpočet!B53</f>
        <v>3</v>
      </c>
      <c r="B14" s="85" t="str">
        <f>Rozpočet!C53</f>
        <v>Svislé a kompletní konstrukce</v>
      </c>
      <c r="C14" s="86">
        <f>Rozpočet!I65</f>
        <v>0</v>
      </c>
      <c r="D14" s="86">
        <f>Rozpočet!K65</f>
        <v>0</v>
      </c>
      <c r="E14" s="82">
        <f t="shared" si="0"/>
        <v>0</v>
      </c>
      <c r="F14" s="83">
        <f>Rozpočet!G65</f>
        <v>354.95924800499995</v>
      </c>
      <c r="G14" s="64"/>
      <c r="H14" s="64"/>
      <c r="I14" s="64"/>
    </row>
    <row r="15" spans="1:9" ht="12.75">
      <c r="A15" s="84" t="str">
        <f>Rozpočet!B67</f>
        <v>38</v>
      </c>
      <c r="B15" s="85" t="str">
        <f>Rozpočet!C67</f>
        <v>Různé kompletní konstrukce</v>
      </c>
      <c r="C15" s="86">
        <f>Rozpočet!I70</f>
        <v>0</v>
      </c>
      <c r="D15" s="86">
        <f>Rozpočet!K70</f>
        <v>0</v>
      </c>
      <c r="E15" s="82">
        <f>C15+D15</f>
        <v>0</v>
      </c>
      <c r="F15" s="83">
        <f>Rozpočet!G70</f>
        <v>0</v>
      </c>
      <c r="G15" s="64"/>
      <c r="H15" s="64"/>
      <c r="I15" s="64"/>
    </row>
    <row r="16" spans="1:9" ht="12.75">
      <c r="A16" s="84" t="str">
        <f>Rozpočet!B72</f>
        <v>4</v>
      </c>
      <c r="B16" s="85" t="str">
        <f>Rozpočet!C72</f>
        <v>Vodorovné konstrukce</v>
      </c>
      <c r="C16" s="86">
        <f>Rozpočet!I78</f>
        <v>0</v>
      </c>
      <c r="D16" s="86">
        <f>Rozpočet!K78</f>
        <v>0</v>
      </c>
      <c r="E16" s="82">
        <f t="shared" si="0"/>
        <v>0</v>
      </c>
      <c r="F16" s="83">
        <f>Rozpočet!G78</f>
        <v>18.7807635804</v>
      </c>
      <c r="G16" s="64"/>
      <c r="H16" s="64"/>
      <c r="I16" s="64"/>
    </row>
    <row r="17" spans="1:9" ht="12.75">
      <c r="A17" s="84" t="str">
        <f>Rozpočet!B80</f>
        <v>5</v>
      </c>
      <c r="B17" s="85" t="str">
        <f>Rozpočet!C80</f>
        <v>Komunikace</v>
      </c>
      <c r="C17" s="86">
        <f>Rozpočet!I89</f>
        <v>0</v>
      </c>
      <c r="D17" s="86">
        <f>Rozpočet!K89</f>
        <v>0</v>
      </c>
      <c r="E17" s="82">
        <f>C17+D17</f>
        <v>0</v>
      </c>
      <c r="F17" s="83">
        <f>Rozpočet!G89</f>
        <v>128.237304252</v>
      </c>
      <c r="G17" s="64"/>
      <c r="H17" s="64"/>
      <c r="I17" s="64"/>
    </row>
    <row r="18" spans="1:9" ht="12.75">
      <c r="A18" s="84" t="str">
        <f>Rozpočet!B91</f>
        <v>61</v>
      </c>
      <c r="B18" s="85" t="str">
        <f>Rozpočet!C91</f>
        <v>Úprava povrchů vnitřní</v>
      </c>
      <c r="C18" s="86">
        <f>Rozpočet!I97</f>
        <v>0</v>
      </c>
      <c r="D18" s="86">
        <f>Rozpočet!K97</f>
        <v>0</v>
      </c>
      <c r="E18" s="82">
        <f t="shared" si="0"/>
        <v>0</v>
      </c>
      <c r="F18" s="83">
        <f>Rozpočet!G97</f>
        <v>18.532201105299997</v>
      </c>
      <c r="G18" s="64"/>
      <c r="H18" s="64"/>
      <c r="I18" s="64"/>
    </row>
    <row r="19" spans="1:9" ht="12.75">
      <c r="A19" s="84" t="str">
        <f>Rozpočet!B99</f>
        <v>62</v>
      </c>
      <c r="B19" s="85" t="str">
        <f>Rozpočet!C99</f>
        <v>Úprava povrchů vnější</v>
      </c>
      <c r="C19" s="86">
        <f>Rozpočet!I104</f>
        <v>0</v>
      </c>
      <c r="D19" s="86">
        <f>Rozpočet!K104</f>
        <v>0</v>
      </c>
      <c r="E19" s="82">
        <f t="shared" si="0"/>
        <v>0</v>
      </c>
      <c r="F19" s="83">
        <f>Rozpočet!G104</f>
        <v>8.8292988</v>
      </c>
      <c r="G19" s="64"/>
      <c r="H19" s="64"/>
      <c r="I19" s="64"/>
    </row>
    <row r="20" spans="1:9" ht="12.75">
      <c r="A20" s="84" t="str">
        <f>Rozpočet!B106</f>
        <v>63</v>
      </c>
      <c r="B20" s="85" t="str">
        <f>Rozpočet!C106</f>
        <v>Podlahy a podlahové konstrukce</v>
      </c>
      <c r="C20" s="86">
        <f>Rozpočet!I121</f>
        <v>0</v>
      </c>
      <c r="D20" s="86">
        <f>Rozpočet!K121</f>
        <v>0</v>
      </c>
      <c r="E20" s="82">
        <f t="shared" si="0"/>
        <v>0</v>
      </c>
      <c r="F20" s="83">
        <f>Rozpočet!G121</f>
        <v>607.421024784</v>
      </c>
      <c r="G20" s="64"/>
      <c r="H20" s="64"/>
      <c r="I20" s="64"/>
    </row>
    <row r="21" spans="1:9" ht="12.75">
      <c r="A21" s="84" t="str">
        <f>Rozpočet!B123</f>
        <v>712</v>
      </c>
      <c r="B21" s="85" t="str">
        <f>Rozpočet!C123</f>
        <v>Povlakové krytiny</v>
      </c>
      <c r="C21" s="86">
        <f>Rozpočet!I133</f>
        <v>0</v>
      </c>
      <c r="D21" s="86">
        <f>Rozpočet!K133</f>
        <v>0</v>
      </c>
      <c r="E21" s="82">
        <f t="shared" si="0"/>
        <v>0</v>
      </c>
      <c r="F21" s="83">
        <f>Rozpočet!G133</f>
        <v>12.032773559999999</v>
      </c>
      <c r="G21" s="64"/>
      <c r="H21" s="64"/>
      <c r="I21" s="64"/>
    </row>
    <row r="22" spans="1:9" ht="12.75">
      <c r="A22" s="84" t="str">
        <f>Rozpočet!B135</f>
        <v>762</v>
      </c>
      <c r="B22" s="85" t="str">
        <f>Rozpočet!C135</f>
        <v>Konstrukce tesařské</v>
      </c>
      <c r="C22" s="86">
        <f>Rozpočet!I158</f>
        <v>0</v>
      </c>
      <c r="D22" s="86">
        <f>Rozpočet!K158</f>
        <v>0</v>
      </c>
      <c r="E22" s="82">
        <f>C22+D22</f>
        <v>0</v>
      </c>
      <c r="F22" s="83">
        <f>Rozpočet!G158</f>
        <v>107.18461278000001</v>
      </c>
      <c r="G22" s="64"/>
      <c r="H22" s="64"/>
      <c r="I22" s="64"/>
    </row>
    <row r="23" spans="1:9" ht="12.75">
      <c r="A23" s="84" t="str">
        <f>Rozpočet!B160</f>
        <v>764</v>
      </c>
      <c r="B23" s="85" t="str">
        <f>Rozpočet!C160</f>
        <v>Konstrukce klempířské</v>
      </c>
      <c r="C23" s="86">
        <f>Rozpočet!I170</f>
        <v>0</v>
      </c>
      <c r="D23" s="86">
        <f>Rozpočet!K170</f>
        <v>0</v>
      </c>
      <c r="E23" s="82">
        <f t="shared" si="0"/>
        <v>0</v>
      </c>
      <c r="F23" s="83">
        <f>Rozpočet!G170</f>
        <v>0.6124920000000001</v>
      </c>
      <c r="G23" s="64"/>
      <c r="H23" s="64"/>
      <c r="I23" s="64"/>
    </row>
    <row r="24" spans="1:9" ht="12.75">
      <c r="A24" s="84" t="str">
        <f>Rozpočet!B172</f>
        <v>767</v>
      </c>
      <c r="B24" s="85" t="str">
        <f>Rozpočet!C172</f>
        <v>Konstrukce zámečnické</v>
      </c>
      <c r="C24" s="86">
        <f>Rozpočet!I199</f>
        <v>0</v>
      </c>
      <c r="D24" s="86">
        <f>Rozpočet!K199</f>
        <v>0</v>
      </c>
      <c r="E24" s="82">
        <f t="shared" si="0"/>
        <v>0</v>
      </c>
      <c r="F24" s="83">
        <f>Rozpočet!G199</f>
        <v>9.941593406399999</v>
      </c>
      <c r="G24" s="64"/>
      <c r="H24" s="64"/>
      <c r="I24" s="64"/>
    </row>
    <row r="25" spans="1:9" ht="12.75">
      <c r="A25" s="84" t="str">
        <f>Rozpočet!B201</f>
        <v>783</v>
      </c>
      <c r="B25" s="85" t="str">
        <f>Rozpočet!C201</f>
        <v>Nátěry</v>
      </c>
      <c r="C25" s="86">
        <f>Rozpočet!I209</f>
        <v>0</v>
      </c>
      <c r="D25" s="86">
        <f>Rozpočet!K209</f>
        <v>0</v>
      </c>
      <c r="E25" s="82">
        <f t="shared" si="0"/>
        <v>0</v>
      </c>
      <c r="F25" s="83">
        <f>Rozpočet!G209</f>
        <v>0.274481101</v>
      </c>
      <c r="G25" s="64"/>
      <c r="H25" s="64"/>
      <c r="I25" s="64"/>
    </row>
    <row r="26" spans="1:9" ht="12.75">
      <c r="A26" s="84" t="str">
        <f>Rozpočet!B211</f>
        <v>9</v>
      </c>
      <c r="B26" s="85" t="str">
        <f>Rozpočet!C211</f>
        <v>Ostatní konstrukce a práce bourací,přesun hmot,lešení</v>
      </c>
      <c r="C26" s="86">
        <f>Rozpočet!I222</f>
        <v>0</v>
      </c>
      <c r="D26" s="86">
        <f>Rozpočet!K222</f>
        <v>0</v>
      </c>
      <c r="E26" s="82">
        <f t="shared" si="0"/>
        <v>0</v>
      </c>
      <c r="F26" s="83">
        <f>Rozpočet!G222</f>
        <v>0.23972023552000002</v>
      </c>
      <c r="G26" s="64"/>
      <c r="H26" s="64"/>
      <c r="I26" s="64"/>
    </row>
    <row r="27" spans="1:9" ht="12.75">
      <c r="A27" s="84" t="str">
        <f>Rozpočet!B225</f>
        <v>94</v>
      </c>
      <c r="B27" s="85" t="str">
        <f>Rozpočet!C225</f>
        <v>Lešení a stavební výtahy</v>
      </c>
      <c r="C27" s="86">
        <f>Rozpočet!I236</f>
        <v>0</v>
      </c>
      <c r="D27" s="86">
        <f>Rozpočet!K236</f>
        <v>0</v>
      </c>
      <c r="E27" s="82">
        <f t="shared" si="0"/>
        <v>0</v>
      </c>
      <c r="F27" s="83">
        <f>Rozpočet!G236</f>
        <v>0</v>
      </c>
      <c r="G27" s="64"/>
      <c r="H27" s="64"/>
      <c r="I27" s="64"/>
    </row>
    <row r="28" spans="1:9" ht="12.75">
      <c r="A28" s="84" t="str">
        <f>Rozpočet!B238</f>
        <v>95</v>
      </c>
      <c r="B28" s="85" t="str">
        <f>Rozpočet!C238</f>
        <v>Různé dokončující konstrukce a práce na pozemních stavbách</v>
      </c>
      <c r="C28" s="86">
        <f>Rozpočet!I242</f>
        <v>0</v>
      </c>
      <c r="D28" s="86">
        <f>Rozpočet!K242</f>
        <v>0</v>
      </c>
      <c r="E28" s="82">
        <f t="shared" si="0"/>
        <v>0</v>
      </c>
      <c r="F28" s="83">
        <f>Rozpočet!G242</f>
        <v>0</v>
      </c>
      <c r="G28" s="64"/>
      <c r="H28" s="64"/>
      <c r="I28" s="64"/>
    </row>
    <row r="29" spans="1:9" ht="12.75">
      <c r="A29" s="84" t="str">
        <f>Rozpočet!B245</f>
        <v>96</v>
      </c>
      <c r="B29" s="85" t="str">
        <f>Rozpočet!C245</f>
        <v>Bourání konstrukcí</v>
      </c>
      <c r="C29" s="86">
        <f>Rozpočet!I264</f>
        <v>0</v>
      </c>
      <c r="D29" s="86">
        <f>Rozpočet!K264</f>
        <v>0</v>
      </c>
      <c r="E29" s="82">
        <f t="shared" si="0"/>
        <v>0</v>
      </c>
      <c r="F29" s="83">
        <f>Rozpočet!G264</f>
        <v>0</v>
      </c>
      <c r="G29" s="64"/>
      <c r="H29" s="64"/>
      <c r="I29" s="64"/>
    </row>
    <row r="30" spans="1:9" ht="12.75">
      <c r="A30" s="84" t="str">
        <f>Rozpočet!B266</f>
        <v>99</v>
      </c>
      <c r="B30" s="85" t="str">
        <f>Rozpočet!C266</f>
        <v>Přesun hmot</v>
      </c>
      <c r="C30" s="86">
        <f>Rozpočet!I269</f>
        <v>0</v>
      </c>
      <c r="D30" s="86">
        <f>Rozpočet!K269</f>
        <v>0</v>
      </c>
      <c r="E30" s="82">
        <f t="shared" si="0"/>
        <v>0</v>
      </c>
      <c r="F30" s="83">
        <f>Rozpočet!G269</f>
        <v>0</v>
      </c>
      <c r="G30" s="64"/>
      <c r="H30" s="64"/>
      <c r="I30" s="64"/>
    </row>
    <row r="31" spans="1:9" ht="12.75">
      <c r="A31" s="84" t="str">
        <f>Rozpočet!B271</f>
        <v>D00</v>
      </c>
      <c r="B31" s="85" t="str">
        <f>Rozpočet!C271</f>
        <v>Vzduchotechnika</v>
      </c>
      <c r="C31" s="86">
        <f>Rozpočet!I274</f>
        <v>0</v>
      </c>
      <c r="D31" s="86">
        <f>Rozpočet!K274</f>
        <v>0</v>
      </c>
      <c r="E31" s="82">
        <f t="shared" si="0"/>
        <v>0</v>
      </c>
      <c r="F31" s="83">
        <f>Rozpočet!G274</f>
        <v>0</v>
      </c>
      <c r="G31" s="64"/>
      <c r="H31" s="64"/>
      <c r="I31" s="64"/>
    </row>
    <row r="32" spans="1:9" ht="13.5" thickBot="1">
      <c r="A32" s="87"/>
      <c r="B32" s="88"/>
      <c r="C32" s="88"/>
      <c r="D32" s="88"/>
      <c r="E32" s="82"/>
      <c r="F32" s="83"/>
      <c r="G32" s="64"/>
      <c r="H32" s="64"/>
      <c r="I32" s="64"/>
    </row>
    <row r="33" spans="1:9" ht="13.5" thickTop="1">
      <c r="A33" s="89"/>
      <c r="B33" s="90" t="s">
        <v>865</v>
      </c>
      <c r="C33" s="91">
        <f>SUM(C10:C32)</f>
        <v>0</v>
      </c>
      <c r="D33" s="92">
        <f>SUM(D10:D32)</f>
        <v>0</v>
      </c>
      <c r="E33" s="91">
        <f>SUM(E10:E32)</f>
        <v>0</v>
      </c>
      <c r="F33" s="92">
        <f>SUM(F10:F32)</f>
        <v>1400.0599020516197</v>
      </c>
      <c r="G33" s="64"/>
      <c r="H33" s="64"/>
      <c r="I33" s="64"/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3.5" thickBot="1">
      <c r="A35" s="93"/>
      <c r="B35" s="94" t="s">
        <v>866</v>
      </c>
      <c r="C35" s="95"/>
      <c r="D35" s="62">
        <v>0</v>
      </c>
      <c r="E35" s="96">
        <f>C35+D35</f>
        <v>0</v>
      </c>
      <c r="F35" s="97"/>
      <c r="G35" s="64"/>
      <c r="H35" s="64"/>
      <c r="I35" s="64"/>
    </row>
    <row r="36" spans="1:9" ht="12.75">
      <c r="A36" s="64"/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2.75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12.7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12.75">
      <c r="A40" s="64"/>
      <c r="B40" s="64"/>
      <c r="C40" s="64"/>
      <c r="D40" s="64"/>
      <c r="E40" s="64"/>
      <c r="F40" s="64"/>
      <c r="G40" s="64"/>
      <c r="H40" s="64"/>
      <c r="I40" s="64"/>
    </row>
  </sheetData>
  <sheetProtection password="CF5A" sheet="1" formatCells="0" formatColumns="0" formatRows="0" insertColumns="0" insertRows="0" insertHyperlinks="0" deleteColumns="0" deleteRows="0" sort="0" autoFilter="0" pivotTables="0"/>
  <protectedRanges>
    <protectedRange sqref="C10:F35" name="Oblast2"/>
    <protectedRange sqref="D35" name="Oblast1"/>
  </protectedRanges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788"/>
  <sheetViews>
    <sheetView zoomScalePageLayoutView="0" workbookViewId="0" topLeftCell="A511">
      <selection activeCell="I550" sqref="I550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39" t="s">
        <v>36</v>
      </c>
    </row>
    <row r="2" spans="1:11" ht="12.75">
      <c r="A2" s="4" t="s">
        <v>30</v>
      </c>
      <c r="B2" s="4"/>
      <c r="C2" s="5" t="str">
        <f>+Rozpočet!C2</f>
        <v>REKONSTRUKCE TOPÍRNY KOŘENOV</v>
      </c>
      <c r="D2" s="6"/>
      <c r="E2" s="6"/>
      <c r="F2" s="5"/>
      <c r="G2" s="7" t="s">
        <v>28</v>
      </c>
      <c r="H2" s="102" t="str">
        <f>+Rozpočet!H2</f>
        <v>000003195</v>
      </c>
      <c r="I2" s="102"/>
      <c r="J2" s="102"/>
      <c r="K2" s="102"/>
    </row>
    <row r="3" spans="1:11" ht="12.75">
      <c r="A3" s="4" t="s">
        <v>27</v>
      </c>
      <c r="B3" s="4"/>
      <c r="C3" s="8" t="str">
        <f>+Rozpočet!C3</f>
        <v>SO 1      D.1.1 - STAVEBNÍ ŘEŠENÍ</v>
      </c>
      <c r="D3" s="6"/>
      <c r="E3" s="6"/>
      <c r="F3" s="5"/>
      <c r="G3" s="7" t="s">
        <v>29</v>
      </c>
      <c r="H3" s="103" t="str">
        <f>+Rozpočet!H3</f>
        <v>0000001</v>
      </c>
      <c r="I3" s="103"/>
      <c r="J3" s="103"/>
      <c r="K3" s="103"/>
    </row>
    <row r="4" spans="1:7" ht="13.5" thickBot="1">
      <c r="A4" s="4" t="s">
        <v>1</v>
      </c>
      <c r="B4" s="4"/>
      <c r="C4" s="9">
        <f>+Rozpočet!C4</f>
        <v>42051</v>
      </c>
      <c r="D4" s="4"/>
      <c r="E4" s="4" t="s">
        <v>2</v>
      </c>
      <c r="F4" s="10"/>
      <c r="G4" s="11">
        <f>+Rozpočet!G4</f>
        <v>42051</v>
      </c>
    </row>
    <row r="5" spans="1:11" ht="12.75">
      <c r="A5" s="12" t="s">
        <v>3</v>
      </c>
      <c r="B5" s="13"/>
      <c r="C5" s="13"/>
      <c r="D5" s="14"/>
      <c r="E5" s="14"/>
      <c r="F5" s="15"/>
      <c r="G5" s="16"/>
      <c r="H5" s="17" t="s">
        <v>4</v>
      </c>
      <c r="I5" s="17"/>
      <c r="J5" s="17"/>
      <c r="K5" s="18"/>
    </row>
    <row r="6" spans="1:11" ht="12.75">
      <c r="A6" s="19" t="s">
        <v>5</v>
      </c>
      <c r="B6" s="20" t="s">
        <v>6</v>
      </c>
      <c r="C6" s="20"/>
      <c r="D6" s="36" t="s">
        <v>31</v>
      </c>
      <c r="E6" s="37" t="s">
        <v>32</v>
      </c>
      <c r="F6" s="35" t="s">
        <v>33</v>
      </c>
      <c r="G6" s="21" t="s">
        <v>8</v>
      </c>
      <c r="H6" s="22" t="s">
        <v>9</v>
      </c>
      <c r="I6" s="23"/>
      <c r="J6" s="22" t="s">
        <v>10</v>
      </c>
      <c r="K6" s="24"/>
    </row>
    <row r="7" spans="1:11" ht="12.75">
      <c r="A7" s="25" t="s">
        <v>11</v>
      </c>
      <c r="B7" s="26" t="s">
        <v>12</v>
      </c>
      <c r="C7" s="26" t="s">
        <v>13</v>
      </c>
      <c r="D7" s="26" t="s">
        <v>14</v>
      </c>
      <c r="E7" s="38"/>
      <c r="F7" s="27" t="s">
        <v>15</v>
      </c>
      <c r="G7" s="28" t="s">
        <v>15</v>
      </c>
      <c r="H7" s="26" t="s">
        <v>7</v>
      </c>
      <c r="I7" s="26" t="s">
        <v>18</v>
      </c>
      <c r="J7" s="26" t="s">
        <v>7</v>
      </c>
      <c r="K7" s="29" t="s">
        <v>18</v>
      </c>
    </row>
    <row r="8" spans="1:11" ht="13.5" thickBot="1">
      <c r="A8" s="30"/>
      <c r="B8" s="31">
        <v>1</v>
      </c>
      <c r="C8" s="31">
        <v>2</v>
      </c>
      <c r="D8" s="32">
        <v>3</v>
      </c>
      <c r="E8" s="32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4">
        <v>10</v>
      </c>
    </row>
    <row r="9" spans="6:7" ht="12.75">
      <c r="F9" s="40"/>
      <c r="G9" s="40"/>
    </row>
    <row r="10" spans="2:3" ht="15">
      <c r="B10" s="42" t="s">
        <v>40</v>
      </c>
      <c r="C10" s="42" t="s">
        <v>41</v>
      </c>
    </row>
    <row r="12" spans="1:11" ht="12.75">
      <c r="A12" s="43">
        <v>1</v>
      </c>
      <c r="B12" s="44" t="s">
        <v>42</v>
      </c>
      <c r="C12" s="45" t="s">
        <v>43</v>
      </c>
      <c r="D12" s="46"/>
      <c r="E12" s="47"/>
      <c r="F12" s="48"/>
      <c r="G12" s="49"/>
      <c r="I12" s="51"/>
      <c r="J12" s="50"/>
      <c r="K12" s="51"/>
    </row>
    <row r="13" spans="3:11" ht="12.75">
      <c r="C13" s="54" t="s">
        <v>44</v>
      </c>
      <c r="E13" s="47"/>
      <c r="G13" s="49"/>
      <c r="I13" s="51"/>
      <c r="K13" s="51"/>
    </row>
    <row r="14" spans="3:11" ht="12.75">
      <c r="C14" s="54" t="s">
        <v>45</v>
      </c>
      <c r="E14" s="47"/>
      <c r="G14" s="49"/>
      <c r="I14" s="51"/>
      <c r="K14" s="51"/>
    </row>
    <row r="15" spans="3:11" ht="12.75">
      <c r="C15" s="54" t="s">
        <v>46</v>
      </c>
      <c r="E15" s="47"/>
      <c r="G15" s="49"/>
      <c r="I15" s="51"/>
      <c r="K15" s="51"/>
    </row>
    <row r="16" spans="3:11" ht="12.75">
      <c r="C16" s="54" t="s">
        <v>47</v>
      </c>
      <c r="E16" s="47"/>
      <c r="G16" s="49"/>
      <c r="I16" s="51"/>
      <c r="K16" s="51"/>
    </row>
    <row r="17" spans="3:11" ht="12.75">
      <c r="C17" s="54" t="s">
        <v>48</v>
      </c>
      <c r="E17" s="47"/>
      <c r="G17" s="49"/>
      <c r="I17" s="51"/>
      <c r="K17" s="51"/>
    </row>
    <row r="18" spans="3:11" ht="12.75">
      <c r="C18" s="54" t="s">
        <v>49</v>
      </c>
      <c r="E18" s="47"/>
      <c r="G18" s="49"/>
      <c r="I18" s="51"/>
      <c r="K18" s="51"/>
    </row>
    <row r="19" spans="3:11" ht="12.75">
      <c r="C19" s="54" t="s">
        <v>50</v>
      </c>
      <c r="E19" s="47"/>
      <c r="G19" s="49"/>
      <c r="I19" s="51"/>
      <c r="K19" s="51"/>
    </row>
    <row r="20" spans="1:11" ht="12.75">
      <c r="A20" s="43">
        <v>2</v>
      </c>
      <c r="B20" s="44" t="s">
        <v>42</v>
      </c>
      <c r="C20" s="45" t="s">
        <v>51</v>
      </c>
      <c r="D20" s="46"/>
      <c r="E20" s="47"/>
      <c r="F20" s="48"/>
      <c r="G20" s="49"/>
      <c r="I20" s="51"/>
      <c r="J20" s="50"/>
      <c r="K20" s="51"/>
    </row>
    <row r="21" spans="3:11" ht="12.75">
      <c r="C21" s="54" t="s">
        <v>52</v>
      </c>
      <c r="E21" s="47"/>
      <c r="G21" s="49"/>
      <c r="I21" s="51"/>
      <c r="K21" s="51"/>
    </row>
    <row r="22" spans="3:11" ht="12.75">
      <c r="C22" s="54" t="s">
        <v>53</v>
      </c>
      <c r="E22" s="47"/>
      <c r="G22" s="49"/>
      <c r="I22" s="51"/>
      <c r="K22" s="51"/>
    </row>
    <row r="23" spans="3:11" ht="12.75">
      <c r="C23" s="54" t="s">
        <v>54</v>
      </c>
      <c r="E23" s="47"/>
      <c r="G23" s="49"/>
      <c r="I23" s="51"/>
      <c r="K23" s="51"/>
    </row>
    <row r="24" spans="3:11" ht="12.75">
      <c r="C24" s="54" t="s">
        <v>55</v>
      </c>
      <c r="E24" s="47"/>
      <c r="G24" s="49"/>
      <c r="I24" s="51"/>
      <c r="K24" s="51"/>
    </row>
    <row r="25" spans="3:11" ht="12.75">
      <c r="C25" s="54" t="s">
        <v>56</v>
      </c>
      <c r="E25" s="47"/>
      <c r="G25" s="49"/>
      <c r="I25" s="51"/>
      <c r="K25" s="51"/>
    </row>
    <row r="26" spans="1:11" ht="12.75">
      <c r="A26" s="43">
        <v>3</v>
      </c>
      <c r="B26" s="44" t="s">
        <v>42</v>
      </c>
      <c r="C26" s="45" t="s">
        <v>57</v>
      </c>
      <c r="D26" s="46"/>
      <c r="E26" s="47"/>
      <c r="F26" s="48"/>
      <c r="G26" s="49"/>
      <c r="I26" s="51"/>
      <c r="J26" s="50"/>
      <c r="K26" s="51"/>
    </row>
    <row r="27" spans="3:11" ht="12.75">
      <c r="C27" s="54" t="s">
        <v>58</v>
      </c>
      <c r="E27" s="47"/>
      <c r="G27" s="49"/>
      <c r="I27" s="51"/>
      <c r="K27" s="51"/>
    </row>
    <row r="28" spans="3:11" ht="12.75">
      <c r="C28" s="54" t="s">
        <v>59</v>
      </c>
      <c r="E28" s="47"/>
      <c r="G28" s="49"/>
      <c r="I28" s="51"/>
      <c r="K28" s="51"/>
    </row>
    <row r="29" spans="3:11" ht="12.75">
      <c r="C29" s="54" t="s">
        <v>60</v>
      </c>
      <c r="E29" s="47"/>
      <c r="G29" s="49"/>
      <c r="I29" s="51"/>
      <c r="K29" s="51"/>
    </row>
    <row r="31" spans="2:3" ht="15">
      <c r="B31" s="42" t="s">
        <v>61</v>
      </c>
      <c r="C31" s="42" t="s">
        <v>62</v>
      </c>
    </row>
    <row r="33" spans="1:11" ht="12.75">
      <c r="A33" s="43">
        <v>1</v>
      </c>
      <c r="B33" s="44" t="s">
        <v>63</v>
      </c>
      <c r="C33" s="45" t="s">
        <v>64</v>
      </c>
      <c r="D33" s="46" t="s">
        <v>65</v>
      </c>
      <c r="E33" s="47">
        <v>1165.4</v>
      </c>
      <c r="F33" s="48">
        <v>0</v>
      </c>
      <c r="G33" s="49">
        <f>E33*F33</f>
        <v>0</v>
      </c>
      <c r="I33" s="51"/>
      <c r="J33" s="50"/>
      <c r="K33" s="51">
        <f>E33*J33</f>
        <v>0</v>
      </c>
    </row>
    <row r="34" spans="3:11" ht="12.75">
      <c r="C34" s="54" t="s">
        <v>66</v>
      </c>
      <c r="E34" s="47">
        <v>0</v>
      </c>
      <c r="G34" s="49"/>
      <c r="I34" s="51"/>
      <c r="K34" s="51"/>
    </row>
    <row r="35" spans="3:11" ht="12.75">
      <c r="C35" s="54" t="s">
        <v>67</v>
      </c>
      <c r="E35" s="47">
        <v>707.6</v>
      </c>
      <c r="G35" s="49"/>
      <c r="I35" s="51"/>
      <c r="K35" s="51"/>
    </row>
    <row r="36" spans="3:11" ht="12.75">
      <c r="C36" s="54" t="s">
        <v>68</v>
      </c>
      <c r="E36" s="47">
        <v>40.8</v>
      </c>
      <c r="G36" s="49"/>
      <c r="I36" s="51"/>
      <c r="K36" s="51"/>
    </row>
    <row r="37" spans="3:11" ht="12.75">
      <c r="C37" s="54" t="s">
        <v>69</v>
      </c>
      <c r="E37" s="47">
        <v>0</v>
      </c>
      <c r="G37" s="49"/>
      <c r="I37" s="51"/>
      <c r="K37" s="51"/>
    </row>
    <row r="38" spans="3:11" ht="12.75">
      <c r="C38" s="54" t="s">
        <v>70</v>
      </c>
      <c r="E38" s="47">
        <v>417</v>
      </c>
      <c r="G38" s="49"/>
      <c r="I38" s="51"/>
      <c r="K38" s="51"/>
    </row>
    <row r="39" spans="1:11" ht="12.75">
      <c r="A39" s="43">
        <v>2</v>
      </c>
      <c r="B39" s="44" t="s">
        <v>71</v>
      </c>
      <c r="C39" s="45" t="s">
        <v>72</v>
      </c>
      <c r="D39" s="46" t="s">
        <v>65</v>
      </c>
      <c r="E39" s="47">
        <v>349.62</v>
      </c>
      <c r="F39" s="48">
        <v>0</v>
      </c>
      <c r="G39" s="49">
        <f>E39*F39</f>
        <v>0</v>
      </c>
      <c r="I39" s="51"/>
      <c r="J39" s="50"/>
      <c r="K39" s="51">
        <f>E39*J39</f>
        <v>0</v>
      </c>
    </row>
    <row r="40" spans="3:11" ht="12.75">
      <c r="C40" s="54" t="s">
        <v>73</v>
      </c>
      <c r="E40" s="47">
        <v>0</v>
      </c>
      <c r="G40" s="49"/>
      <c r="I40" s="51"/>
      <c r="K40" s="51"/>
    </row>
    <row r="41" spans="3:11" ht="12.75">
      <c r="C41" s="54" t="s">
        <v>74</v>
      </c>
      <c r="E41" s="47">
        <v>349.62</v>
      </c>
      <c r="G41" s="49"/>
      <c r="I41" s="51"/>
      <c r="K41" s="51"/>
    </row>
    <row r="42" spans="1:11" ht="12.75">
      <c r="A42" s="43">
        <v>3</v>
      </c>
      <c r="B42" s="44" t="s">
        <v>75</v>
      </c>
      <c r="C42" s="45" t="s">
        <v>76</v>
      </c>
      <c r="D42" s="46" t="s">
        <v>65</v>
      </c>
      <c r="E42" s="47">
        <v>349.62</v>
      </c>
      <c r="F42" s="48">
        <v>0</v>
      </c>
      <c r="G42" s="49">
        <f>E42*F42</f>
        <v>0</v>
      </c>
      <c r="I42" s="51"/>
      <c r="J42" s="50"/>
      <c r="K42" s="51">
        <f>E42*J42</f>
        <v>0</v>
      </c>
    </row>
    <row r="43" spans="3:11" ht="12.75">
      <c r="C43" s="54" t="s">
        <v>77</v>
      </c>
      <c r="E43" s="47">
        <v>0</v>
      </c>
      <c r="G43" s="49"/>
      <c r="I43" s="51"/>
      <c r="K43" s="51"/>
    </row>
    <row r="44" spans="3:11" ht="12.75">
      <c r="C44" s="54" t="s">
        <v>78</v>
      </c>
      <c r="E44" s="47">
        <v>349.62</v>
      </c>
      <c r="G44" s="49"/>
      <c r="I44" s="51"/>
      <c r="K44" s="51"/>
    </row>
    <row r="45" spans="1:11" ht="12.75">
      <c r="A45" s="43">
        <v>4</v>
      </c>
      <c r="B45" s="44" t="s">
        <v>79</v>
      </c>
      <c r="C45" s="45" t="s">
        <v>80</v>
      </c>
      <c r="D45" s="46" t="s">
        <v>65</v>
      </c>
      <c r="E45" s="47">
        <v>349.62</v>
      </c>
      <c r="F45" s="48">
        <v>0.00018</v>
      </c>
      <c r="G45" s="49">
        <f>E45*F45</f>
        <v>0.0629316</v>
      </c>
      <c r="I45" s="51"/>
      <c r="J45" s="50"/>
      <c r="K45" s="51">
        <f>E45*J45</f>
        <v>0</v>
      </c>
    </row>
    <row r="46" spans="3:11" ht="12.75">
      <c r="C46" s="54" t="s">
        <v>81</v>
      </c>
      <c r="E46" s="47">
        <v>0</v>
      </c>
      <c r="G46" s="49"/>
      <c r="I46" s="51"/>
      <c r="K46" s="51"/>
    </row>
    <row r="47" spans="3:11" ht="12.75">
      <c r="C47" s="54" t="s">
        <v>78</v>
      </c>
      <c r="E47" s="47">
        <v>349.62</v>
      </c>
      <c r="G47" s="49"/>
      <c r="I47" s="51"/>
      <c r="K47" s="51"/>
    </row>
    <row r="48" spans="1:11" ht="12.75">
      <c r="A48" s="43">
        <v>5</v>
      </c>
      <c r="B48" s="44" t="s">
        <v>82</v>
      </c>
      <c r="C48" s="45" t="s">
        <v>83</v>
      </c>
      <c r="D48" s="46" t="s">
        <v>84</v>
      </c>
      <c r="E48" s="47">
        <v>75</v>
      </c>
      <c r="F48" s="48">
        <v>0</v>
      </c>
      <c r="G48" s="49">
        <f>E48*F48</f>
        <v>0</v>
      </c>
      <c r="I48" s="51"/>
      <c r="J48" s="50"/>
      <c r="K48" s="51">
        <f>E48*J48</f>
        <v>0</v>
      </c>
    </row>
    <row r="49" spans="3:11" ht="12.75">
      <c r="C49" s="54" t="s">
        <v>85</v>
      </c>
      <c r="E49" s="47">
        <v>0</v>
      </c>
      <c r="G49" s="49"/>
      <c r="I49" s="51"/>
      <c r="K49" s="51"/>
    </row>
    <row r="50" spans="3:11" ht="12.75">
      <c r="C50" s="54" t="s">
        <v>86</v>
      </c>
      <c r="E50" s="47">
        <v>0</v>
      </c>
      <c r="G50" s="49"/>
      <c r="I50" s="51"/>
      <c r="K50" s="51"/>
    </row>
    <row r="51" spans="3:11" ht="12.75">
      <c r="C51" s="54" t="s">
        <v>87</v>
      </c>
      <c r="E51" s="47">
        <v>0</v>
      </c>
      <c r="G51" s="49"/>
      <c r="I51" s="51"/>
      <c r="K51" s="51"/>
    </row>
    <row r="52" spans="3:11" ht="12.75">
      <c r="C52" s="54" t="s">
        <v>88</v>
      </c>
      <c r="E52" s="47">
        <v>75</v>
      </c>
      <c r="G52" s="49"/>
      <c r="I52" s="51"/>
      <c r="K52" s="51"/>
    </row>
    <row r="53" spans="1:11" ht="12.75">
      <c r="A53" s="43">
        <v>6</v>
      </c>
      <c r="B53" s="44" t="s">
        <v>89</v>
      </c>
      <c r="C53" s="45" t="s">
        <v>90</v>
      </c>
      <c r="D53" s="46" t="s">
        <v>84</v>
      </c>
      <c r="E53" s="47">
        <v>22.5</v>
      </c>
      <c r="F53" s="48">
        <v>0</v>
      </c>
      <c r="G53" s="49">
        <f>E53*F53</f>
        <v>0</v>
      </c>
      <c r="I53" s="51"/>
      <c r="J53" s="50"/>
      <c r="K53" s="51">
        <f>E53*J53</f>
        <v>0</v>
      </c>
    </row>
    <row r="54" spans="3:11" ht="12.75">
      <c r="C54" s="54" t="s">
        <v>91</v>
      </c>
      <c r="E54" s="47">
        <v>0</v>
      </c>
      <c r="G54" s="49"/>
      <c r="I54" s="51"/>
      <c r="K54" s="51"/>
    </row>
    <row r="55" spans="3:11" ht="12.75">
      <c r="C55" s="54" t="s">
        <v>92</v>
      </c>
      <c r="E55" s="47">
        <v>22.5</v>
      </c>
      <c r="G55" s="49"/>
      <c r="I55" s="51"/>
      <c r="K55" s="51"/>
    </row>
    <row r="56" spans="1:11" ht="12.75">
      <c r="A56" s="43">
        <v>7</v>
      </c>
      <c r="B56" s="44" t="s">
        <v>93</v>
      </c>
      <c r="C56" s="45" t="s">
        <v>94</v>
      </c>
      <c r="D56" s="46" t="s">
        <v>84</v>
      </c>
      <c r="E56" s="47">
        <v>75</v>
      </c>
      <c r="F56" s="48">
        <v>0</v>
      </c>
      <c r="G56" s="49">
        <f>E56*F56</f>
        <v>0</v>
      </c>
      <c r="I56" s="51"/>
      <c r="J56" s="50"/>
      <c r="K56" s="51">
        <f>E56*J56</f>
        <v>0</v>
      </c>
    </row>
    <row r="57" spans="3:11" ht="12.75">
      <c r="C57" s="54" t="s">
        <v>95</v>
      </c>
      <c r="E57" s="47">
        <v>0</v>
      </c>
      <c r="G57" s="49"/>
      <c r="I57" s="51"/>
      <c r="K57" s="51"/>
    </row>
    <row r="58" spans="3:11" ht="12.75">
      <c r="C58" s="54" t="s">
        <v>96</v>
      </c>
      <c r="E58" s="47">
        <v>0</v>
      </c>
      <c r="G58" s="49"/>
      <c r="I58" s="51"/>
      <c r="K58" s="51"/>
    </row>
    <row r="59" spans="3:11" ht="12.75">
      <c r="C59" s="54" t="s">
        <v>88</v>
      </c>
      <c r="E59" s="47">
        <v>75</v>
      </c>
      <c r="G59" s="49"/>
      <c r="I59" s="51"/>
      <c r="K59" s="51"/>
    </row>
    <row r="60" spans="1:11" ht="12.75">
      <c r="A60" s="43">
        <v>8</v>
      </c>
      <c r="B60" s="44" t="s">
        <v>97</v>
      </c>
      <c r="C60" s="45" t="s">
        <v>98</v>
      </c>
      <c r="D60" s="46" t="s">
        <v>84</v>
      </c>
      <c r="E60" s="47">
        <v>75</v>
      </c>
      <c r="F60" s="48">
        <v>0</v>
      </c>
      <c r="G60" s="49">
        <f>E60*F60</f>
        <v>0</v>
      </c>
      <c r="I60" s="51"/>
      <c r="J60" s="50"/>
      <c r="K60" s="51">
        <f>E60*J60</f>
        <v>0</v>
      </c>
    </row>
    <row r="61" spans="3:11" ht="12.75">
      <c r="C61" s="54" t="s">
        <v>99</v>
      </c>
      <c r="E61" s="47">
        <v>0</v>
      </c>
      <c r="G61" s="49"/>
      <c r="I61" s="51"/>
      <c r="K61" s="51"/>
    </row>
    <row r="62" spans="3:11" ht="12.75">
      <c r="C62" s="54" t="s">
        <v>88</v>
      </c>
      <c r="E62" s="47">
        <v>75</v>
      </c>
      <c r="G62" s="49"/>
      <c r="I62" s="51"/>
      <c r="K62" s="51"/>
    </row>
    <row r="63" spans="1:11" ht="12.75">
      <c r="A63" s="43">
        <v>9</v>
      </c>
      <c r="B63" s="44" t="s">
        <v>100</v>
      </c>
      <c r="C63" s="45" t="s">
        <v>101</v>
      </c>
      <c r="D63" s="46" t="s">
        <v>84</v>
      </c>
      <c r="E63" s="47">
        <v>110.382062</v>
      </c>
      <c r="F63" s="48">
        <v>0</v>
      </c>
      <c r="G63" s="49">
        <f>E63*F63</f>
        <v>0</v>
      </c>
      <c r="I63" s="51"/>
      <c r="J63" s="50"/>
      <c r="K63" s="51">
        <f>E63*J63</f>
        <v>0</v>
      </c>
    </row>
    <row r="64" spans="3:11" ht="12.75">
      <c r="C64" s="54" t="s">
        <v>102</v>
      </c>
      <c r="E64" s="47">
        <v>0</v>
      </c>
      <c r="G64" s="49"/>
      <c r="I64" s="51"/>
      <c r="K64" s="51"/>
    </row>
    <row r="65" spans="3:11" ht="12.75">
      <c r="C65" s="54" t="s">
        <v>103</v>
      </c>
      <c r="E65" s="47">
        <v>0</v>
      </c>
      <c r="G65" s="49"/>
      <c r="I65" s="51"/>
      <c r="K65" s="51"/>
    </row>
    <row r="66" spans="3:11" ht="12.75">
      <c r="C66" s="54" t="s">
        <v>104</v>
      </c>
      <c r="E66" s="47">
        <v>78.75</v>
      </c>
      <c r="G66" s="49"/>
      <c r="I66" s="51"/>
      <c r="K66" s="51"/>
    </row>
    <row r="67" spans="3:11" ht="12.75">
      <c r="C67" s="54" t="s">
        <v>105</v>
      </c>
      <c r="E67" s="47">
        <v>0</v>
      </c>
      <c r="G67" s="49"/>
      <c r="I67" s="51"/>
      <c r="K67" s="51"/>
    </row>
    <row r="68" spans="3:11" ht="12.75">
      <c r="C68" s="54" t="s">
        <v>106</v>
      </c>
      <c r="E68" s="47">
        <v>0.163313</v>
      </c>
      <c r="G68" s="49"/>
      <c r="I68" s="51"/>
      <c r="K68" s="51"/>
    </row>
    <row r="69" spans="3:11" ht="12.75">
      <c r="C69" s="54" t="s">
        <v>107</v>
      </c>
      <c r="E69" s="47">
        <v>8.5625</v>
      </c>
      <c r="G69" s="49"/>
      <c r="I69" s="51"/>
      <c r="K69" s="51"/>
    </row>
    <row r="70" spans="3:11" ht="12.75">
      <c r="C70" s="54" t="s">
        <v>108</v>
      </c>
      <c r="E70" s="47">
        <v>2.3625</v>
      </c>
      <c r="G70" s="49"/>
      <c r="I70" s="51"/>
      <c r="K70" s="51"/>
    </row>
    <row r="71" spans="3:11" ht="12.75">
      <c r="C71" s="54" t="s">
        <v>109</v>
      </c>
      <c r="E71" s="47">
        <v>8.75</v>
      </c>
      <c r="G71" s="49"/>
      <c r="I71" s="51"/>
      <c r="K71" s="51"/>
    </row>
    <row r="72" spans="3:11" ht="12.75">
      <c r="C72" s="54" t="s">
        <v>110</v>
      </c>
      <c r="E72" s="47">
        <v>3.0625</v>
      </c>
      <c r="G72" s="49"/>
      <c r="I72" s="51"/>
      <c r="K72" s="51"/>
    </row>
    <row r="73" spans="3:11" ht="12.75">
      <c r="C73" s="54" t="s">
        <v>111</v>
      </c>
      <c r="E73" s="47">
        <v>8.5625</v>
      </c>
      <c r="G73" s="49"/>
      <c r="I73" s="51"/>
      <c r="K73" s="51"/>
    </row>
    <row r="74" spans="3:11" ht="12.75">
      <c r="C74" s="54" t="s">
        <v>112</v>
      </c>
      <c r="E74" s="47">
        <v>0.16875</v>
      </c>
      <c r="G74" s="49"/>
      <c r="I74" s="51"/>
      <c r="K74" s="51"/>
    </row>
    <row r="75" spans="1:11" ht="12.75">
      <c r="A75" s="43">
        <v>10</v>
      </c>
      <c r="B75" s="44" t="s">
        <v>89</v>
      </c>
      <c r="C75" s="45" t="s">
        <v>90</v>
      </c>
      <c r="D75" s="46" t="s">
        <v>84</v>
      </c>
      <c r="E75" s="47">
        <v>33.1146</v>
      </c>
      <c r="F75" s="48">
        <v>0</v>
      </c>
      <c r="G75" s="49">
        <f>E75*F75</f>
        <v>0</v>
      </c>
      <c r="I75" s="51"/>
      <c r="J75" s="50"/>
      <c r="K75" s="51">
        <f>E75*J75</f>
        <v>0</v>
      </c>
    </row>
    <row r="76" spans="3:11" ht="12.75">
      <c r="C76" s="54" t="s">
        <v>113</v>
      </c>
      <c r="E76" s="47">
        <v>0</v>
      </c>
      <c r="G76" s="49"/>
      <c r="I76" s="51"/>
      <c r="K76" s="51"/>
    </row>
    <row r="77" spans="3:11" ht="12.75">
      <c r="C77" s="54" t="s">
        <v>114</v>
      </c>
      <c r="E77" s="47">
        <v>33.1146</v>
      </c>
      <c r="G77" s="49"/>
      <c r="I77" s="51"/>
      <c r="K77" s="51"/>
    </row>
    <row r="78" spans="1:11" ht="12.75">
      <c r="A78" s="43">
        <v>11</v>
      </c>
      <c r="B78" s="44" t="s">
        <v>115</v>
      </c>
      <c r="C78" s="45" t="s">
        <v>116</v>
      </c>
      <c r="D78" s="46" t="s">
        <v>84</v>
      </c>
      <c r="E78" s="47">
        <v>21.1</v>
      </c>
      <c r="F78" s="48">
        <v>0</v>
      </c>
      <c r="G78" s="49">
        <f>E78*F78</f>
        <v>0</v>
      </c>
      <c r="I78" s="51"/>
      <c r="J78" s="50"/>
      <c r="K78" s="51">
        <f>E78*J78</f>
        <v>0</v>
      </c>
    </row>
    <row r="79" spans="3:11" ht="12.75">
      <c r="C79" s="54" t="s">
        <v>117</v>
      </c>
      <c r="E79" s="47">
        <v>0</v>
      </c>
      <c r="G79" s="49"/>
      <c r="I79" s="51"/>
      <c r="K79" s="51"/>
    </row>
    <row r="80" spans="3:11" ht="12.75">
      <c r="C80" s="54" t="s">
        <v>118</v>
      </c>
      <c r="E80" s="47">
        <v>0</v>
      </c>
      <c r="G80" s="49"/>
      <c r="I80" s="51"/>
      <c r="K80" s="51"/>
    </row>
    <row r="81" spans="3:11" ht="12.75">
      <c r="C81" s="54" t="s">
        <v>119</v>
      </c>
      <c r="E81" s="47">
        <v>0</v>
      </c>
      <c r="G81" s="49"/>
      <c r="I81" s="51"/>
      <c r="K81" s="51"/>
    </row>
    <row r="82" spans="3:11" ht="12.75">
      <c r="C82" s="54" t="s">
        <v>120</v>
      </c>
      <c r="E82" s="47">
        <v>20.7</v>
      </c>
      <c r="G82" s="49"/>
      <c r="I82" s="51"/>
      <c r="K82" s="51"/>
    </row>
    <row r="83" spans="3:11" ht="12.75">
      <c r="C83" s="54" t="s">
        <v>121</v>
      </c>
      <c r="E83" s="47">
        <v>0</v>
      </c>
      <c r="G83" s="49"/>
      <c r="I83" s="51"/>
      <c r="K83" s="51"/>
    </row>
    <row r="84" spans="3:11" ht="12.75">
      <c r="C84" s="54" t="s">
        <v>122</v>
      </c>
      <c r="E84" s="47">
        <v>0.4</v>
      </c>
      <c r="G84" s="49"/>
      <c r="I84" s="51"/>
      <c r="K84" s="51"/>
    </row>
    <row r="85" spans="1:11" ht="12.75">
      <c r="A85" s="43">
        <v>12</v>
      </c>
      <c r="B85" s="44" t="s">
        <v>123</v>
      </c>
      <c r="C85" s="45" t="s">
        <v>124</v>
      </c>
      <c r="D85" s="46" t="s">
        <v>84</v>
      </c>
      <c r="E85" s="47">
        <v>6.33</v>
      </c>
      <c r="F85" s="48">
        <v>0</v>
      </c>
      <c r="G85" s="49">
        <f>E85*F85</f>
        <v>0</v>
      </c>
      <c r="I85" s="51"/>
      <c r="J85" s="50"/>
      <c r="K85" s="51">
        <f>E85*J85</f>
        <v>0</v>
      </c>
    </row>
    <row r="86" spans="3:11" ht="12.75">
      <c r="C86" s="54" t="s">
        <v>113</v>
      </c>
      <c r="E86" s="47">
        <v>0</v>
      </c>
      <c r="G86" s="49"/>
      <c r="I86" s="51"/>
      <c r="K86" s="51"/>
    </row>
    <row r="87" spans="3:11" ht="12.75">
      <c r="C87" s="54" t="s">
        <v>125</v>
      </c>
      <c r="E87" s="47">
        <v>6.33</v>
      </c>
      <c r="G87" s="49"/>
      <c r="I87" s="51"/>
      <c r="K87" s="51"/>
    </row>
    <row r="88" spans="1:11" ht="12.75">
      <c r="A88" s="43">
        <v>13</v>
      </c>
      <c r="B88" s="44" t="s">
        <v>126</v>
      </c>
      <c r="C88" s="45" t="s">
        <v>127</v>
      </c>
      <c r="D88" s="46" t="s">
        <v>84</v>
      </c>
      <c r="E88" s="47">
        <v>35.4579</v>
      </c>
      <c r="F88" s="48">
        <v>0</v>
      </c>
      <c r="G88" s="49">
        <f>E88*F88</f>
        <v>0</v>
      </c>
      <c r="I88" s="51"/>
      <c r="J88" s="50"/>
      <c r="K88" s="51">
        <f>E88*J88</f>
        <v>0</v>
      </c>
    </row>
    <row r="89" spans="3:11" ht="12.75">
      <c r="C89" s="54" t="s">
        <v>128</v>
      </c>
      <c r="E89" s="47">
        <v>0</v>
      </c>
      <c r="G89" s="49"/>
      <c r="I89" s="51"/>
      <c r="K89" s="51"/>
    </row>
    <row r="90" spans="3:11" ht="12.75">
      <c r="C90" s="54" t="s">
        <v>118</v>
      </c>
      <c r="E90" s="47">
        <v>0</v>
      </c>
      <c r="G90" s="49"/>
      <c r="I90" s="51"/>
      <c r="K90" s="51"/>
    </row>
    <row r="91" spans="3:11" ht="12.75">
      <c r="C91" s="54" t="s">
        <v>129</v>
      </c>
      <c r="E91" s="47">
        <v>1.07745</v>
      </c>
      <c r="G91" s="49"/>
      <c r="I91" s="51"/>
      <c r="K91" s="51"/>
    </row>
    <row r="92" spans="3:11" ht="12.75">
      <c r="C92" s="54" t="s">
        <v>130</v>
      </c>
      <c r="E92" s="47">
        <v>10.93775</v>
      </c>
      <c r="G92" s="49"/>
      <c r="I92" s="51"/>
      <c r="K92" s="51"/>
    </row>
    <row r="93" spans="3:11" ht="12.75">
      <c r="C93" s="54" t="s">
        <v>131</v>
      </c>
      <c r="E93" s="47">
        <v>11.4275</v>
      </c>
      <c r="G93" s="49"/>
      <c r="I93" s="51"/>
      <c r="K93" s="51"/>
    </row>
    <row r="94" spans="3:11" ht="12.75">
      <c r="C94" s="54" t="s">
        <v>132</v>
      </c>
      <c r="E94" s="47">
        <v>10.93775</v>
      </c>
      <c r="G94" s="49"/>
      <c r="I94" s="51"/>
      <c r="K94" s="51"/>
    </row>
    <row r="95" spans="3:11" ht="12.75">
      <c r="C95" s="54" t="s">
        <v>129</v>
      </c>
      <c r="E95" s="47">
        <v>1.07745</v>
      </c>
      <c r="G95" s="49"/>
      <c r="I95" s="51"/>
      <c r="K95" s="51"/>
    </row>
    <row r="96" spans="1:11" ht="12.75">
      <c r="A96" s="43">
        <v>14</v>
      </c>
      <c r="B96" s="44" t="s">
        <v>133</v>
      </c>
      <c r="C96" s="45" t="s">
        <v>134</v>
      </c>
      <c r="D96" s="46" t="s">
        <v>84</v>
      </c>
      <c r="E96" s="47">
        <v>10.6374</v>
      </c>
      <c r="F96" s="48">
        <v>0</v>
      </c>
      <c r="G96" s="49">
        <f>E96*F96</f>
        <v>0</v>
      </c>
      <c r="I96" s="51"/>
      <c r="J96" s="50"/>
      <c r="K96" s="51">
        <f>E96*J96</f>
        <v>0</v>
      </c>
    </row>
    <row r="97" spans="3:11" ht="12.75">
      <c r="C97" s="54" t="s">
        <v>113</v>
      </c>
      <c r="E97" s="47">
        <v>0</v>
      </c>
      <c r="G97" s="49"/>
      <c r="I97" s="51"/>
      <c r="K97" s="51"/>
    </row>
    <row r="98" spans="3:11" ht="12.75">
      <c r="C98" s="54" t="s">
        <v>135</v>
      </c>
      <c r="E98" s="47">
        <v>10.6374</v>
      </c>
      <c r="G98" s="49"/>
      <c r="I98" s="51"/>
      <c r="K98" s="51"/>
    </row>
    <row r="99" spans="1:11" ht="12.75">
      <c r="A99" s="43">
        <v>15</v>
      </c>
      <c r="B99" s="44" t="s">
        <v>136</v>
      </c>
      <c r="C99" s="45" t="s">
        <v>137</v>
      </c>
      <c r="D99" s="46" t="s">
        <v>84</v>
      </c>
      <c r="E99" s="47">
        <v>166.94</v>
      </c>
      <c r="F99" s="48">
        <v>0</v>
      </c>
      <c r="G99" s="49">
        <f>E99*F99</f>
        <v>0</v>
      </c>
      <c r="I99" s="51"/>
      <c r="J99" s="50"/>
      <c r="K99" s="51">
        <f>E99*J99</f>
        <v>0</v>
      </c>
    </row>
    <row r="100" spans="3:11" ht="12.75">
      <c r="C100" s="54" t="s">
        <v>138</v>
      </c>
      <c r="E100" s="47">
        <v>0</v>
      </c>
      <c r="G100" s="49"/>
      <c r="I100" s="51"/>
      <c r="K100" s="51"/>
    </row>
    <row r="101" spans="3:11" ht="12.75">
      <c r="C101" s="54" t="s">
        <v>139</v>
      </c>
      <c r="E101" s="47">
        <v>166.94</v>
      </c>
      <c r="G101" s="49"/>
      <c r="I101" s="51"/>
      <c r="K101" s="51"/>
    </row>
    <row r="102" spans="1:11" ht="12.75">
      <c r="A102" s="43">
        <v>16</v>
      </c>
      <c r="B102" s="44" t="s">
        <v>140</v>
      </c>
      <c r="C102" s="45" t="s">
        <v>141</v>
      </c>
      <c r="D102" s="46" t="s">
        <v>142</v>
      </c>
      <c r="E102" s="47">
        <v>300.492</v>
      </c>
      <c r="F102" s="48">
        <v>0</v>
      </c>
      <c r="G102" s="49">
        <f>E102*F102</f>
        <v>0</v>
      </c>
      <c r="I102" s="51"/>
      <c r="J102" s="50"/>
      <c r="K102" s="51">
        <f>E102*J102</f>
        <v>0</v>
      </c>
    </row>
    <row r="103" spans="3:11" ht="12.75">
      <c r="C103" s="54" t="s">
        <v>143</v>
      </c>
      <c r="E103" s="47">
        <v>300.492</v>
      </c>
      <c r="G103" s="49"/>
      <c r="I103" s="51"/>
      <c r="K103" s="51"/>
    </row>
    <row r="104" spans="1:11" ht="12.75">
      <c r="A104" s="43">
        <v>17</v>
      </c>
      <c r="B104" s="44" t="s">
        <v>144</v>
      </c>
      <c r="C104" s="45" t="s">
        <v>145</v>
      </c>
      <c r="D104" s="46" t="s">
        <v>65</v>
      </c>
      <c r="E104" s="47">
        <v>585.85</v>
      </c>
      <c r="F104" s="48">
        <v>0</v>
      </c>
      <c r="G104" s="49">
        <f>E104*F104</f>
        <v>0</v>
      </c>
      <c r="I104" s="51"/>
      <c r="J104" s="50"/>
      <c r="K104" s="51">
        <f>E104*J104</f>
        <v>0</v>
      </c>
    </row>
    <row r="105" spans="3:11" ht="12.75">
      <c r="C105" s="54" t="s">
        <v>146</v>
      </c>
      <c r="E105" s="47">
        <v>0</v>
      </c>
      <c r="G105" s="49"/>
      <c r="I105" s="51"/>
      <c r="K105" s="51"/>
    </row>
    <row r="106" spans="3:11" ht="12.75">
      <c r="C106" s="54" t="s">
        <v>147</v>
      </c>
      <c r="E106" s="47">
        <v>450</v>
      </c>
      <c r="G106" s="49"/>
      <c r="I106" s="51"/>
      <c r="K106" s="51"/>
    </row>
    <row r="107" spans="3:11" ht="12.75">
      <c r="C107" s="54" t="s">
        <v>148</v>
      </c>
      <c r="E107" s="47">
        <v>0</v>
      </c>
      <c r="G107" s="49"/>
      <c r="I107" s="51"/>
      <c r="K107" s="51"/>
    </row>
    <row r="108" spans="3:11" ht="12.75">
      <c r="C108" s="54" t="s">
        <v>149</v>
      </c>
      <c r="E108" s="47">
        <v>0.675</v>
      </c>
      <c r="G108" s="49"/>
      <c r="I108" s="51"/>
      <c r="K108" s="51"/>
    </row>
    <row r="109" spans="3:11" ht="12.75">
      <c r="C109" s="54" t="s">
        <v>150</v>
      </c>
      <c r="E109" s="47">
        <v>34.25</v>
      </c>
      <c r="G109" s="49"/>
      <c r="I109" s="51"/>
      <c r="K109" s="51"/>
    </row>
    <row r="110" spans="3:11" ht="12.75">
      <c r="C110" s="54" t="s">
        <v>151</v>
      </c>
      <c r="E110" s="47">
        <v>13.5</v>
      </c>
      <c r="G110" s="49"/>
      <c r="I110" s="51"/>
      <c r="K110" s="51"/>
    </row>
    <row r="111" spans="3:11" ht="12.75">
      <c r="C111" s="54" t="s">
        <v>152</v>
      </c>
      <c r="E111" s="47">
        <v>35</v>
      </c>
      <c r="G111" s="49"/>
      <c r="I111" s="51"/>
      <c r="K111" s="51"/>
    </row>
    <row r="112" spans="3:11" ht="12.75">
      <c r="C112" s="54" t="s">
        <v>153</v>
      </c>
      <c r="E112" s="47">
        <v>17.5</v>
      </c>
      <c r="G112" s="49"/>
      <c r="I112" s="51"/>
      <c r="K112" s="51"/>
    </row>
    <row r="113" spans="3:11" ht="12.75">
      <c r="C113" s="54" t="s">
        <v>154</v>
      </c>
      <c r="E113" s="47">
        <v>34.25</v>
      </c>
      <c r="G113" s="49"/>
      <c r="I113" s="51"/>
      <c r="K113" s="51"/>
    </row>
    <row r="114" spans="3:11" ht="12.75">
      <c r="C114" s="54" t="s">
        <v>149</v>
      </c>
      <c r="E114" s="47">
        <v>0.675</v>
      </c>
      <c r="G114" s="49"/>
      <c r="I114" s="51"/>
      <c r="K114" s="51"/>
    </row>
    <row r="115" spans="1:11" ht="12.75">
      <c r="A115" s="43">
        <v>18</v>
      </c>
      <c r="B115" s="44" t="s">
        <v>155</v>
      </c>
      <c r="C115" s="45" t="s">
        <v>156</v>
      </c>
      <c r="D115" s="46" t="s">
        <v>65</v>
      </c>
      <c r="E115" s="47">
        <v>585.85</v>
      </c>
      <c r="F115" s="48">
        <v>0</v>
      </c>
      <c r="G115" s="49">
        <f>E115*F115</f>
        <v>0</v>
      </c>
      <c r="I115" s="51"/>
      <c r="J115" s="50"/>
      <c r="K115" s="51">
        <f>E115*J115</f>
        <v>0</v>
      </c>
    </row>
    <row r="116" spans="3:11" ht="12.75">
      <c r="C116" s="54" t="s">
        <v>157</v>
      </c>
      <c r="E116" s="47">
        <v>585.85</v>
      </c>
      <c r="G116" s="49"/>
      <c r="I116" s="51"/>
      <c r="K116" s="51"/>
    </row>
    <row r="117" spans="1:11" ht="12.75">
      <c r="A117" s="43">
        <v>19</v>
      </c>
      <c r="B117" s="44" t="s">
        <v>158</v>
      </c>
      <c r="C117" s="45" t="s">
        <v>159</v>
      </c>
      <c r="D117" s="46" t="s">
        <v>65</v>
      </c>
      <c r="E117" s="47">
        <v>417</v>
      </c>
      <c r="F117" s="48">
        <v>0</v>
      </c>
      <c r="G117" s="49">
        <f>E117*F117</f>
        <v>0</v>
      </c>
      <c r="I117" s="51"/>
      <c r="J117" s="50"/>
      <c r="K117" s="51">
        <f>E117*J117</f>
        <v>0</v>
      </c>
    </row>
    <row r="118" spans="3:11" ht="12.75">
      <c r="C118" s="54" t="s">
        <v>160</v>
      </c>
      <c r="E118" s="47">
        <v>0</v>
      </c>
      <c r="G118" s="49"/>
      <c r="I118" s="51"/>
      <c r="K118" s="51"/>
    </row>
    <row r="119" spans="3:11" ht="12.75">
      <c r="C119" s="54" t="s">
        <v>70</v>
      </c>
      <c r="E119" s="47">
        <v>417</v>
      </c>
      <c r="G119" s="49"/>
      <c r="I119" s="51"/>
      <c r="K119" s="51"/>
    </row>
    <row r="120" spans="1:11" ht="12.75">
      <c r="A120" s="58" t="s">
        <v>161</v>
      </c>
      <c r="B120" s="59" t="s">
        <v>162</v>
      </c>
      <c r="C120" s="45" t="s">
        <v>163</v>
      </c>
      <c r="D120" s="46" t="s">
        <v>164</v>
      </c>
      <c r="E120" s="47">
        <v>21.4755</v>
      </c>
      <c r="F120" s="48">
        <v>0.001</v>
      </c>
      <c r="G120" s="49">
        <f>E120*F120</f>
        <v>0.0214755</v>
      </c>
      <c r="H120" s="50"/>
      <c r="I120" s="51">
        <f>E120*H120</f>
        <v>0</v>
      </c>
      <c r="K120" s="51"/>
    </row>
    <row r="122" spans="2:3" ht="15">
      <c r="B122" s="42" t="s">
        <v>165</v>
      </c>
      <c r="C122" s="42" t="s">
        <v>166</v>
      </c>
    </row>
    <row r="124" spans="1:11" ht="12.75">
      <c r="A124" s="43">
        <v>1</v>
      </c>
      <c r="B124" s="44" t="s">
        <v>167</v>
      </c>
      <c r="C124" s="45" t="s">
        <v>168</v>
      </c>
      <c r="D124" s="46" t="s">
        <v>84</v>
      </c>
      <c r="E124" s="47">
        <v>0.4</v>
      </c>
      <c r="F124" s="48">
        <v>2.45329</v>
      </c>
      <c r="G124" s="49">
        <f>E124*F124</f>
        <v>0.9813160000000001</v>
      </c>
      <c r="I124" s="51"/>
      <c r="J124" s="50"/>
      <c r="K124" s="51">
        <f>E124*J124</f>
        <v>0</v>
      </c>
    </row>
    <row r="125" spans="3:11" ht="12.75">
      <c r="C125" s="54" t="s">
        <v>169</v>
      </c>
      <c r="E125" s="47">
        <v>0</v>
      </c>
      <c r="G125" s="49"/>
      <c r="I125" s="51"/>
      <c r="K125" s="51"/>
    </row>
    <row r="126" spans="3:11" ht="12.75">
      <c r="C126" s="54" t="s">
        <v>122</v>
      </c>
      <c r="E126" s="47">
        <v>0.4</v>
      </c>
      <c r="G126" s="49"/>
      <c r="I126" s="51"/>
      <c r="K126" s="51"/>
    </row>
    <row r="127" spans="1:11" ht="12.75">
      <c r="A127" s="43">
        <v>3</v>
      </c>
      <c r="B127" s="44" t="s">
        <v>170</v>
      </c>
      <c r="C127" s="45" t="s">
        <v>171</v>
      </c>
      <c r="D127" s="46" t="s">
        <v>65</v>
      </c>
      <c r="E127" s="47">
        <v>0.8</v>
      </c>
      <c r="F127" s="48">
        <v>0.00103</v>
      </c>
      <c r="G127" s="49">
        <f>E127*F127</f>
        <v>0.0008240000000000001</v>
      </c>
      <c r="I127" s="51"/>
      <c r="J127" s="50"/>
      <c r="K127" s="51">
        <f>E127*J127</f>
        <v>0</v>
      </c>
    </row>
    <row r="128" spans="3:11" ht="12.75">
      <c r="C128" s="54" t="s">
        <v>172</v>
      </c>
      <c r="E128" s="47">
        <v>0</v>
      </c>
      <c r="G128" s="49"/>
      <c r="I128" s="51"/>
      <c r="K128" s="51"/>
    </row>
    <row r="129" spans="3:11" ht="12.75">
      <c r="C129" s="54" t="s">
        <v>173</v>
      </c>
      <c r="E129" s="47">
        <v>0</v>
      </c>
      <c r="G129" s="49"/>
      <c r="I129" s="51"/>
      <c r="K129" s="51"/>
    </row>
    <row r="130" spans="3:11" ht="12.75">
      <c r="C130" s="54" t="s">
        <v>174</v>
      </c>
      <c r="E130" s="47">
        <v>0.8</v>
      </c>
      <c r="G130" s="49"/>
      <c r="I130" s="51"/>
      <c r="K130" s="51"/>
    </row>
    <row r="131" spans="1:11" ht="12.75">
      <c r="A131" s="43">
        <v>4</v>
      </c>
      <c r="B131" s="44" t="s">
        <v>175</v>
      </c>
      <c r="C131" s="45" t="s">
        <v>176</v>
      </c>
      <c r="D131" s="46" t="s">
        <v>65</v>
      </c>
      <c r="E131" s="47">
        <v>0.8</v>
      </c>
      <c r="F131" s="48">
        <v>0</v>
      </c>
      <c r="G131" s="49">
        <f>E131*F131</f>
        <v>0</v>
      </c>
      <c r="I131" s="51"/>
      <c r="J131" s="50"/>
      <c r="K131" s="51">
        <f>E131*J131</f>
        <v>0</v>
      </c>
    </row>
    <row r="132" spans="1:11" ht="12.75">
      <c r="A132" s="43">
        <v>5</v>
      </c>
      <c r="B132" s="44" t="s">
        <v>177</v>
      </c>
      <c r="C132" s="45" t="s">
        <v>178</v>
      </c>
      <c r="D132" s="46" t="s">
        <v>84</v>
      </c>
      <c r="E132" s="47">
        <v>35.4579</v>
      </c>
      <c r="F132" s="48">
        <v>2.25634</v>
      </c>
      <c r="G132" s="49">
        <f>E132*F132</f>
        <v>80.005078086</v>
      </c>
      <c r="I132" s="51"/>
      <c r="J132" s="50"/>
      <c r="K132" s="51">
        <f>E132*J132</f>
        <v>0</v>
      </c>
    </row>
    <row r="133" spans="3:11" ht="12.75">
      <c r="C133" s="54" t="s">
        <v>179</v>
      </c>
      <c r="E133" s="47">
        <v>0</v>
      </c>
      <c r="G133" s="49"/>
      <c r="I133" s="51"/>
      <c r="K133" s="51"/>
    </row>
    <row r="134" spans="3:11" ht="12.75">
      <c r="C134" s="54" t="s">
        <v>180</v>
      </c>
      <c r="E134" s="47">
        <v>0</v>
      </c>
      <c r="G134" s="49"/>
      <c r="I134" s="51"/>
      <c r="K134" s="51"/>
    </row>
    <row r="135" spans="3:11" ht="12.75">
      <c r="C135" s="54" t="s">
        <v>129</v>
      </c>
      <c r="E135" s="47">
        <v>1.07745</v>
      </c>
      <c r="G135" s="49"/>
      <c r="I135" s="51"/>
      <c r="K135" s="51"/>
    </row>
    <row r="136" spans="3:11" ht="12.75">
      <c r="C136" s="54" t="s">
        <v>130</v>
      </c>
      <c r="E136" s="47">
        <v>10.93775</v>
      </c>
      <c r="G136" s="49"/>
      <c r="I136" s="51"/>
      <c r="K136" s="51"/>
    </row>
    <row r="137" spans="3:11" ht="12.75">
      <c r="C137" s="54" t="s">
        <v>131</v>
      </c>
      <c r="E137" s="47">
        <v>11.4275</v>
      </c>
      <c r="G137" s="49"/>
      <c r="I137" s="51"/>
      <c r="K137" s="51"/>
    </row>
    <row r="138" spans="3:11" ht="12.75">
      <c r="C138" s="54" t="s">
        <v>132</v>
      </c>
      <c r="E138" s="47">
        <v>10.93775</v>
      </c>
      <c r="G138" s="49"/>
      <c r="I138" s="51"/>
      <c r="K138" s="51"/>
    </row>
    <row r="139" spans="3:11" ht="12.75">
      <c r="C139" s="54" t="s">
        <v>129</v>
      </c>
      <c r="E139" s="47">
        <v>1.07745</v>
      </c>
      <c r="G139" s="49"/>
      <c r="I139" s="51"/>
      <c r="K139" s="51"/>
    </row>
    <row r="140" spans="1:11" ht="12.75">
      <c r="A140" s="43">
        <v>6</v>
      </c>
      <c r="B140" s="44" t="s">
        <v>181</v>
      </c>
      <c r="C140" s="45" t="s">
        <v>182</v>
      </c>
      <c r="D140" s="46" t="s">
        <v>84</v>
      </c>
      <c r="E140" s="47">
        <v>0.027</v>
      </c>
      <c r="F140" s="48">
        <v>2.5961</v>
      </c>
      <c r="G140" s="49">
        <f>E140*F140</f>
        <v>0.0700947</v>
      </c>
      <c r="I140" s="51"/>
      <c r="J140" s="50"/>
      <c r="K140" s="51">
        <f>E140*J140</f>
        <v>0</v>
      </c>
    </row>
    <row r="141" spans="3:11" ht="12.75">
      <c r="C141" s="54" t="s">
        <v>183</v>
      </c>
      <c r="E141" s="47">
        <v>0</v>
      </c>
      <c r="G141" s="49"/>
      <c r="I141" s="51"/>
      <c r="K141" s="51"/>
    </row>
    <row r="142" spans="3:11" ht="12.75">
      <c r="C142" s="54" t="s">
        <v>184</v>
      </c>
      <c r="E142" s="47">
        <v>0</v>
      </c>
      <c r="G142" s="49"/>
      <c r="I142" s="51"/>
      <c r="K142" s="51"/>
    </row>
    <row r="143" spans="3:11" ht="12.75">
      <c r="C143" s="54" t="s">
        <v>185</v>
      </c>
      <c r="E143" s="47">
        <v>0.027</v>
      </c>
      <c r="G143" s="49"/>
      <c r="I143" s="51"/>
      <c r="K143" s="51"/>
    </row>
    <row r="144" spans="1:11" ht="12.75">
      <c r="A144" s="43">
        <v>7</v>
      </c>
      <c r="B144" s="44" t="s">
        <v>186</v>
      </c>
      <c r="C144" s="45" t="s">
        <v>187</v>
      </c>
      <c r="D144" s="46" t="s">
        <v>84</v>
      </c>
      <c r="E144" s="47">
        <v>19.6692</v>
      </c>
      <c r="F144" s="48">
        <v>2.52625</v>
      </c>
      <c r="G144" s="49">
        <f>E144*F144</f>
        <v>49.689316500000004</v>
      </c>
      <c r="I144" s="51"/>
      <c r="J144" s="50"/>
      <c r="K144" s="51">
        <f>E144*J144</f>
        <v>0</v>
      </c>
    </row>
    <row r="145" spans="3:11" ht="12.75">
      <c r="C145" s="54" t="s">
        <v>188</v>
      </c>
      <c r="E145" s="47">
        <v>0</v>
      </c>
      <c r="G145" s="49"/>
      <c r="I145" s="51"/>
      <c r="K145" s="51"/>
    </row>
    <row r="146" spans="3:11" ht="12.75">
      <c r="C146" s="54" t="s">
        <v>189</v>
      </c>
      <c r="E146" s="47">
        <v>0</v>
      </c>
      <c r="G146" s="49"/>
      <c r="I146" s="51"/>
      <c r="K146" s="51"/>
    </row>
    <row r="147" spans="3:11" ht="12.75">
      <c r="C147" s="54" t="s">
        <v>190</v>
      </c>
      <c r="E147" s="47">
        <v>18.48</v>
      </c>
      <c r="G147" s="49"/>
      <c r="I147" s="51"/>
      <c r="K147" s="51"/>
    </row>
    <row r="148" spans="3:11" ht="12.75">
      <c r="C148" s="54" t="s">
        <v>191</v>
      </c>
      <c r="E148" s="47">
        <v>0</v>
      </c>
      <c r="G148" s="49"/>
      <c r="I148" s="51"/>
      <c r="K148" s="51"/>
    </row>
    <row r="149" spans="3:11" ht="12.75">
      <c r="C149" s="54" t="s">
        <v>192</v>
      </c>
      <c r="E149" s="47">
        <v>0.7392</v>
      </c>
      <c r="G149" s="49"/>
      <c r="I149" s="51"/>
      <c r="K149" s="51"/>
    </row>
    <row r="150" spans="3:11" ht="12.75">
      <c r="C150" s="54" t="s">
        <v>193</v>
      </c>
      <c r="E150" s="47">
        <v>0.45</v>
      </c>
      <c r="G150" s="49"/>
      <c r="I150" s="51"/>
      <c r="K150" s="51"/>
    </row>
    <row r="151" spans="1:11" ht="12.75">
      <c r="A151" s="43">
        <v>8</v>
      </c>
      <c r="B151" s="44" t="s">
        <v>170</v>
      </c>
      <c r="C151" s="45" t="s">
        <v>171</v>
      </c>
      <c r="D151" s="46" t="s">
        <v>65</v>
      </c>
      <c r="E151" s="47">
        <v>27.416</v>
      </c>
      <c r="F151" s="48">
        <v>0.00103</v>
      </c>
      <c r="G151" s="49">
        <f>E151*F151</f>
        <v>0.028238480000000003</v>
      </c>
      <c r="I151" s="51"/>
      <c r="J151" s="50"/>
      <c r="K151" s="51">
        <f>E151*J151</f>
        <v>0</v>
      </c>
    </row>
    <row r="152" spans="3:11" ht="12.75">
      <c r="C152" s="54" t="s">
        <v>194</v>
      </c>
      <c r="E152" s="47">
        <v>23.8</v>
      </c>
      <c r="G152" s="49"/>
      <c r="I152" s="51"/>
      <c r="K152" s="51"/>
    </row>
    <row r="153" spans="3:11" ht="12.75">
      <c r="C153" s="54" t="s">
        <v>195</v>
      </c>
      <c r="E153" s="47">
        <v>1.216</v>
      </c>
      <c r="G153" s="49"/>
      <c r="I153" s="51"/>
      <c r="K153" s="51"/>
    </row>
    <row r="154" spans="3:11" ht="12.75">
      <c r="C154" s="54" t="s">
        <v>196</v>
      </c>
      <c r="E154" s="47">
        <v>2.4</v>
      </c>
      <c r="G154" s="49"/>
      <c r="I154" s="51"/>
      <c r="K154" s="51"/>
    </row>
    <row r="155" spans="1:11" ht="12.75">
      <c r="A155" s="43">
        <v>9</v>
      </c>
      <c r="B155" s="44" t="s">
        <v>175</v>
      </c>
      <c r="C155" s="45" t="s">
        <v>176</v>
      </c>
      <c r="D155" s="46" t="s">
        <v>65</v>
      </c>
      <c r="E155" s="47">
        <v>27.416</v>
      </c>
      <c r="F155" s="48">
        <v>0</v>
      </c>
      <c r="G155" s="49">
        <f>E155*F155</f>
        <v>0</v>
      </c>
      <c r="I155" s="51"/>
      <c r="J155" s="50"/>
      <c r="K155" s="51">
        <f>E155*J155</f>
        <v>0</v>
      </c>
    </row>
    <row r="156" spans="3:11" ht="12.75">
      <c r="C156" s="54" t="s">
        <v>197</v>
      </c>
      <c r="E156" s="47">
        <v>27.416</v>
      </c>
      <c r="G156" s="49"/>
      <c r="I156" s="51"/>
      <c r="K156" s="51"/>
    </row>
    <row r="157" spans="1:11" ht="12.75">
      <c r="A157" s="43">
        <v>10</v>
      </c>
      <c r="B157" s="44" t="s">
        <v>198</v>
      </c>
      <c r="C157" s="45" t="s">
        <v>199</v>
      </c>
      <c r="D157" s="46" t="s">
        <v>142</v>
      </c>
      <c r="E157" s="47">
        <v>2.0328</v>
      </c>
      <c r="F157" s="48">
        <v>1.06017</v>
      </c>
      <c r="G157" s="49">
        <f>E157*F157</f>
        <v>2.155113576</v>
      </c>
      <c r="I157" s="51"/>
      <c r="J157" s="50"/>
      <c r="K157" s="51">
        <f>E157*J157</f>
        <v>0</v>
      </c>
    </row>
    <row r="158" spans="3:11" ht="12.75">
      <c r="C158" s="54" t="s">
        <v>200</v>
      </c>
      <c r="E158" s="47">
        <v>0</v>
      </c>
      <c r="G158" s="49"/>
      <c r="I158" s="51"/>
      <c r="K158" s="51"/>
    </row>
    <row r="159" spans="3:11" ht="12.75">
      <c r="C159" s="54" t="s">
        <v>201</v>
      </c>
      <c r="E159" s="47">
        <v>2.0328</v>
      </c>
      <c r="G159" s="49"/>
      <c r="I159" s="51"/>
      <c r="K159" s="51"/>
    </row>
    <row r="161" spans="2:3" ht="15">
      <c r="B161" s="42" t="s">
        <v>202</v>
      </c>
      <c r="C161" s="42" t="s">
        <v>203</v>
      </c>
    </row>
    <row r="163" spans="1:11" ht="12.75">
      <c r="A163" s="43">
        <v>1</v>
      </c>
      <c r="B163" s="44" t="s">
        <v>204</v>
      </c>
      <c r="C163" s="45" t="s">
        <v>205</v>
      </c>
      <c r="D163" s="46" t="s">
        <v>142</v>
      </c>
      <c r="E163" s="47">
        <v>0.3005</v>
      </c>
      <c r="F163" s="48">
        <v>0.01221</v>
      </c>
      <c r="G163" s="49">
        <f>E163*F163</f>
        <v>0.003669105</v>
      </c>
      <c r="I163" s="51"/>
      <c r="J163" s="50"/>
      <c r="K163" s="51">
        <f>E163*J163</f>
        <v>0</v>
      </c>
    </row>
    <row r="164" spans="3:11" ht="12.75">
      <c r="C164" s="54" t="s">
        <v>206</v>
      </c>
      <c r="E164" s="47">
        <v>0</v>
      </c>
      <c r="G164" s="49"/>
      <c r="I164" s="51"/>
      <c r="K164" s="51"/>
    </row>
    <row r="165" spans="3:11" ht="12.75">
      <c r="C165" s="54" t="s">
        <v>207</v>
      </c>
      <c r="E165" s="47">
        <v>0</v>
      </c>
      <c r="G165" s="49"/>
      <c r="I165" s="51"/>
      <c r="K165" s="51"/>
    </row>
    <row r="166" spans="3:11" ht="12.75">
      <c r="C166" s="54" t="s">
        <v>208</v>
      </c>
      <c r="E166" s="47">
        <v>0</v>
      </c>
      <c r="G166" s="49"/>
      <c r="I166" s="51"/>
      <c r="K166" s="51"/>
    </row>
    <row r="167" spans="3:11" ht="12.75">
      <c r="C167" s="54" t="s">
        <v>209</v>
      </c>
      <c r="E167" s="47">
        <v>0.3005</v>
      </c>
      <c r="G167" s="49"/>
      <c r="I167" s="51"/>
      <c r="K167" s="51"/>
    </row>
    <row r="168" spans="1:11" ht="12.75">
      <c r="A168" s="58" t="s">
        <v>210</v>
      </c>
      <c r="B168" s="59" t="s">
        <v>211</v>
      </c>
      <c r="C168" s="45" t="s">
        <v>212</v>
      </c>
      <c r="D168" s="46" t="s">
        <v>142</v>
      </c>
      <c r="E168" s="47">
        <v>0.32508</v>
      </c>
      <c r="F168" s="48">
        <v>1</v>
      </c>
      <c r="G168" s="49">
        <f>E168*F168</f>
        <v>0.32508</v>
      </c>
      <c r="H168" s="50"/>
      <c r="I168" s="51">
        <f>E168*H168</f>
        <v>0</v>
      </c>
      <c r="K168" s="51"/>
    </row>
    <row r="169" spans="1:11" ht="12.75">
      <c r="A169" s="43">
        <v>2</v>
      </c>
      <c r="B169" s="44" t="s">
        <v>213</v>
      </c>
      <c r="C169" s="45" t="s">
        <v>214</v>
      </c>
      <c r="D169" s="46" t="s">
        <v>65</v>
      </c>
      <c r="E169" s="47">
        <v>3.36</v>
      </c>
      <c r="F169" s="48">
        <v>0.042</v>
      </c>
      <c r="G169" s="49">
        <f>E169*F169</f>
        <v>0.14112</v>
      </c>
      <c r="I169" s="51"/>
      <c r="J169" s="50"/>
      <c r="K169" s="51">
        <f>E169*J169</f>
        <v>0</v>
      </c>
    </row>
    <row r="170" spans="3:11" ht="12.75">
      <c r="C170" s="54" t="s">
        <v>215</v>
      </c>
      <c r="E170" s="47">
        <v>0</v>
      </c>
      <c r="G170" s="49"/>
      <c r="I170" s="51"/>
      <c r="K170" s="51"/>
    </row>
    <row r="171" spans="3:11" ht="12.75">
      <c r="C171" s="54" t="s">
        <v>216</v>
      </c>
      <c r="E171" s="47">
        <v>2.56</v>
      </c>
      <c r="G171" s="49"/>
      <c r="I171" s="51"/>
      <c r="K171" s="51"/>
    </row>
    <row r="172" spans="3:11" ht="12.75">
      <c r="C172" s="54" t="s">
        <v>217</v>
      </c>
      <c r="E172" s="47">
        <v>0.8</v>
      </c>
      <c r="G172" s="49"/>
      <c r="I172" s="51"/>
      <c r="K172" s="51"/>
    </row>
    <row r="173" spans="1:11" ht="12.75">
      <c r="A173" s="43">
        <v>3</v>
      </c>
      <c r="B173" s="44" t="s">
        <v>181</v>
      </c>
      <c r="C173" s="45" t="s">
        <v>182</v>
      </c>
      <c r="D173" s="46" t="s">
        <v>84</v>
      </c>
      <c r="E173" s="47">
        <v>3.984</v>
      </c>
      <c r="F173" s="48">
        <v>2.5961</v>
      </c>
      <c r="G173" s="49">
        <f>E173*F173</f>
        <v>10.3428624</v>
      </c>
      <c r="I173" s="51"/>
      <c r="J173" s="50"/>
      <c r="K173" s="51">
        <f>E173*J173</f>
        <v>0</v>
      </c>
    </row>
    <row r="174" spans="3:11" ht="12.75">
      <c r="C174" s="54" t="s">
        <v>218</v>
      </c>
      <c r="E174" s="47">
        <v>0</v>
      </c>
      <c r="G174" s="49"/>
      <c r="I174" s="51"/>
      <c r="K174" s="51"/>
    </row>
    <row r="175" spans="3:11" ht="12.75">
      <c r="C175" s="54" t="s">
        <v>184</v>
      </c>
      <c r="E175" s="47">
        <v>0</v>
      </c>
      <c r="G175" s="49"/>
      <c r="I175" s="51"/>
      <c r="K175" s="51"/>
    </row>
    <row r="176" spans="3:11" ht="12.75">
      <c r="C176" s="54" t="s">
        <v>219</v>
      </c>
      <c r="E176" s="47">
        <v>3.984</v>
      </c>
      <c r="G176" s="49"/>
      <c r="I176" s="51"/>
      <c r="K176" s="51"/>
    </row>
    <row r="177" spans="1:11" ht="12.75">
      <c r="A177" s="43">
        <v>4</v>
      </c>
      <c r="B177" s="44" t="s">
        <v>220</v>
      </c>
      <c r="C177" s="45" t="s">
        <v>221</v>
      </c>
      <c r="D177" s="46" t="s">
        <v>84</v>
      </c>
      <c r="E177" s="47">
        <v>15</v>
      </c>
      <c r="F177" s="48">
        <v>0.08258</v>
      </c>
      <c r="G177" s="49">
        <f>E177*F177</f>
        <v>1.2387</v>
      </c>
      <c r="I177" s="51"/>
      <c r="J177" s="50"/>
      <c r="K177" s="51">
        <f>E177*J177</f>
        <v>0</v>
      </c>
    </row>
    <row r="178" spans="3:11" ht="12.75">
      <c r="C178" s="54" t="s">
        <v>222</v>
      </c>
      <c r="E178" s="47">
        <v>0</v>
      </c>
      <c r="G178" s="49"/>
      <c r="I178" s="51"/>
      <c r="K178" s="51"/>
    </row>
    <row r="179" spans="3:11" ht="12.75">
      <c r="C179" s="54" t="s">
        <v>223</v>
      </c>
      <c r="E179" s="47">
        <v>0</v>
      </c>
      <c r="G179" s="49"/>
      <c r="I179" s="51"/>
      <c r="K179" s="51"/>
    </row>
    <row r="180" spans="3:11" ht="12.75">
      <c r="C180" s="54" t="s">
        <v>224</v>
      </c>
      <c r="E180" s="47">
        <v>0</v>
      </c>
      <c r="G180" s="49"/>
      <c r="I180" s="51"/>
      <c r="K180" s="51"/>
    </row>
    <row r="181" spans="3:11" ht="12.75">
      <c r="C181" s="54" t="s">
        <v>225</v>
      </c>
      <c r="E181" s="47">
        <v>15</v>
      </c>
      <c r="G181" s="49"/>
      <c r="I181" s="51"/>
      <c r="K181" s="51"/>
    </row>
    <row r="182" spans="1:11" ht="12.75">
      <c r="A182" s="58" t="s">
        <v>226</v>
      </c>
      <c r="B182" s="59" t="s">
        <v>227</v>
      </c>
      <c r="C182" s="45" t="s">
        <v>228</v>
      </c>
      <c r="D182" s="46" t="s">
        <v>142</v>
      </c>
      <c r="E182" s="47">
        <v>42.525</v>
      </c>
      <c r="F182" s="48">
        <v>1</v>
      </c>
      <c r="G182" s="49">
        <f>E182*F182</f>
        <v>42.525</v>
      </c>
      <c r="H182" s="50"/>
      <c r="I182" s="51">
        <f>E182*H182</f>
        <v>0</v>
      </c>
      <c r="K182" s="51"/>
    </row>
    <row r="183" spans="1:11" ht="12.75">
      <c r="A183" s="43">
        <v>5</v>
      </c>
      <c r="B183" s="44" t="s">
        <v>229</v>
      </c>
      <c r="C183" s="45" t="s">
        <v>230</v>
      </c>
      <c r="D183" s="46" t="s">
        <v>84</v>
      </c>
      <c r="E183" s="47">
        <v>46.5</v>
      </c>
      <c r="F183" s="48">
        <v>2.5773</v>
      </c>
      <c r="G183" s="49">
        <f>E183*F183</f>
        <v>119.84445000000001</v>
      </c>
      <c r="I183" s="51"/>
      <c r="J183" s="50"/>
      <c r="K183" s="51">
        <f>E183*J183</f>
        <v>0</v>
      </c>
    </row>
    <row r="184" spans="3:11" ht="12.75">
      <c r="C184" s="54" t="s">
        <v>231</v>
      </c>
      <c r="E184" s="47">
        <v>0</v>
      </c>
      <c r="G184" s="49"/>
      <c r="I184" s="51"/>
      <c r="K184" s="51"/>
    </row>
    <row r="185" spans="3:11" ht="12.75">
      <c r="C185" s="54" t="s">
        <v>232</v>
      </c>
      <c r="E185" s="47">
        <v>0</v>
      </c>
      <c r="G185" s="49"/>
      <c r="I185" s="51"/>
      <c r="K185" s="51"/>
    </row>
    <row r="186" spans="3:11" ht="12.75">
      <c r="C186" s="54" t="s">
        <v>233</v>
      </c>
      <c r="E186" s="47">
        <v>31.5</v>
      </c>
      <c r="G186" s="49"/>
      <c r="I186" s="51"/>
      <c r="K186" s="51"/>
    </row>
    <row r="187" spans="3:11" ht="12.75">
      <c r="C187" s="54" t="s">
        <v>234</v>
      </c>
      <c r="E187" s="47">
        <v>0</v>
      </c>
      <c r="G187" s="49"/>
      <c r="I187" s="51"/>
      <c r="K187" s="51"/>
    </row>
    <row r="188" spans="3:11" ht="12.75">
      <c r="C188" s="54" t="s">
        <v>225</v>
      </c>
      <c r="E188" s="47">
        <v>15</v>
      </c>
      <c r="G188" s="49"/>
      <c r="I188" s="51"/>
      <c r="K188" s="51"/>
    </row>
    <row r="189" spans="1:11" ht="12.75">
      <c r="A189" s="58" t="s">
        <v>235</v>
      </c>
      <c r="B189" s="59" t="s">
        <v>236</v>
      </c>
      <c r="C189" s="45" t="s">
        <v>237</v>
      </c>
      <c r="D189" s="46" t="s">
        <v>142</v>
      </c>
      <c r="E189" s="47">
        <v>131.8275</v>
      </c>
      <c r="F189" s="48">
        <v>1</v>
      </c>
      <c r="G189" s="49">
        <f>E189*F189</f>
        <v>131.8275</v>
      </c>
      <c r="H189" s="50"/>
      <c r="I189" s="51">
        <f>E189*H189</f>
        <v>0</v>
      </c>
      <c r="K189" s="51"/>
    </row>
    <row r="190" spans="1:11" ht="12.75">
      <c r="A190" s="43">
        <v>6</v>
      </c>
      <c r="B190" s="44" t="s">
        <v>238</v>
      </c>
      <c r="C190" s="45" t="s">
        <v>239</v>
      </c>
      <c r="D190" s="46" t="s">
        <v>84</v>
      </c>
      <c r="E190" s="47">
        <v>15</v>
      </c>
      <c r="F190" s="48">
        <v>2.5773</v>
      </c>
      <c r="G190" s="49">
        <f>E190*F190</f>
        <v>38.6595</v>
      </c>
      <c r="I190" s="51"/>
      <c r="J190" s="50"/>
      <c r="K190" s="51">
        <f>E190*J190</f>
        <v>0</v>
      </c>
    </row>
    <row r="191" spans="3:11" ht="12.75">
      <c r="C191" s="54" t="s">
        <v>240</v>
      </c>
      <c r="E191" s="47">
        <v>0</v>
      </c>
      <c r="G191" s="49"/>
      <c r="I191" s="51"/>
      <c r="K191" s="51"/>
    </row>
    <row r="192" spans="3:11" ht="12.75">
      <c r="C192" s="54" t="s">
        <v>241</v>
      </c>
      <c r="E192" s="47">
        <v>0</v>
      </c>
      <c r="G192" s="49"/>
      <c r="I192" s="51"/>
      <c r="K192" s="51"/>
    </row>
    <row r="193" spans="3:11" ht="12.75">
      <c r="C193" s="54" t="s">
        <v>225</v>
      </c>
      <c r="E193" s="47">
        <v>15</v>
      </c>
      <c r="G193" s="49"/>
      <c r="I193" s="51"/>
      <c r="K193" s="51"/>
    </row>
    <row r="194" spans="1:11" ht="12.75">
      <c r="A194" s="43">
        <v>7</v>
      </c>
      <c r="B194" s="44" t="s">
        <v>242</v>
      </c>
      <c r="C194" s="45" t="s">
        <v>243</v>
      </c>
      <c r="D194" s="46" t="s">
        <v>65</v>
      </c>
      <c r="E194" s="47">
        <v>95.7273</v>
      </c>
      <c r="F194" s="48">
        <v>0.105</v>
      </c>
      <c r="G194" s="49">
        <f>E194*F194</f>
        <v>10.0513665</v>
      </c>
      <c r="I194" s="51"/>
      <c r="J194" s="50"/>
      <c r="K194" s="51">
        <f>E194*J194</f>
        <v>0</v>
      </c>
    </row>
    <row r="195" spans="3:11" ht="12.75">
      <c r="C195" s="54" t="s">
        <v>244</v>
      </c>
      <c r="E195" s="47">
        <v>0</v>
      </c>
      <c r="G195" s="49"/>
      <c r="I195" s="51"/>
      <c r="K195" s="51"/>
    </row>
    <row r="196" spans="3:11" ht="12.75">
      <c r="C196" s="54" t="s">
        <v>245</v>
      </c>
      <c r="E196" s="47">
        <v>52</v>
      </c>
      <c r="G196" s="49"/>
      <c r="I196" s="51"/>
      <c r="K196" s="51"/>
    </row>
    <row r="197" spans="3:11" ht="12.75">
      <c r="C197" s="54" t="s">
        <v>246</v>
      </c>
      <c r="E197" s="47">
        <v>1.26</v>
      </c>
      <c r="G197" s="49"/>
      <c r="I197" s="51"/>
      <c r="K197" s="51"/>
    </row>
    <row r="198" spans="3:11" ht="12.75">
      <c r="C198" s="54" t="s">
        <v>247</v>
      </c>
      <c r="E198" s="47">
        <v>0.69</v>
      </c>
      <c r="G198" s="49"/>
      <c r="I198" s="51"/>
      <c r="K198" s="51"/>
    </row>
    <row r="199" spans="3:11" ht="12.75">
      <c r="C199" s="54" t="s">
        <v>248</v>
      </c>
      <c r="E199" s="47">
        <v>27.52</v>
      </c>
      <c r="G199" s="49"/>
      <c r="I199" s="51"/>
      <c r="K199" s="51"/>
    </row>
    <row r="200" spans="3:11" ht="12.75">
      <c r="C200" s="54" t="s">
        <v>249</v>
      </c>
      <c r="E200" s="47">
        <v>13.36</v>
      </c>
      <c r="G200" s="49"/>
      <c r="I200" s="51"/>
      <c r="K200" s="51"/>
    </row>
    <row r="201" spans="3:11" ht="12.75">
      <c r="C201" s="54" t="s">
        <v>250</v>
      </c>
      <c r="E201" s="47">
        <v>0.636</v>
      </c>
      <c r="G201" s="49"/>
      <c r="I201" s="51"/>
      <c r="K201" s="51"/>
    </row>
    <row r="202" spans="3:11" ht="12.75">
      <c r="C202" s="54" t="s">
        <v>251</v>
      </c>
      <c r="E202" s="47">
        <v>0.2613</v>
      </c>
      <c r="G202" s="49"/>
      <c r="I202" s="51"/>
      <c r="K202" s="51"/>
    </row>
    <row r="204" spans="2:3" ht="15">
      <c r="B204" s="42" t="s">
        <v>252</v>
      </c>
      <c r="C204" s="42" t="s">
        <v>253</v>
      </c>
    </row>
    <row r="206" spans="1:11" ht="12.75">
      <c r="A206" s="43">
        <v>1</v>
      </c>
      <c r="B206" s="44" t="s">
        <v>254</v>
      </c>
      <c r="C206" s="45" t="s">
        <v>255</v>
      </c>
      <c r="D206" s="46" t="s">
        <v>256</v>
      </c>
      <c r="E206" s="47">
        <v>1</v>
      </c>
      <c r="F206" s="48">
        <v>0</v>
      </c>
      <c r="G206" s="49">
        <f>E206*F206</f>
        <v>0</v>
      </c>
      <c r="I206" s="51"/>
      <c r="J206" s="50"/>
      <c r="K206" s="51">
        <f>E206*J206</f>
        <v>0</v>
      </c>
    </row>
    <row r="207" spans="3:11" ht="12.75">
      <c r="C207" s="54" t="s">
        <v>257</v>
      </c>
      <c r="E207" s="47">
        <v>0</v>
      </c>
      <c r="G207" s="49"/>
      <c r="I207" s="51"/>
      <c r="K207" s="51"/>
    </row>
    <row r="208" spans="3:11" ht="12.75">
      <c r="C208" s="54" t="s">
        <v>258</v>
      </c>
      <c r="E208" s="47">
        <v>0</v>
      </c>
      <c r="G208" s="49"/>
      <c r="I208" s="51"/>
      <c r="K208" s="51"/>
    </row>
    <row r="209" spans="3:11" ht="12.75">
      <c r="C209" s="54" t="s">
        <v>259</v>
      </c>
      <c r="E209" s="47">
        <v>0</v>
      </c>
      <c r="G209" s="49"/>
      <c r="I209" s="51"/>
      <c r="K209" s="51"/>
    </row>
    <row r="210" spans="3:11" ht="12.75">
      <c r="C210" s="54" t="s">
        <v>260</v>
      </c>
      <c r="E210" s="47">
        <v>0</v>
      </c>
      <c r="G210" s="49"/>
      <c r="I210" s="51"/>
      <c r="K210" s="51"/>
    </row>
    <row r="211" spans="3:11" ht="12.75">
      <c r="C211" s="54" t="s">
        <v>261</v>
      </c>
      <c r="E211" s="47">
        <v>0</v>
      </c>
      <c r="G211" s="49"/>
      <c r="I211" s="51"/>
      <c r="K211" s="51"/>
    </row>
    <row r="212" spans="3:11" ht="12.75">
      <c r="C212" s="54" t="s">
        <v>262</v>
      </c>
      <c r="E212" s="47">
        <v>0</v>
      </c>
      <c r="G212" s="49"/>
      <c r="I212" s="51"/>
      <c r="K212" s="51"/>
    </row>
    <row r="213" spans="3:11" ht="12.75">
      <c r="C213" s="54" t="s">
        <v>263</v>
      </c>
      <c r="E213" s="47">
        <v>0</v>
      </c>
      <c r="G213" s="49"/>
      <c r="I213" s="51"/>
      <c r="K213" s="51"/>
    </row>
    <row r="214" spans="3:11" ht="12.75">
      <c r="C214" s="54" t="s">
        <v>264</v>
      </c>
      <c r="E214" s="47">
        <v>0</v>
      </c>
      <c r="G214" s="49"/>
      <c r="I214" s="51"/>
      <c r="K214" s="51"/>
    </row>
    <row r="215" spans="3:11" ht="12.75">
      <c r="C215" s="99" t="s">
        <v>875</v>
      </c>
      <c r="E215" s="47">
        <v>0</v>
      </c>
      <c r="G215" s="49"/>
      <c r="I215" s="51"/>
      <c r="K215" s="51"/>
    </row>
    <row r="216" spans="3:11" ht="12.75">
      <c r="C216" s="54" t="s">
        <v>61</v>
      </c>
      <c r="E216" s="47">
        <v>1</v>
      </c>
      <c r="G216" s="49"/>
      <c r="I216" s="51"/>
      <c r="K216" s="51"/>
    </row>
    <row r="217" spans="3:11" ht="12.75">
      <c r="C217" s="54" t="s">
        <v>265</v>
      </c>
      <c r="E217" s="47">
        <v>0</v>
      </c>
      <c r="G217" s="49"/>
      <c r="I217" s="51"/>
      <c r="K217" s="51"/>
    </row>
    <row r="218" spans="3:11" ht="12.75">
      <c r="C218" s="54" t="s">
        <v>266</v>
      </c>
      <c r="E218" s="47">
        <v>0</v>
      </c>
      <c r="G218" s="49"/>
      <c r="I218" s="51"/>
      <c r="K218" s="51"/>
    </row>
    <row r="220" spans="2:3" ht="15">
      <c r="B220" s="42" t="s">
        <v>267</v>
      </c>
      <c r="C220" s="42" t="s">
        <v>268</v>
      </c>
    </row>
    <row r="222" spans="1:11" ht="12.75">
      <c r="A222" s="43">
        <v>1</v>
      </c>
      <c r="B222" s="44" t="s">
        <v>269</v>
      </c>
      <c r="C222" s="45" t="s">
        <v>270</v>
      </c>
      <c r="D222" s="46" t="s">
        <v>84</v>
      </c>
      <c r="E222" s="47">
        <v>7.19375</v>
      </c>
      <c r="F222" s="48">
        <v>2.4534</v>
      </c>
      <c r="G222" s="49">
        <f>E222*F222</f>
        <v>17.649146249999998</v>
      </c>
      <c r="I222" s="51"/>
      <c r="J222" s="50"/>
      <c r="K222" s="51">
        <f>E222*J222</f>
        <v>0</v>
      </c>
    </row>
    <row r="223" spans="3:11" ht="12.75">
      <c r="C223" s="54" t="s">
        <v>271</v>
      </c>
      <c r="E223" s="47">
        <v>0</v>
      </c>
      <c r="G223" s="49"/>
      <c r="I223" s="51"/>
      <c r="K223" s="51"/>
    </row>
    <row r="224" spans="3:11" ht="12.75">
      <c r="C224" s="54" t="s">
        <v>272</v>
      </c>
      <c r="E224" s="47">
        <v>3.19375</v>
      </c>
      <c r="G224" s="49"/>
      <c r="I224" s="51"/>
      <c r="K224" s="51"/>
    </row>
    <row r="225" spans="3:11" ht="12.75">
      <c r="C225" s="54" t="s">
        <v>273</v>
      </c>
      <c r="E225" s="47">
        <v>4</v>
      </c>
      <c r="G225" s="49"/>
      <c r="I225" s="51"/>
      <c r="K225" s="51"/>
    </row>
    <row r="226" spans="1:11" ht="12.75">
      <c r="A226" s="43">
        <v>2</v>
      </c>
      <c r="B226" s="44" t="s">
        <v>274</v>
      </c>
      <c r="C226" s="45" t="s">
        <v>275</v>
      </c>
      <c r="D226" s="46" t="s">
        <v>65</v>
      </c>
      <c r="E226" s="47">
        <v>57.55</v>
      </c>
      <c r="F226" s="48">
        <v>0.00519</v>
      </c>
      <c r="G226" s="49">
        <f>E226*F226</f>
        <v>0.2986845</v>
      </c>
      <c r="I226" s="51"/>
      <c r="J226" s="50"/>
      <c r="K226" s="51">
        <f>E226*J226</f>
        <v>0</v>
      </c>
    </row>
    <row r="227" spans="3:11" ht="12.75">
      <c r="C227" s="54" t="s">
        <v>276</v>
      </c>
      <c r="E227" s="47">
        <v>25.55</v>
      </c>
      <c r="G227" s="49"/>
      <c r="I227" s="51"/>
      <c r="K227" s="51"/>
    </row>
    <row r="228" spans="3:11" ht="12.75">
      <c r="C228" s="54" t="s">
        <v>277</v>
      </c>
      <c r="E228" s="47">
        <v>32</v>
      </c>
      <c r="G228" s="49"/>
      <c r="I228" s="51"/>
      <c r="K228" s="51"/>
    </row>
    <row r="229" spans="1:11" ht="12.75">
      <c r="A229" s="43">
        <v>3</v>
      </c>
      <c r="B229" s="44" t="s">
        <v>278</v>
      </c>
      <c r="C229" s="45" t="s">
        <v>279</v>
      </c>
      <c r="D229" s="46" t="s">
        <v>65</v>
      </c>
      <c r="E229" s="47">
        <v>57.55</v>
      </c>
      <c r="F229" s="48">
        <v>0</v>
      </c>
      <c r="G229" s="49">
        <f>E229*F229</f>
        <v>0</v>
      </c>
      <c r="I229" s="51"/>
      <c r="J229" s="50"/>
      <c r="K229" s="51">
        <f>E229*J229</f>
        <v>0</v>
      </c>
    </row>
    <row r="230" spans="3:11" ht="12.75">
      <c r="C230" s="54" t="s">
        <v>280</v>
      </c>
      <c r="E230" s="47">
        <v>57.55</v>
      </c>
      <c r="G230" s="49"/>
      <c r="I230" s="51"/>
      <c r="K230" s="51"/>
    </row>
    <row r="231" spans="1:11" ht="12.75">
      <c r="A231" s="43">
        <v>4</v>
      </c>
      <c r="B231" s="44" t="s">
        <v>281</v>
      </c>
      <c r="C231" s="45" t="s">
        <v>282</v>
      </c>
      <c r="D231" s="46" t="s">
        <v>142</v>
      </c>
      <c r="E231" s="47">
        <v>0.79134</v>
      </c>
      <c r="F231" s="48">
        <v>1.05256</v>
      </c>
      <c r="G231" s="49">
        <f>E231*F231</f>
        <v>0.8329328304</v>
      </c>
      <c r="I231" s="51"/>
      <c r="J231" s="50"/>
      <c r="K231" s="51">
        <f>E231*J231</f>
        <v>0</v>
      </c>
    </row>
    <row r="232" spans="3:11" ht="12.75">
      <c r="C232" s="54" t="s">
        <v>283</v>
      </c>
      <c r="E232" s="47">
        <v>0</v>
      </c>
      <c r="G232" s="49"/>
      <c r="I232" s="51"/>
      <c r="K232" s="51"/>
    </row>
    <row r="233" spans="3:11" ht="12.75">
      <c r="C233" s="54" t="s">
        <v>284</v>
      </c>
      <c r="E233" s="47">
        <v>0.79134</v>
      </c>
      <c r="G233" s="49"/>
      <c r="I233" s="51"/>
      <c r="K233" s="51"/>
    </row>
    <row r="235" spans="2:3" ht="15">
      <c r="B235" s="42" t="s">
        <v>285</v>
      </c>
      <c r="C235" s="42" t="s">
        <v>286</v>
      </c>
    </row>
    <row r="237" spans="1:11" ht="12.75">
      <c r="A237" s="43">
        <v>1</v>
      </c>
      <c r="B237" s="44" t="s">
        <v>287</v>
      </c>
      <c r="C237" s="45" t="s">
        <v>288</v>
      </c>
      <c r="D237" s="46" t="s">
        <v>65</v>
      </c>
      <c r="E237" s="47">
        <v>99.5581</v>
      </c>
      <c r="F237" s="48">
        <v>0.25512</v>
      </c>
      <c r="G237" s="49">
        <f>E237*F237</f>
        <v>25.399262472</v>
      </c>
      <c r="I237" s="51"/>
      <c r="J237" s="50"/>
      <c r="K237" s="51">
        <f>E237*J237</f>
        <v>0</v>
      </c>
    </row>
    <row r="238" spans="3:11" ht="12.75">
      <c r="C238" s="54" t="s">
        <v>289</v>
      </c>
      <c r="E238" s="47">
        <v>0</v>
      </c>
      <c r="G238" s="49"/>
      <c r="I238" s="51"/>
      <c r="K238" s="51"/>
    </row>
    <row r="239" spans="3:11" ht="12.75">
      <c r="C239" s="54" t="s">
        <v>290</v>
      </c>
      <c r="E239" s="47">
        <v>0</v>
      </c>
      <c r="G239" s="49"/>
      <c r="I239" s="51"/>
      <c r="K239" s="51"/>
    </row>
    <row r="240" spans="3:11" ht="12.75">
      <c r="C240" s="54" t="s">
        <v>291</v>
      </c>
      <c r="E240" s="47">
        <v>0.6097</v>
      </c>
      <c r="G240" s="49"/>
      <c r="I240" s="51"/>
      <c r="K240" s="51"/>
    </row>
    <row r="241" spans="3:11" ht="12.75">
      <c r="C241" s="54" t="s">
        <v>292</v>
      </c>
      <c r="E241" s="47">
        <v>22.26185</v>
      </c>
      <c r="G241" s="49"/>
      <c r="I241" s="51"/>
      <c r="K241" s="51"/>
    </row>
    <row r="242" spans="3:11" ht="12.75">
      <c r="C242" s="54" t="s">
        <v>293</v>
      </c>
      <c r="E242" s="47">
        <v>14.625</v>
      </c>
      <c r="G242" s="49"/>
      <c r="I242" s="51"/>
      <c r="K242" s="51"/>
    </row>
    <row r="243" spans="3:11" ht="12.75">
      <c r="C243" s="54" t="s">
        <v>294</v>
      </c>
      <c r="E243" s="47">
        <v>22.36</v>
      </c>
      <c r="G243" s="49"/>
      <c r="I243" s="51"/>
      <c r="K243" s="51"/>
    </row>
    <row r="244" spans="3:11" ht="12.75">
      <c r="C244" s="54" t="s">
        <v>153</v>
      </c>
      <c r="E244" s="47">
        <v>17.5</v>
      </c>
      <c r="G244" s="49"/>
      <c r="I244" s="51"/>
      <c r="K244" s="51"/>
    </row>
    <row r="245" spans="3:11" ht="12.75">
      <c r="C245" s="54" t="s">
        <v>295</v>
      </c>
      <c r="E245" s="47">
        <v>21.57155</v>
      </c>
      <c r="G245" s="49"/>
      <c r="I245" s="51"/>
      <c r="K245" s="51"/>
    </row>
    <row r="246" spans="3:11" ht="12.75">
      <c r="C246" s="54" t="s">
        <v>296</v>
      </c>
      <c r="E246" s="47">
        <v>0.63</v>
      </c>
      <c r="G246" s="49"/>
      <c r="I246" s="51"/>
      <c r="K246" s="51"/>
    </row>
    <row r="247" spans="1:11" ht="12.75">
      <c r="A247" s="58" t="s">
        <v>210</v>
      </c>
      <c r="B247" s="59" t="s">
        <v>297</v>
      </c>
      <c r="C247" s="45" t="s">
        <v>298</v>
      </c>
      <c r="D247" s="46" t="s">
        <v>299</v>
      </c>
      <c r="E247" s="47">
        <v>473.28</v>
      </c>
      <c r="F247" s="48">
        <v>0.039</v>
      </c>
      <c r="G247" s="49">
        <f>E247*F247</f>
        <v>18.457919999999998</v>
      </c>
      <c r="H247" s="50"/>
      <c r="I247" s="51">
        <f>E247*H247</f>
        <v>0</v>
      </c>
      <c r="K247" s="51"/>
    </row>
    <row r="248" spans="1:11" ht="12.75">
      <c r="A248" s="43">
        <v>2</v>
      </c>
      <c r="B248" s="44" t="s">
        <v>300</v>
      </c>
      <c r="C248" s="45" t="s">
        <v>301</v>
      </c>
      <c r="D248" s="46" t="s">
        <v>65</v>
      </c>
      <c r="E248" s="47">
        <v>99.558</v>
      </c>
      <c r="F248" s="48">
        <v>0.18051</v>
      </c>
      <c r="G248" s="49">
        <f>E248*F248</f>
        <v>17.97121458</v>
      </c>
      <c r="I248" s="51"/>
      <c r="J248" s="50"/>
      <c r="K248" s="51">
        <f>E248*J248</f>
        <v>0</v>
      </c>
    </row>
    <row r="249" spans="3:11" ht="12.75">
      <c r="C249" s="54" t="s">
        <v>302</v>
      </c>
      <c r="E249" s="47">
        <v>0</v>
      </c>
      <c r="G249" s="49"/>
      <c r="I249" s="51"/>
      <c r="K249" s="51"/>
    </row>
    <row r="250" spans="3:11" ht="12.75">
      <c r="C250" s="54" t="s">
        <v>303</v>
      </c>
      <c r="E250" s="47">
        <v>0</v>
      </c>
      <c r="G250" s="49"/>
      <c r="I250" s="51"/>
      <c r="K250" s="51"/>
    </row>
    <row r="251" spans="3:11" ht="12.75">
      <c r="C251" s="54" t="s">
        <v>304</v>
      </c>
      <c r="E251" s="47">
        <v>99.558</v>
      </c>
      <c r="G251" s="49"/>
      <c r="I251" s="51"/>
      <c r="K251" s="51"/>
    </row>
    <row r="252" spans="1:11" ht="12.75">
      <c r="A252" s="43">
        <v>3</v>
      </c>
      <c r="B252" s="44" t="s">
        <v>305</v>
      </c>
      <c r="C252" s="45" t="s">
        <v>306</v>
      </c>
      <c r="D252" s="46" t="s">
        <v>65</v>
      </c>
      <c r="E252" s="47">
        <v>497.79</v>
      </c>
      <c r="F252" s="48">
        <v>0.02256</v>
      </c>
      <c r="G252" s="49">
        <f>E252*F252</f>
        <v>11.2301424</v>
      </c>
      <c r="I252" s="51"/>
      <c r="J252" s="50"/>
      <c r="K252" s="51">
        <f>E252*J252</f>
        <v>0</v>
      </c>
    </row>
    <row r="253" spans="3:11" ht="12.75">
      <c r="C253" s="54" t="s">
        <v>302</v>
      </c>
      <c r="E253" s="47">
        <v>0</v>
      </c>
      <c r="G253" s="49"/>
      <c r="I253" s="51"/>
      <c r="K253" s="51"/>
    </row>
    <row r="254" spans="3:11" ht="12.75">
      <c r="C254" s="54" t="s">
        <v>307</v>
      </c>
      <c r="E254" s="47">
        <v>0</v>
      </c>
      <c r="G254" s="49"/>
      <c r="I254" s="51"/>
      <c r="K254" s="51"/>
    </row>
    <row r="255" spans="3:11" ht="12.75">
      <c r="C255" s="54" t="s">
        <v>308</v>
      </c>
      <c r="E255" s="47">
        <v>497.79</v>
      </c>
      <c r="G255" s="49"/>
      <c r="I255" s="51"/>
      <c r="K255" s="51"/>
    </row>
    <row r="256" spans="1:11" ht="12.75">
      <c r="A256" s="43">
        <v>4</v>
      </c>
      <c r="B256" s="44" t="s">
        <v>309</v>
      </c>
      <c r="C256" s="45" t="s">
        <v>310</v>
      </c>
      <c r="D256" s="46" t="s">
        <v>311</v>
      </c>
      <c r="E256" s="47">
        <v>117.45</v>
      </c>
      <c r="F256" s="48">
        <v>0.14067</v>
      </c>
      <c r="G256" s="49">
        <f>E256*F256</f>
        <v>16.5216915</v>
      </c>
      <c r="I256" s="51"/>
      <c r="J256" s="50"/>
      <c r="K256" s="51">
        <f>E256*J256</f>
        <v>0</v>
      </c>
    </row>
    <row r="257" spans="3:11" ht="12.75">
      <c r="C257" s="54" t="s">
        <v>312</v>
      </c>
      <c r="E257" s="47">
        <v>0</v>
      </c>
      <c r="G257" s="49"/>
      <c r="I257" s="51"/>
      <c r="K257" s="51"/>
    </row>
    <row r="258" spans="3:11" ht="12.75">
      <c r="C258" s="54" t="s">
        <v>313</v>
      </c>
      <c r="E258" s="47">
        <v>35.75</v>
      </c>
      <c r="G258" s="49"/>
      <c r="I258" s="51"/>
      <c r="K258" s="51"/>
    </row>
    <row r="259" spans="3:11" ht="12.75">
      <c r="C259" s="54" t="s">
        <v>314</v>
      </c>
      <c r="E259" s="47">
        <v>35</v>
      </c>
      <c r="G259" s="49"/>
      <c r="I259" s="51"/>
      <c r="K259" s="51"/>
    </row>
    <row r="260" spans="3:11" ht="12.75">
      <c r="C260" s="54" t="s">
        <v>315</v>
      </c>
      <c r="E260" s="47">
        <v>34.25</v>
      </c>
      <c r="G260" s="49"/>
      <c r="I260" s="51"/>
      <c r="K260" s="51"/>
    </row>
    <row r="261" spans="3:11" ht="12.75">
      <c r="C261" s="54" t="s">
        <v>316</v>
      </c>
      <c r="E261" s="47">
        <v>2.45</v>
      </c>
      <c r="G261" s="49"/>
      <c r="I261" s="51"/>
      <c r="K261" s="51"/>
    </row>
    <row r="262" spans="3:11" ht="12.75">
      <c r="C262" s="54" t="s">
        <v>317</v>
      </c>
      <c r="E262" s="47">
        <v>10</v>
      </c>
      <c r="G262" s="49"/>
      <c r="I262" s="51"/>
      <c r="K262" s="51"/>
    </row>
    <row r="263" spans="1:11" ht="12.75">
      <c r="A263" s="58" t="s">
        <v>226</v>
      </c>
      <c r="B263" s="59" t="s">
        <v>318</v>
      </c>
      <c r="C263" s="45" t="s">
        <v>319</v>
      </c>
      <c r="D263" s="46" t="s">
        <v>311</v>
      </c>
      <c r="E263" s="47">
        <v>120.36</v>
      </c>
      <c r="F263" s="48">
        <v>0.101</v>
      </c>
      <c r="G263" s="49">
        <f>E263*F263</f>
        <v>12.156360000000001</v>
      </c>
      <c r="H263" s="50"/>
      <c r="I263" s="51">
        <f>E263*H263</f>
        <v>0</v>
      </c>
      <c r="K263" s="51"/>
    </row>
    <row r="264" spans="1:11" ht="12.75">
      <c r="A264" s="43">
        <v>5</v>
      </c>
      <c r="B264" s="44" t="s">
        <v>320</v>
      </c>
      <c r="C264" s="45" t="s">
        <v>321</v>
      </c>
      <c r="D264" s="46" t="s">
        <v>84</v>
      </c>
      <c r="E264" s="47">
        <v>11.745</v>
      </c>
      <c r="F264" s="48">
        <v>2.25634</v>
      </c>
      <c r="G264" s="49">
        <f>E264*F264</f>
        <v>26.500713299999997</v>
      </c>
      <c r="I264" s="51"/>
      <c r="J264" s="50"/>
      <c r="K264" s="51">
        <f>E264*J264</f>
        <v>0</v>
      </c>
    </row>
    <row r="265" spans="3:11" ht="12.75">
      <c r="C265" s="54" t="s">
        <v>322</v>
      </c>
      <c r="E265" s="47">
        <v>11.745</v>
      </c>
      <c r="G265" s="49"/>
      <c r="I265" s="51"/>
      <c r="K265" s="51"/>
    </row>
    <row r="267" spans="2:3" ht="15">
      <c r="B267" s="42" t="s">
        <v>323</v>
      </c>
      <c r="C267" s="42" t="s">
        <v>324</v>
      </c>
    </row>
    <row r="269" spans="1:11" ht="12.75">
      <c r="A269" s="43">
        <v>1</v>
      </c>
      <c r="B269" s="44" t="s">
        <v>325</v>
      </c>
      <c r="C269" s="45" t="s">
        <v>326</v>
      </c>
      <c r="D269" s="46" t="s">
        <v>65</v>
      </c>
      <c r="E269" s="47">
        <v>642.919053</v>
      </c>
      <c r="F269" s="48">
        <v>0.0001</v>
      </c>
      <c r="G269" s="49">
        <f>E269*F269</f>
        <v>0.0642919053</v>
      </c>
      <c r="I269" s="51"/>
      <c r="J269" s="50"/>
      <c r="K269" s="51">
        <f>E269*J269</f>
        <v>0</v>
      </c>
    </row>
    <row r="270" spans="3:11" ht="12.75">
      <c r="C270" s="54" t="s">
        <v>327</v>
      </c>
      <c r="E270" s="47">
        <v>0</v>
      </c>
      <c r="G270" s="49"/>
      <c r="I270" s="51"/>
      <c r="K270" s="51"/>
    </row>
    <row r="271" spans="3:11" ht="12.75">
      <c r="C271" s="54" t="s">
        <v>328</v>
      </c>
      <c r="E271" s="47">
        <v>0</v>
      </c>
      <c r="G271" s="49"/>
      <c r="I271" s="51"/>
      <c r="K271" s="51"/>
    </row>
    <row r="272" spans="3:11" ht="12.75">
      <c r="C272" s="54" t="s">
        <v>329</v>
      </c>
      <c r="E272" s="47">
        <v>96.8</v>
      </c>
      <c r="G272" s="49"/>
      <c r="I272" s="51"/>
      <c r="K272" s="51"/>
    </row>
    <row r="273" spans="3:11" ht="12.75">
      <c r="C273" s="54" t="s">
        <v>330</v>
      </c>
      <c r="E273" s="47">
        <v>24.885</v>
      </c>
      <c r="G273" s="49"/>
      <c r="I273" s="51"/>
      <c r="K273" s="51"/>
    </row>
    <row r="274" spans="3:11" ht="12.75">
      <c r="C274" s="54" t="s">
        <v>331</v>
      </c>
      <c r="E274" s="47">
        <v>5.838</v>
      </c>
      <c r="G274" s="49"/>
      <c r="I274" s="51"/>
      <c r="K274" s="51"/>
    </row>
    <row r="275" spans="3:11" ht="12.75">
      <c r="C275" s="54" t="s">
        <v>332</v>
      </c>
      <c r="E275" s="47">
        <v>2.4</v>
      </c>
      <c r="G275" s="49"/>
      <c r="I275" s="51"/>
      <c r="K275" s="51"/>
    </row>
    <row r="276" spans="3:11" ht="12.75">
      <c r="C276" s="54" t="s">
        <v>333</v>
      </c>
      <c r="E276" s="47">
        <v>1.8</v>
      </c>
      <c r="G276" s="49"/>
      <c r="I276" s="51"/>
      <c r="K276" s="51"/>
    </row>
    <row r="277" spans="3:11" ht="12.75">
      <c r="C277" s="54" t="s">
        <v>334</v>
      </c>
      <c r="E277" s="47">
        <v>9.3</v>
      </c>
      <c r="G277" s="49"/>
      <c r="I277" s="51"/>
      <c r="K277" s="51"/>
    </row>
    <row r="278" spans="3:11" ht="12.75">
      <c r="C278" s="54" t="s">
        <v>335</v>
      </c>
      <c r="E278" s="47">
        <v>3.183253</v>
      </c>
      <c r="G278" s="49"/>
      <c r="I278" s="51"/>
      <c r="K278" s="51"/>
    </row>
    <row r="279" spans="3:11" ht="12.75">
      <c r="C279" s="54" t="s">
        <v>336</v>
      </c>
      <c r="E279" s="47">
        <v>7.7004</v>
      </c>
      <c r="G279" s="49"/>
      <c r="I279" s="51"/>
      <c r="K279" s="51"/>
    </row>
    <row r="280" spans="3:11" ht="12.75">
      <c r="C280" s="54" t="s">
        <v>337</v>
      </c>
      <c r="E280" s="47">
        <v>15.1</v>
      </c>
      <c r="G280" s="49"/>
      <c r="I280" s="51"/>
      <c r="K280" s="51"/>
    </row>
    <row r="281" spans="3:11" ht="12.75">
      <c r="C281" s="54" t="s">
        <v>338</v>
      </c>
      <c r="E281" s="47">
        <v>0</v>
      </c>
      <c r="G281" s="49"/>
      <c r="I281" s="51"/>
      <c r="K281" s="51"/>
    </row>
    <row r="282" spans="3:11" ht="12.75">
      <c r="C282" s="54" t="s">
        <v>339</v>
      </c>
      <c r="E282" s="47">
        <v>203.52</v>
      </c>
      <c r="G282" s="49"/>
      <c r="I282" s="51"/>
      <c r="K282" s="51"/>
    </row>
    <row r="283" spans="3:11" ht="12.75">
      <c r="C283" s="54" t="s">
        <v>340</v>
      </c>
      <c r="E283" s="47">
        <v>8.325</v>
      </c>
      <c r="G283" s="49"/>
      <c r="I283" s="51"/>
      <c r="K283" s="51"/>
    </row>
    <row r="284" spans="3:11" ht="12.75">
      <c r="C284" s="54" t="s">
        <v>341</v>
      </c>
      <c r="E284" s="47">
        <v>62.54</v>
      </c>
      <c r="G284" s="49"/>
      <c r="I284" s="51"/>
      <c r="K284" s="51"/>
    </row>
    <row r="285" spans="3:11" ht="12.75">
      <c r="C285" s="54" t="s">
        <v>342</v>
      </c>
      <c r="E285" s="47">
        <v>1.6</v>
      </c>
      <c r="G285" s="49"/>
      <c r="I285" s="51"/>
      <c r="K285" s="51"/>
    </row>
    <row r="286" spans="3:11" ht="12.75">
      <c r="C286" s="54" t="s">
        <v>343</v>
      </c>
      <c r="E286" s="47">
        <v>46.3275</v>
      </c>
      <c r="G286" s="49"/>
      <c r="I286" s="51"/>
      <c r="K286" s="51"/>
    </row>
    <row r="287" spans="3:11" ht="12.75">
      <c r="C287" s="54" t="s">
        <v>344</v>
      </c>
      <c r="E287" s="47">
        <v>2.64</v>
      </c>
      <c r="G287" s="49"/>
      <c r="I287" s="51"/>
      <c r="K287" s="51"/>
    </row>
    <row r="288" spans="3:11" ht="12.75">
      <c r="C288" s="54" t="s">
        <v>345</v>
      </c>
      <c r="E288" s="47">
        <v>17.888</v>
      </c>
      <c r="G288" s="49"/>
      <c r="I288" s="51"/>
      <c r="K288" s="51"/>
    </row>
    <row r="289" spans="3:11" ht="12.75">
      <c r="C289" s="54" t="s">
        <v>346</v>
      </c>
      <c r="E289" s="47">
        <v>14.08</v>
      </c>
      <c r="G289" s="49"/>
      <c r="I289" s="51"/>
      <c r="K289" s="51"/>
    </row>
    <row r="290" spans="3:11" ht="12.75">
      <c r="C290" s="54" t="s">
        <v>347</v>
      </c>
      <c r="E290" s="47">
        <v>8.64</v>
      </c>
      <c r="G290" s="49"/>
      <c r="I290" s="51"/>
      <c r="K290" s="51"/>
    </row>
    <row r="291" spans="3:11" ht="12.75">
      <c r="C291" s="54" t="s">
        <v>348</v>
      </c>
      <c r="E291" s="47">
        <v>65.205</v>
      </c>
      <c r="G291" s="49"/>
      <c r="I291" s="51"/>
      <c r="K291" s="51"/>
    </row>
    <row r="292" spans="3:11" ht="12.75">
      <c r="C292" s="54" t="s">
        <v>349</v>
      </c>
      <c r="E292" s="47">
        <v>2.39955</v>
      </c>
      <c r="G292" s="49"/>
      <c r="I292" s="51"/>
      <c r="K292" s="51"/>
    </row>
    <row r="293" spans="3:11" ht="12.75">
      <c r="C293" s="54" t="s">
        <v>350</v>
      </c>
      <c r="E293" s="47">
        <v>9.34065</v>
      </c>
      <c r="G293" s="49"/>
      <c r="I293" s="51"/>
      <c r="K293" s="51"/>
    </row>
    <row r="294" spans="3:11" ht="12.75">
      <c r="C294" s="54" t="s">
        <v>351</v>
      </c>
      <c r="E294" s="47">
        <v>33.4067</v>
      </c>
      <c r="G294" s="49"/>
      <c r="I294" s="51"/>
      <c r="K294" s="51"/>
    </row>
    <row r="295" spans="1:11" ht="12.75">
      <c r="A295" s="43">
        <v>2</v>
      </c>
      <c r="B295" s="44" t="s">
        <v>352</v>
      </c>
      <c r="C295" s="45" t="s">
        <v>353</v>
      </c>
      <c r="D295" s="46" t="s">
        <v>65</v>
      </c>
      <c r="E295" s="47">
        <v>642.919</v>
      </c>
      <c r="F295" s="48">
        <v>0.016</v>
      </c>
      <c r="G295" s="49">
        <f>E295*F295</f>
        <v>10.286704</v>
      </c>
      <c r="I295" s="51"/>
      <c r="J295" s="50"/>
      <c r="K295" s="51">
        <f>E295*J295</f>
        <v>0</v>
      </c>
    </row>
    <row r="296" spans="3:11" ht="12.75">
      <c r="C296" s="54" t="s">
        <v>354</v>
      </c>
      <c r="E296" s="47">
        <v>0</v>
      </c>
      <c r="G296" s="49"/>
      <c r="I296" s="51"/>
      <c r="K296" s="51"/>
    </row>
    <row r="297" spans="3:11" ht="12.75">
      <c r="C297" s="54" t="s">
        <v>355</v>
      </c>
      <c r="E297" s="47">
        <v>642.919</v>
      </c>
      <c r="G297" s="49"/>
      <c r="I297" s="51"/>
      <c r="K297" s="51"/>
    </row>
    <row r="298" spans="1:11" ht="12.75">
      <c r="A298" s="43">
        <v>3</v>
      </c>
      <c r="B298" s="44" t="s">
        <v>325</v>
      </c>
      <c r="C298" s="45" t="s">
        <v>326</v>
      </c>
      <c r="D298" s="46" t="s">
        <v>65</v>
      </c>
      <c r="E298" s="47">
        <v>649.302</v>
      </c>
      <c r="F298" s="48">
        <v>0.0001</v>
      </c>
      <c r="G298" s="49">
        <f>E298*F298</f>
        <v>0.06493020000000001</v>
      </c>
      <c r="I298" s="51"/>
      <c r="J298" s="50"/>
      <c r="K298" s="51">
        <f>E298*J298</f>
        <v>0</v>
      </c>
    </row>
    <row r="299" spans="3:11" ht="12.75">
      <c r="C299" s="54" t="s">
        <v>356</v>
      </c>
      <c r="E299" s="47">
        <v>0</v>
      </c>
      <c r="G299" s="49"/>
      <c r="I299" s="51"/>
      <c r="K299" s="51"/>
    </row>
    <row r="300" spans="3:11" ht="12.75">
      <c r="C300" s="54" t="s">
        <v>357</v>
      </c>
      <c r="E300" s="47">
        <v>674.91</v>
      </c>
      <c r="G300" s="49"/>
      <c r="I300" s="51"/>
      <c r="K300" s="51"/>
    </row>
    <row r="301" spans="3:11" ht="12.75">
      <c r="C301" s="54" t="s">
        <v>358</v>
      </c>
      <c r="E301" s="47">
        <v>0</v>
      </c>
      <c r="G301" s="49"/>
      <c r="I301" s="51"/>
      <c r="K301" s="51"/>
    </row>
    <row r="302" spans="3:11" ht="12.75">
      <c r="C302" s="54" t="s">
        <v>359</v>
      </c>
      <c r="E302" s="47">
        <v>-117.6</v>
      </c>
      <c r="G302" s="49"/>
      <c r="I302" s="51"/>
      <c r="K302" s="51"/>
    </row>
    <row r="303" spans="3:11" ht="12.75">
      <c r="C303" s="54" t="s">
        <v>360</v>
      </c>
      <c r="E303" s="47">
        <v>-59.388</v>
      </c>
      <c r="G303" s="49"/>
      <c r="I303" s="51"/>
      <c r="K303" s="51"/>
    </row>
    <row r="304" spans="3:11" ht="12.75">
      <c r="C304" s="54" t="s">
        <v>361</v>
      </c>
      <c r="E304" s="47">
        <v>0</v>
      </c>
      <c r="G304" s="49"/>
      <c r="I304" s="51"/>
      <c r="K304" s="51"/>
    </row>
    <row r="305" spans="3:11" ht="12.75">
      <c r="C305" s="54" t="s">
        <v>362</v>
      </c>
      <c r="E305" s="47">
        <v>135.52</v>
      </c>
      <c r="G305" s="49"/>
      <c r="I305" s="51"/>
      <c r="K305" s="51"/>
    </row>
    <row r="306" spans="3:11" ht="12.75">
      <c r="C306" s="54" t="s">
        <v>363</v>
      </c>
      <c r="E306" s="47">
        <v>15.86</v>
      </c>
      <c r="G306" s="49"/>
      <c r="I306" s="51"/>
      <c r="K306" s="51"/>
    </row>
    <row r="307" spans="1:11" ht="12.75">
      <c r="A307" s="43">
        <v>4</v>
      </c>
      <c r="B307" s="44" t="s">
        <v>364</v>
      </c>
      <c r="C307" s="45" t="s">
        <v>365</v>
      </c>
      <c r="D307" s="46" t="s">
        <v>65</v>
      </c>
      <c r="E307" s="47">
        <v>649.302</v>
      </c>
      <c r="F307" s="48">
        <v>0.0125</v>
      </c>
      <c r="G307" s="49">
        <f>E307*F307</f>
        <v>8.116275</v>
      </c>
      <c r="I307" s="51"/>
      <c r="J307" s="50"/>
      <c r="K307" s="51">
        <f>E307*J307</f>
        <v>0</v>
      </c>
    </row>
    <row r="308" spans="3:11" ht="12.75">
      <c r="C308" s="54" t="s">
        <v>366</v>
      </c>
      <c r="E308" s="47">
        <v>0</v>
      </c>
      <c r="G308" s="49"/>
      <c r="I308" s="51"/>
      <c r="K308" s="51"/>
    </row>
    <row r="309" spans="3:11" ht="12.75">
      <c r="C309" s="54" t="s">
        <v>367</v>
      </c>
      <c r="E309" s="47">
        <v>649.302</v>
      </c>
      <c r="G309" s="49"/>
      <c r="I309" s="51"/>
      <c r="K309" s="51"/>
    </row>
    <row r="311" spans="2:3" ht="15">
      <c r="B311" s="42" t="s">
        <v>368</v>
      </c>
      <c r="C311" s="42" t="s">
        <v>369</v>
      </c>
    </row>
    <row r="313" spans="1:11" ht="12.75">
      <c r="A313" s="43">
        <v>1</v>
      </c>
      <c r="B313" s="44" t="s">
        <v>370</v>
      </c>
      <c r="C313" s="45" t="s">
        <v>371</v>
      </c>
      <c r="D313" s="46" t="s">
        <v>311</v>
      </c>
      <c r="E313" s="47">
        <v>246.4</v>
      </c>
      <c r="F313" s="48">
        <v>0</v>
      </c>
      <c r="G313" s="49">
        <f>E313*F313</f>
        <v>0</v>
      </c>
      <c r="I313" s="51"/>
      <c r="J313" s="50"/>
      <c r="K313" s="51">
        <f>E313*J313</f>
        <v>0</v>
      </c>
    </row>
    <row r="314" spans="3:11" ht="12.75">
      <c r="C314" s="54" t="s">
        <v>372</v>
      </c>
      <c r="E314" s="47">
        <v>0</v>
      </c>
      <c r="G314" s="49"/>
      <c r="I314" s="51"/>
      <c r="K314" s="51"/>
    </row>
    <row r="315" spans="3:11" ht="12.75">
      <c r="C315" s="54" t="s">
        <v>373</v>
      </c>
      <c r="E315" s="47">
        <v>246.4</v>
      </c>
      <c r="G315" s="49"/>
      <c r="I315" s="51"/>
      <c r="K315" s="51"/>
    </row>
    <row r="316" spans="1:11" ht="12.75">
      <c r="A316" s="43">
        <v>2</v>
      </c>
      <c r="B316" s="44" t="s">
        <v>325</v>
      </c>
      <c r="C316" s="45" t="s">
        <v>326</v>
      </c>
      <c r="D316" s="46" t="s">
        <v>65</v>
      </c>
      <c r="E316" s="47">
        <v>700.738</v>
      </c>
      <c r="F316" s="48">
        <v>0.0001</v>
      </c>
      <c r="G316" s="49">
        <f>E316*F316</f>
        <v>0.0700738</v>
      </c>
      <c r="I316" s="51"/>
      <c r="J316" s="50"/>
      <c r="K316" s="51">
        <f>E316*J316</f>
        <v>0</v>
      </c>
    </row>
    <row r="317" spans="3:11" ht="12.75">
      <c r="C317" s="54" t="s">
        <v>374</v>
      </c>
      <c r="E317" s="47">
        <v>0</v>
      </c>
      <c r="G317" s="49"/>
      <c r="I317" s="51"/>
      <c r="K317" s="51"/>
    </row>
    <row r="318" spans="3:11" ht="12.75">
      <c r="C318" s="54" t="s">
        <v>375</v>
      </c>
      <c r="E318" s="47">
        <v>779.76</v>
      </c>
      <c r="G318" s="49"/>
      <c r="I318" s="51"/>
      <c r="K318" s="51"/>
    </row>
    <row r="319" spans="3:11" ht="12.75">
      <c r="C319" s="54" t="s">
        <v>376</v>
      </c>
      <c r="E319" s="47">
        <v>23.55</v>
      </c>
      <c r="G319" s="49"/>
      <c r="I319" s="51"/>
      <c r="K319" s="51"/>
    </row>
    <row r="320" spans="3:11" ht="12.75">
      <c r="C320" s="54" t="s">
        <v>377</v>
      </c>
      <c r="E320" s="47">
        <v>3.3</v>
      </c>
      <c r="G320" s="49"/>
      <c r="I320" s="51"/>
      <c r="K320" s="51"/>
    </row>
    <row r="321" spans="3:11" ht="12.75">
      <c r="C321" s="54" t="s">
        <v>358</v>
      </c>
      <c r="E321" s="47">
        <v>0</v>
      </c>
      <c r="G321" s="49"/>
      <c r="I321" s="51"/>
      <c r="K321" s="51"/>
    </row>
    <row r="322" spans="3:11" ht="12.75">
      <c r="C322" s="54" t="s">
        <v>359</v>
      </c>
      <c r="E322" s="47">
        <v>-117.6</v>
      </c>
      <c r="G322" s="49"/>
      <c r="I322" s="51"/>
      <c r="K322" s="51"/>
    </row>
    <row r="323" spans="3:11" ht="12.75">
      <c r="C323" s="54" t="s">
        <v>360</v>
      </c>
      <c r="E323" s="47">
        <v>-59.388</v>
      </c>
      <c r="G323" s="49"/>
      <c r="I323" s="51"/>
      <c r="K323" s="51"/>
    </row>
    <row r="324" spans="3:11" ht="12.75">
      <c r="C324" s="54" t="s">
        <v>361</v>
      </c>
      <c r="E324" s="47">
        <v>0</v>
      </c>
      <c r="G324" s="49"/>
      <c r="I324" s="51"/>
      <c r="K324" s="51"/>
    </row>
    <row r="325" spans="3:11" ht="12.75">
      <c r="C325" s="54" t="s">
        <v>378</v>
      </c>
      <c r="E325" s="47">
        <v>61.6</v>
      </c>
      <c r="G325" s="49"/>
      <c r="I325" s="51"/>
      <c r="K325" s="51"/>
    </row>
    <row r="326" spans="3:11" ht="12.75">
      <c r="C326" s="54" t="s">
        <v>379</v>
      </c>
      <c r="E326" s="47">
        <v>9.516</v>
      </c>
      <c r="G326" s="49"/>
      <c r="I326" s="51"/>
      <c r="K326" s="51"/>
    </row>
    <row r="327" spans="1:11" ht="12.75">
      <c r="A327" s="43">
        <v>3</v>
      </c>
      <c r="B327" s="44" t="s">
        <v>364</v>
      </c>
      <c r="C327" s="45" t="s">
        <v>365</v>
      </c>
      <c r="D327" s="46" t="s">
        <v>65</v>
      </c>
      <c r="E327" s="47">
        <v>700.738</v>
      </c>
      <c r="F327" s="48">
        <v>0.0125</v>
      </c>
      <c r="G327" s="49">
        <f>E327*F327</f>
        <v>8.759225</v>
      </c>
      <c r="I327" s="51"/>
      <c r="J327" s="50"/>
      <c r="K327" s="51">
        <f>E327*J327</f>
        <v>0</v>
      </c>
    </row>
    <row r="328" spans="3:11" ht="12.75">
      <c r="C328" s="54" t="s">
        <v>380</v>
      </c>
      <c r="E328" s="47">
        <v>700.738</v>
      </c>
      <c r="G328" s="49"/>
      <c r="I328" s="51"/>
      <c r="K328" s="51"/>
    </row>
    <row r="330" spans="2:3" ht="15">
      <c r="B330" s="42" t="s">
        <v>381</v>
      </c>
      <c r="C330" s="42" t="s">
        <v>382</v>
      </c>
    </row>
    <row r="332" spans="1:11" ht="12.75">
      <c r="A332" s="43">
        <v>1</v>
      </c>
      <c r="B332" s="44" t="s">
        <v>383</v>
      </c>
      <c r="C332" s="45" t="s">
        <v>384</v>
      </c>
      <c r="D332" s="46" t="s">
        <v>65</v>
      </c>
      <c r="E332" s="47">
        <v>450</v>
      </c>
      <c r="F332" s="48">
        <v>0.18907</v>
      </c>
      <c r="G332" s="49">
        <f>E332*F332</f>
        <v>85.08149999999999</v>
      </c>
      <c r="I332" s="51"/>
      <c r="J332" s="50"/>
      <c r="K332" s="51">
        <f>E332*J332</f>
        <v>0</v>
      </c>
    </row>
    <row r="333" spans="3:11" ht="12.75">
      <c r="C333" s="54" t="s">
        <v>385</v>
      </c>
      <c r="E333" s="47">
        <v>0</v>
      </c>
      <c r="G333" s="49"/>
      <c r="I333" s="51"/>
      <c r="K333" s="51"/>
    </row>
    <row r="334" spans="3:11" ht="12.75">
      <c r="C334" s="54" t="s">
        <v>386</v>
      </c>
      <c r="E334" s="47">
        <v>0</v>
      </c>
      <c r="G334" s="49"/>
      <c r="I334" s="51"/>
      <c r="K334" s="51"/>
    </row>
    <row r="335" spans="3:11" ht="12.75">
      <c r="C335" s="54" t="s">
        <v>387</v>
      </c>
      <c r="E335" s="47">
        <v>0</v>
      </c>
      <c r="G335" s="49"/>
      <c r="I335" s="51"/>
      <c r="K335" s="51"/>
    </row>
    <row r="336" spans="3:11" ht="12.75">
      <c r="C336" s="54" t="s">
        <v>147</v>
      </c>
      <c r="E336" s="47">
        <v>450</v>
      </c>
      <c r="G336" s="49"/>
      <c r="I336" s="51"/>
      <c r="K336" s="51"/>
    </row>
    <row r="337" spans="1:11" ht="12.75">
      <c r="A337" s="43">
        <v>2</v>
      </c>
      <c r="B337" s="44" t="s">
        <v>388</v>
      </c>
      <c r="C337" s="45" t="s">
        <v>389</v>
      </c>
      <c r="D337" s="46" t="s">
        <v>65</v>
      </c>
      <c r="E337" s="47">
        <v>450</v>
      </c>
      <c r="F337" s="48">
        <v>0.2916</v>
      </c>
      <c r="G337" s="49">
        <f>E337*F337</f>
        <v>131.22</v>
      </c>
      <c r="I337" s="51"/>
      <c r="J337" s="50"/>
      <c r="K337" s="51">
        <f>E337*J337</f>
        <v>0</v>
      </c>
    </row>
    <row r="338" spans="3:11" ht="12.75">
      <c r="C338" s="54" t="s">
        <v>390</v>
      </c>
      <c r="E338" s="47">
        <v>0</v>
      </c>
      <c r="G338" s="49"/>
      <c r="I338" s="51"/>
      <c r="K338" s="51"/>
    </row>
    <row r="339" spans="3:11" ht="12.75">
      <c r="C339" s="54" t="s">
        <v>147</v>
      </c>
      <c r="E339" s="47">
        <v>450</v>
      </c>
      <c r="G339" s="49"/>
      <c r="I339" s="51"/>
      <c r="K339" s="51"/>
    </row>
    <row r="340" spans="1:11" ht="12.75">
      <c r="A340" s="43">
        <v>3</v>
      </c>
      <c r="B340" s="44" t="s">
        <v>391</v>
      </c>
      <c r="C340" s="45" t="s">
        <v>392</v>
      </c>
      <c r="D340" s="46" t="s">
        <v>65</v>
      </c>
      <c r="E340" s="47">
        <v>450</v>
      </c>
      <c r="F340" s="48">
        <v>0.36834</v>
      </c>
      <c r="G340" s="49">
        <f>E340*F340</f>
        <v>165.75300000000001</v>
      </c>
      <c r="I340" s="51"/>
      <c r="J340" s="50"/>
      <c r="K340" s="51">
        <f>E340*J340</f>
        <v>0</v>
      </c>
    </row>
    <row r="341" spans="3:11" ht="12.75">
      <c r="C341" s="54" t="s">
        <v>393</v>
      </c>
      <c r="E341" s="47">
        <v>0</v>
      </c>
      <c r="G341" s="49"/>
      <c r="I341" s="51"/>
      <c r="K341" s="51"/>
    </row>
    <row r="342" spans="3:11" ht="12.75">
      <c r="C342" s="54" t="s">
        <v>147</v>
      </c>
      <c r="E342" s="47">
        <v>450</v>
      </c>
      <c r="G342" s="49"/>
      <c r="I342" s="51"/>
      <c r="K342" s="51"/>
    </row>
    <row r="343" spans="1:11" ht="12.75">
      <c r="A343" s="43">
        <v>4</v>
      </c>
      <c r="B343" s="44" t="s">
        <v>394</v>
      </c>
      <c r="C343" s="45" t="s">
        <v>395</v>
      </c>
      <c r="D343" s="46" t="s">
        <v>65</v>
      </c>
      <c r="E343" s="47">
        <v>450</v>
      </c>
      <c r="F343" s="48">
        <v>3E-05</v>
      </c>
      <c r="G343" s="49">
        <f>E343*F343</f>
        <v>0.0135</v>
      </c>
      <c r="I343" s="51"/>
      <c r="J343" s="50"/>
      <c r="K343" s="51">
        <f>E343*J343</f>
        <v>0</v>
      </c>
    </row>
    <row r="344" spans="3:11" ht="12.75">
      <c r="C344" s="54" t="s">
        <v>396</v>
      </c>
      <c r="E344" s="47">
        <v>0</v>
      </c>
      <c r="G344" s="49"/>
      <c r="I344" s="51"/>
      <c r="K344" s="51"/>
    </row>
    <row r="345" spans="3:11" ht="12.75">
      <c r="C345" s="54" t="s">
        <v>147</v>
      </c>
      <c r="E345" s="47">
        <v>450</v>
      </c>
      <c r="G345" s="49"/>
      <c r="I345" s="51"/>
      <c r="K345" s="51"/>
    </row>
    <row r="346" spans="1:11" ht="12.75">
      <c r="A346" s="58" t="s">
        <v>226</v>
      </c>
      <c r="B346" s="59" t="s">
        <v>397</v>
      </c>
      <c r="C346" s="45" t="s">
        <v>398</v>
      </c>
      <c r="D346" s="46" t="s">
        <v>399</v>
      </c>
      <c r="E346" s="47">
        <v>517.5</v>
      </c>
      <c r="F346" s="48">
        <v>0.0003</v>
      </c>
      <c r="G346" s="49">
        <f>E346*F346</f>
        <v>0.15525</v>
      </c>
      <c r="H346" s="50"/>
      <c r="I346" s="51">
        <f>E346*H346</f>
        <v>0</v>
      </c>
      <c r="K346" s="51"/>
    </row>
    <row r="347" spans="1:11" ht="12.75">
      <c r="A347" s="43">
        <v>5</v>
      </c>
      <c r="B347" s="44" t="s">
        <v>400</v>
      </c>
      <c r="C347" s="45" t="s">
        <v>401</v>
      </c>
      <c r="D347" s="46" t="s">
        <v>84</v>
      </c>
      <c r="E347" s="47">
        <v>90</v>
      </c>
      <c r="F347" s="48">
        <v>2.45329</v>
      </c>
      <c r="G347" s="49">
        <f>E347*F347</f>
        <v>220.7961</v>
      </c>
      <c r="I347" s="51"/>
      <c r="J347" s="50"/>
      <c r="K347" s="51">
        <f>E347*J347</f>
        <v>0</v>
      </c>
    </row>
    <row r="348" spans="3:11" ht="12.75">
      <c r="C348" s="54" t="s">
        <v>402</v>
      </c>
      <c r="E348" s="47">
        <v>0</v>
      </c>
      <c r="G348" s="49"/>
      <c r="I348" s="51"/>
      <c r="K348" s="51"/>
    </row>
    <row r="349" spans="3:11" ht="12.75">
      <c r="C349" s="54" t="s">
        <v>403</v>
      </c>
      <c r="E349" s="47">
        <v>90</v>
      </c>
      <c r="G349" s="49"/>
      <c r="I349" s="51"/>
      <c r="K349" s="51"/>
    </row>
    <row r="350" spans="1:11" ht="12.75">
      <c r="A350" s="43">
        <v>6</v>
      </c>
      <c r="B350" s="44" t="s">
        <v>404</v>
      </c>
      <c r="C350" s="45" t="s">
        <v>405</v>
      </c>
      <c r="D350" s="46" t="s">
        <v>84</v>
      </c>
      <c r="E350" s="47">
        <v>180</v>
      </c>
      <c r="F350" s="48">
        <v>0</v>
      </c>
      <c r="G350" s="49">
        <f>E350*F350</f>
        <v>0</v>
      </c>
      <c r="I350" s="51"/>
      <c r="J350" s="50"/>
      <c r="K350" s="51">
        <f>E350*J350</f>
        <v>0</v>
      </c>
    </row>
    <row r="351" spans="3:11" ht="12.75">
      <c r="C351" s="54" t="s">
        <v>406</v>
      </c>
      <c r="E351" s="47">
        <v>180</v>
      </c>
      <c r="G351" s="49"/>
      <c r="I351" s="51"/>
      <c r="K351" s="51"/>
    </row>
    <row r="352" spans="1:11" ht="12.75">
      <c r="A352" s="43">
        <v>7</v>
      </c>
      <c r="B352" s="44" t="s">
        <v>407</v>
      </c>
      <c r="C352" s="45" t="s">
        <v>408</v>
      </c>
      <c r="D352" s="46" t="s">
        <v>142</v>
      </c>
      <c r="E352" s="47">
        <v>3.3264</v>
      </c>
      <c r="F352" s="48">
        <v>1.05306</v>
      </c>
      <c r="G352" s="49">
        <f>E352*F352</f>
        <v>3.5028987840000005</v>
      </c>
      <c r="I352" s="51"/>
      <c r="J352" s="50"/>
      <c r="K352" s="51">
        <f>E352*J352</f>
        <v>0</v>
      </c>
    </row>
    <row r="353" spans="3:11" ht="12.75">
      <c r="C353" s="54" t="s">
        <v>409</v>
      </c>
      <c r="E353" s="47">
        <v>0</v>
      </c>
      <c r="G353" s="49"/>
      <c r="I353" s="51"/>
      <c r="K353" s="51"/>
    </row>
    <row r="354" spans="3:11" ht="12.75">
      <c r="C354" s="54" t="s">
        <v>410</v>
      </c>
      <c r="E354" s="47">
        <v>3.3264</v>
      </c>
      <c r="G354" s="49"/>
      <c r="I354" s="51"/>
      <c r="K354" s="51"/>
    </row>
    <row r="355" spans="1:11" ht="12.75">
      <c r="A355" s="43">
        <v>8</v>
      </c>
      <c r="B355" s="44" t="s">
        <v>411</v>
      </c>
      <c r="C355" s="45" t="s">
        <v>412</v>
      </c>
      <c r="D355" s="46" t="s">
        <v>84</v>
      </c>
      <c r="E355" s="47">
        <v>90</v>
      </c>
      <c r="F355" s="48">
        <v>0</v>
      </c>
      <c r="G355" s="49">
        <f>E355*F355</f>
        <v>0</v>
      </c>
      <c r="I355" s="51"/>
      <c r="J355" s="50"/>
      <c r="K355" s="51">
        <f>E355*J355</f>
        <v>0</v>
      </c>
    </row>
    <row r="356" spans="3:11" ht="12.75">
      <c r="C356" s="54" t="s">
        <v>413</v>
      </c>
      <c r="E356" s="47">
        <v>0</v>
      </c>
      <c r="G356" s="49"/>
      <c r="I356" s="51"/>
      <c r="K356" s="51"/>
    </row>
    <row r="357" spans="3:11" ht="12.75">
      <c r="C357" s="54" t="s">
        <v>414</v>
      </c>
      <c r="E357" s="47">
        <v>90</v>
      </c>
      <c r="G357" s="49"/>
      <c r="I357" s="51"/>
      <c r="K357" s="51"/>
    </row>
    <row r="358" spans="1:11" ht="12.75">
      <c r="A358" s="43">
        <v>9</v>
      </c>
      <c r="B358" s="44" t="s">
        <v>415</v>
      </c>
      <c r="C358" s="45" t="s">
        <v>416</v>
      </c>
      <c r="D358" s="46" t="s">
        <v>311</v>
      </c>
      <c r="E358" s="47">
        <v>324</v>
      </c>
      <c r="F358" s="48">
        <v>6E-05</v>
      </c>
      <c r="G358" s="49">
        <f>E358*F358</f>
        <v>0.01944</v>
      </c>
      <c r="I358" s="51"/>
      <c r="J358" s="50"/>
      <c r="K358" s="51">
        <f>E358*J358</f>
        <v>0</v>
      </c>
    </row>
    <row r="359" spans="1:11" ht="12.75">
      <c r="A359" s="43">
        <v>10</v>
      </c>
      <c r="B359" s="44" t="s">
        <v>417</v>
      </c>
      <c r="C359" s="45" t="s">
        <v>418</v>
      </c>
      <c r="D359" s="46" t="s">
        <v>311</v>
      </c>
      <c r="E359" s="47">
        <v>324</v>
      </c>
      <c r="F359" s="48">
        <v>1E-05</v>
      </c>
      <c r="G359" s="49">
        <f>E359*F359</f>
        <v>0.0032400000000000003</v>
      </c>
      <c r="I359" s="51"/>
      <c r="J359" s="50"/>
      <c r="K359" s="51">
        <f>E359*J359</f>
        <v>0</v>
      </c>
    </row>
    <row r="360" spans="1:11" ht="12.75">
      <c r="A360" s="43">
        <v>11</v>
      </c>
      <c r="B360" s="44" t="s">
        <v>419</v>
      </c>
      <c r="C360" s="45" t="s">
        <v>420</v>
      </c>
      <c r="D360" s="46" t="s">
        <v>65</v>
      </c>
      <c r="E360" s="47">
        <v>64.8</v>
      </c>
      <c r="F360" s="48">
        <v>0.01352</v>
      </c>
      <c r="G360" s="49">
        <f>E360*F360</f>
        <v>0.876096</v>
      </c>
      <c r="I360" s="51"/>
      <c r="J360" s="50"/>
      <c r="K360" s="51">
        <f>E360*J360</f>
        <v>0</v>
      </c>
    </row>
    <row r="361" spans="3:11" ht="12.75">
      <c r="C361" s="54" t="s">
        <v>421</v>
      </c>
      <c r="E361" s="47">
        <v>64.8</v>
      </c>
      <c r="G361" s="49"/>
      <c r="I361" s="51"/>
      <c r="K361" s="51"/>
    </row>
    <row r="362" spans="1:11" ht="12.75">
      <c r="A362" s="43">
        <v>12</v>
      </c>
      <c r="B362" s="44" t="s">
        <v>422</v>
      </c>
      <c r="C362" s="45" t="s">
        <v>423</v>
      </c>
      <c r="D362" s="46" t="s">
        <v>65</v>
      </c>
      <c r="E362" s="47">
        <v>64.8</v>
      </c>
      <c r="F362" s="48">
        <v>0</v>
      </c>
      <c r="G362" s="49">
        <f>E362*F362</f>
        <v>0</v>
      </c>
      <c r="I362" s="51"/>
      <c r="J362" s="50"/>
      <c r="K362" s="51">
        <f>E362*J362</f>
        <v>0</v>
      </c>
    </row>
    <row r="364" spans="2:3" ht="15">
      <c r="B364" s="42" t="s">
        <v>424</v>
      </c>
      <c r="C364" s="42" t="s">
        <v>425</v>
      </c>
    </row>
    <row r="366" spans="1:11" ht="12.75">
      <c r="A366" s="43">
        <v>1</v>
      </c>
      <c r="B366" s="44" t="s">
        <v>426</v>
      </c>
      <c r="C366" s="45" t="s">
        <v>427</v>
      </c>
      <c r="D366" s="46" t="s">
        <v>65</v>
      </c>
      <c r="E366" s="47">
        <v>904.174</v>
      </c>
      <c r="F366" s="48">
        <v>0</v>
      </c>
      <c r="G366" s="49">
        <f>E366*F366</f>
        <v>0</v>
      </c>
      <c r="I366" s="51"/>
      <c r="J366" s="50"/>
      <c r="K366" s="51">
        <f>E366*J366</f>
        <v>0</v>
      </c>
    </row>
    <row r="367" spans="3:11" ht="12.75">
      <c r="C367" s="54" t="s">
        <v>428</v>
      </c>
      <c r="E367" s="47">
        <v>0</v>
      </c>
      <c r="G367" s="49"/>
      <c r="I367" s="51"/>
      <c r="K367" s="51"/>
    </row>
    <row r="368" spans="3:11" ht="12.75">
      <c r="C368" s="54" t="s">
        <v>429</v>
      </c>
      <c r="E368" s="47">
        <v>0</v>
      </c>
      <c r="G368" s="49"/>
      <c r="I368" s="51"/>
      <c r="K368" s="51"/>
    </row>
    <row r="369" spans="3:11" ht="12.75">
      <c r="C369" s="54" t="s">
        <v>430</v>
      </c>
      <c r="E369" s="47">
        <v>0</v>
      </c>
      <c r="G369" s="49"/>
      <c r="I369" s="51"/>
      <c r="K369" s="51"/>
    </row>
    <row r="370" spans="3:11" ht="12.75">
      <c r="C370" s="54" t="s">
        <v>431</v>
      </c>
      <c r="E370" s="47">
        <v>904.174</v>
      </c>
      <c r="G370" s="49"/>
      <c r="I370" s="51"/>
      <c r="K370" s="51"/>
    </row>
    <row r="371" spans="1:11" ht="12.75">
      <c r="A371" s="58" t="s">
        <v>210</v>
      </c>
      <c r="B371" s="59" t="s">
        <v>432</v>
      </c>
      <c r="C371" s="45" t="s">
        <v>433</v>
      </c>
      <c r="D371" s="46" t="s">
        <v>65</v>
      </c>
      <c r="E371" s="47">
        <v>1040.75</v>
      </c>
      <c r="F371" s="48">
        <v>0.0045</v>
      </c>
      <c r="G371" s="49">
        <f>E371*F371</f>
        <v>4.683375</v>
      </c>
      <c r="H371" s="50"/>
      <c r="I371" s="51">
        <f>E371*H371</f>
        <v>0</v>
      </c>
      <c r="K371" s="51"/>
    </row>
    <row r="372" spans="1:11" ht="12.75">
      <c r="A372" s="58" t="s">
        <v>434</v>
      </c>
      <c r="B372" s="59" t="s">
        <v>435</v>
      </c>
      <c r="C372" s="45" t="s">
        <v>436</v>
      </c>
      <c r="D372" s="46" t="s">
        <v>437</v>
      </c>
      <c r="E372" s="47">
        <v>150.9</v>
      </c>
      <c r="F372" s="48">
        <v>0.001</v>
      </c>
      <c r="G372" s="49">
        <f>E372*F372</f>
        <v>0.1509</v>
      </c>
      <c r="H372" s="50"/>
      <c r="I372" s="51">
        <f>E372*H372</f>
        <v>0</v>
      </c>
      <c r="K372" s="51"/>
    </row>
    <row r="373" spans="1:11" ht="12.75">
      <c r="A373" s="43">
        <v>2</v>
      </c>
      <c r="B373" s="44" t="s">
        <v>438</v>
      </c>
      <c r="C373" s="45" t="s">
        <v>439</v>
      </c>
      <c r="D373" s="46" t="s">
        <v>65</v>
      </c>
      <c r="E373" s="47">
        <v>904.174</v>
      </c>
      <c r="F373" s="48">
        <v>0</v>
      </c>
      <c r="G373" s="49">
        <f>E373*F373</f>
        <v>0</v>
      </c>
      <c r="I373" s="51"/>
      <c r="J373" s="50"/>
      <c r="K373" s="51">
        <f>E373*J373</f>
        <v>0</v>
      </c>
    </row>
    <row r="374" spans="1:11" ht="12.75">
      <c r="A374" s="43">
        <v>3</v>
      </c>
      <c r="B374" s="44" t="s">
        <v>440</v>
      </c>
      <c r="C374" s="45" t="s">
        <v>441</v>
      </c>
      <c r="D374" s="46" t="s">
        <v>65</v>
      </c>
      <c r="E374" s="47">
        <v>904.174</v>
      </c>
      <c r="F374" s="48">
        <v>0.00094</v>
      </c>
      <c r="G374" s="49">
        <f>E374*F374</f>
        <v>0.8499235599999999</v>
      </c>
      <c r="I374" s="51"/>
      <c r="J374" s="50"/>
      <c r="K374" s="51">
        <f>E374*J374</f>
        <v>0</v>
      </c>
    </row>
    <row r="375" spans="3:11" ht="12.75">
      <c r="C375" s="54" t="s">
        <v>442</v>
      </c>
      <c r="E375" s="47">
        <v>0</v>
      </c>
      <c r="G375" s="49"/>
      <c r="I375" s="51"/>
      <c r="K375" s="51"/>
    </row>
    <row r="376" spans="3:11" ht="12.75">
      <c r="C376" s="54" t="s">
        <v>431</v>
      </c>
      <c r="E376" s="47">
        <v>904.174</v>
      </c>
      <c r="G376" s="49"/>
      <c r="I376" s="51"/>
      <c r="K376" s="51"/>
    </row>
    <row r="377" spans="1:11" ht="12.75">
      <c r="A377" s="58" t="s">
        <v>443</v>
      </c>
      <c r="B377" s="59" t="s">
        <v>444</v>
      </c>
      <c r="C377" s="45" t="s">
        <v>868</v>
      </c>
      <c r="D377" s="46" t="s">
        <v>65</v>
      </c>
      <c r="E377" s="47">
        <v>1040.75</v>
      </c>
      <c r="F377" s="48">
        <v>0.0061</v>
      </c>
      <c r="G377" s="49">
        <f>E377*F377</f>
        <v>6.348575</v>
      </c>
      <c r="H377" s="50"/>
      <c r="I377" s="51">
        <f>E377*H377</f>
        <v>0</v>
      </c>
      <c r="K377" s="51"/>
    </row>
    <row r="378" spans="1:11" ht="12.75">
      <c r="A378" s="43">
        <v>4</v>
      </c>
      <c r="B378" s="44" t="s">
        <v>438</v>
      </c>
      <c r="C378" s="45" t="s">
        <v>439</v>
      </c>
      <c r="D378" s="46" t="s">
        <v>65</v>
      </c>
      <c r="E378" s="47">
        <v>904.174</v>
      </c>
      <c r="F378" s="48">
        <v>0</v>
      </c>
      <c r="G378" s="49">
        <f>E378*F378</f>
        <v>0</v>
      </c>
      <c r="I378" s="51"/>
      <c r="J378" s="50"/>
      <c r="K378" s="51">
        <f>E378*J378</f>
        <v>0</v>
      </c>
    </row>
    <row r="379" spans="1:11" ht="12.75">
      <c r="A379" s="43">
        <v>5</v>
      </c>
      <c r="B379" s="44" t="s">
        <v>445</v>
      </c>
      <c r="C379" s="45" t="s">
        <v>446</v>
      </c>
      <c r="D379" s="46" t="s">
        <v>142</v>
      </c>
      <c r="E379" s="47">
        <v>12.032773</v>
      </c>
      <c r="F379" s="48">
        <v>0</v>
      </c>
      <c r="G379" s="49">
        <f>E379*F379</f>
        <v>0</v>
      </c>
      <c r="I379" s="51"/>
      <c r="J379" s="50"/>
      <c r="K379" s="51">
        <f>E379*J379</f>
        <v>0</v>
      </c>
    </row>
    <row r="381" spans="2:3" ht="15">
      <c r="B381" s="42" t="s">
        <v>447</v>
      </c>
      <c r="C381" s="42" t="s">
        <v>448</v>
      </c>
    </row>
    <row r="383" spans="1:11" ht="12.75">
      <c r="A383" s="43">
        <v>1</v>
      </c>
      <c r="B383" s="44" t="s">
        <v>449</v>
      </c>
      <c r="C383" s="45" t="s">
        <v>450</v>
      </c>
      <c r="D383" s="46" t="s">
        <v>311</v>
      </c>
      <c r="E383" s="47">
        <v>1441.008</v>
      </c>
      <c r="F383" s="48">
        <v>0</v>
      </c>
      <c r="G383" s="49">
        <f>E383*F383</f>
        <v>0</v>
      </c>
      <c r="I383" s="51"/>
      <c r="J383" s="50"/>
      <c r="K383" s="51">
        <f>E383*J383</f>
        <v>0</v>
      </c>
    </row>
    <row r="384" spans="3:11" ht="12.75">
      <c r="C384" s="54" t="s">
        <v>451</v>
      </c>
      <c r="E384" s="47">
        <v>0</v>
      </c>
      <c r="G384" s="49"/>
      <c r="I384" s="51"/>
      <c r="K384" s="51"/>
    </row>
    <row r="385" spans="3:11" ht="12.75">
      <c r="C385" s="54" t="s">
        <v>452</v>
      </c>
      <c r="E385" s="47">
        <v>0</v>
      </c>
      <c r="G385" s="49"/>
      <c r="I385" s="51"/>
      <c r="K385" s="51"/>
    </row>
    <row r="386" spans="3:11" ht="12.75">
      <c r="C386" s="54" t="s">
        <v>453</v>
      </c>
      <c r="E386" s="47">
        <v>1441.008</v>
      </c>
      <c r="G386" s="49"/>
      <c r="I386" s="51"/>
      <c r="K386" s="51"/>
    </row>
    <row r="387" spans="1:11" ht="12.75">
      <c r="A387" s="58" t="s">
        <v>210</v>
      </c>
      <c r="B387" s="59" t="s">
        <v>454</v>
      </c>
      <c r="C387" s="45" t="s">
        <v>455</v>
      </c>
      <c r="D387" s="46" t="s">
        <v>84</v>
      </c>
      <c r="E387" s="47">
        <v>110.753</v>
      </c>
      <c r="F387" s="48">
        <v>0.55</v>
      </c>
      <c r="G387" s="49">
        <f>E387*F387</f>
        <v>60.91415000000001</v>
      </c>
      <c r="H387" s="50"/>
      <c r="I387" s="51">
        <f>E387*H387</f>
        <v>0</v>
      </c>
      <c r="K387" s="51"/>
    </row>
    <row r="388" spans="1:11" ht="12.75">
      <c r="A388" s="43">
        <v>2</v>
      </c>
      <c r="B388" s="44" t="s">
        <v>456</v>
      </c>
      <c r="C388" s="45" t="s">
        <v>457</v>
      </c>
      <c r="D388" s="46" t="s">
        <v>164</v>
      </c>
      <c r="E388" s="47">
        <v>1500</v>
      </c>
      <c r="F388" s="48">
        <v>0</v>
      </c>
      <c r="G388" s="49">
        <f>E388*F388</f>
        <v>0</v>
      </c>
      <c r="I388" s="51"/>
      <c r="J388" s="50"/>
      <c r="K388" s="51">
        <f>E388*J388</f>
        <v>0</v>
      </c>
    </row>
    <row r="389" spans="3:11" ht="12.75">
      <c r="C389" s="54" t="s">
        <v>458</v>
      </c>
      <c r="E389" s="47">
        <v>0</v>
      </c>
      <c r="G389" s="49"/>
      <c r="I389" s="51"/>
      <c r="K389" s="51"/>
    </row>
    <row r="390" spans="3:11" ht="12.75">
      <c r="C390" s="54" t="s">
        <v>459</v>
      </c>
      <c r="E390" s="47">
        <v>0</v>
      </c>
      <c r="G390" s="49"/>
      <c r="I390" s="51"/>
      <c r="K390" s="51"/>
    </row>
    <row r="391" spans="3:11" ht="12.75">
      <c r="C391" s="54" t="s">
        <v>460</v>
      </c>
      <c r="E391" s="47">
        <v>1500</v>
      </c>
      <c r="G391" s="49"/>
      <c r="I391" s="51"/>
      <c r="K391" s="51"/>
    </row>
    <row r="392" spans="1:11" ht="12.75">
      <c r="A392" s="58" t="s">
        <v>461</v>
      </c>
      <c r="B392" s="59" t="s">
        <v>462</v>
      </c>
      <c r="C392" s="45" t="s">
        <v>463</v>
      </c>
      <c r="D392" s="46" t="s">
        <v>437</v>
      </c>
      <c r="E392" s="47">
        <v>1530</v>
      </c>
      <c r="F392" s="48">
        <v>0.001</v>
      </c>
      <c r="G392" s="49">
        <f>E392*F392</f>
        <v>1.53</v>
      </c>
      <c r="H392" s="50"/>
      <c r="I392" s="51">
        <f>E392*H392</f>
        <v>0</v>
      </c>
      <c r="K392" s="51"/>
    </row>
    <row r="393" spans="1:11" ht="12.75">
      <c r="A393" s="43">
        <v>3</v>
      </c>
      <c r="B393" s="44" t="s">
        <v>464</v>
      </c>
      <c r="C393" s="45" t="s">
        <v>465</v>
      </c>
      <c r="D393" s="46" t="s">
        <v>65</v>
      </c>
      <c r="E393" s="47">
        <v>276.22</v>
      </c>
      <c r="F393" s="48">
        <v>0</v>
      </c>
      <c r="G393" s="49">
        <f>E393*F393</f>
        <v>0</v>
      </c>
      <c r="I393" s="51"/>
      <c r="J393" s="50"/>
      <c r="K393" s="51">
        <f>E393*J393</f>
        <v>0</v>
      </c>
    </row>
    <row r="394" spans="3:11" ht="12.75">
      <c r="C394" s="54" t="s">
        <v>466</v>
      </c>
      <c r="E394" s="47">
        <v>0</v>
      </c>
      <c r="G394" s="49"/>
      <c r="I394" s="51"/>
      <c r="K394" s="51"/>
    </row>
    <row r="395" spans="3:11" ht="12.75">
      <c r="C395" s="54" t="s">
        <v>467</v>
      </c>
      <c r="E395" s="47">
        <v>0</v>
      </c>
      <c r="G395" s="49"/>
      <c r="I395" s="51"/>
      <c r="K395" s="51"/>
    </row>
    <row r="396" spans="3:11" ht="12.75">
      <c r="C396" s="54" t="s">
        <v>468</v>
      </c>
      <c r="E396" s="47">
        <v>276.22</v>
      </c>
      <c r="G396" s="49"/>
      <c r="I396" s="51"/>
      <c r="K396" s="51"/>
    </row>
    <row r="397" spans="1:11" ht="12.75">
      <c r="A397" s="58" t="s">
        <v>443</v>
      </c>
      <c r="B397" s="59" t="s">
        <v>469</v>
      </c>
      <c r="C397" s="45" t="s">
        <v>470</v>
      </c>
      <c r="D397" s="46" t="s">
        <v>84</v>
      </c>
      <c r="E397" s="47">
        <v>14.9256</v>
      </c>
      <c r="F397" s="48">
        <v>0.55</v>
      </c>
      <c r="G397" s="49">
        <f>E397*F397</f>
        <v>8.20908</v>
      </c>
      <c r="H397" s="50"/>
      <c r="I397" s="51">
        <f>E397*H397</f>
        <v>0</v>
      </c>
      <c r="K397" s="51"/>
    </row>
    <row r="398" spans="1:11" ht="12.75">
      <c r="A398" s="43">
        <v>4</v>
      </c>
      <c r="B398" s="44" t="s">
        <v>471</v>
      </c>
      <c r="C398" s="45" t="s">
        <v>472</v>
      </c>
      <c r="D398" s="46" t="s">
        <v>84</v>
      </c>
      <c r="E398" s="47">
        <v>13.82</v>
      </c>
      <c r="F398" s="48">
        <v>0.00259</v>
      </c>
      <c r="G398" s="49">
        <f>E398*F398</f>
        <v>0.0357938</v>
      </c>
      <c r="I398" s="51"/>
      <c r="J398" s="50"/>
      <c r="K398" s="51">
        <f>E398*J398</f>
        <v>0</v>
      </c>
    </row>
    <row r="399" spans="1:11" ht="12.75">
      <c r="A399" s="43">
        <v>5</v>
      </c>
      <c r="B399" s="44" t="s">
        <v>473</v>
      </c>
      <c r="C399" s="45" t="s">
        <v>474</v>
      </c>
      <c r="D399" s="46" t="s">
        <v>65</v>
      </c>
      <c r="E399" s="47">
        <v>276.22</v>
      </c>
      <c r="F399" s="48">
        <v>0</v>
      </c>
      <c r="G399" s="49">
        <f>E399*F399</f>
        <v>0</v>
      </c>
      <c r="I399" s="51"/>
      <c r="J399" s="50"/>
      <c r="K399" s="51">
        <f>E399*J399</f>
        <v>0</v>
      </c>
    </row>
    <row r="400" spans="3:11" ht="12.75">
      <c r="C400" s="54" t="s">
        <v>475</v>
      </c>
      <c r="E400" s="47">
        <v>0</v>
      </c>
      <c r="G400" s="49"/>
      <c r="I400" s="51"/>
      <c r="K400" s="51"/>
    </row>
    <row r="401" spans="3:11" ht="12.75">
      <c r="C401" s="54" t="s">
        <v>468</v>
      </c>
      <c r="E401" s="47">
        <v>276.22</v>
      </c>
      <c r="G401" s="49"/>
      <c r="I401" s="51"/>
      <c r="K401" s="51"/>
    </row>
    <row r="402" spans="1:11" ht="12.75">
      <c r="A402" s="43">
        <v>6</v>
      </c>
      <c r="B402" s="44" t="s">
        <v>476</v>
      </c>
      <c r="C402" s="45" t="s">
        <v>477</v>
      </c>
      <c r="D402" s="46" t="s">
        <v>311</v>
      </c>
      <c r="E402" s="47">
        <v>993.221</v>
      </c>
      <c r="F402" s="48">
        <v>0</v>
      </c>
      <c r="G402" s="49">
        <f>E402*F402</f>
        <v>0</v>
      </c>
      <c r="I402" s="51"/>
      <c r="J402" s="50"/>
      <c r="K402" s="51">
        <f>E402*J402</f>
        <v>0</v>
      </c>
    </row>
    <row r="403" spans="3:11" ht="12.75">
      <c r="C403" s="54" t="s">
        <v>478</v>
      </c>
      <c r="E403" s="47">
        <v>0</v>
      </c>
      <c r="G403" s="49"/>
      <c r="I403" s="51"/>
      <c r="K403" s="51"/>
    </row>
    <row r="404" spans="3:11" ht="12.75">
      <c r="C404" s="54" t="s">
        <v>479</v>
      </c>
      <c r="E404" s="47">
        <v>993.221</v>
      </c>
      <c r="G404" s="49"/>
      <c r="I404" s="51"/>
      <c r="K404" s="51"/>
    </row>
    <row r="405" spans="1:11" ht="12.75">
      <c r="A405" s="58" t="s">
        <v>480</v>
      </c>
      <c r="B405" s="59" t="s">
        <v>481</v>
      </c>
      <c r="C405" s="45" t="s">
        <v>482</v>
      </c>
      <c r="D405" s="46" t="s">
        <v>84</v>
      </c>
      <c r="E405" s="47">
        <v>33.66</v>
      </c>
      <c r="F405" s="48">
        <v>0.55</v>
      </c>
      <c r="G405" s="49">
        <f>E405*F405</f>
        <v>18.512999999999998</v>
      </c>
      <c r="H405" s="50"/>
      <c r="I405" s="51">
        <f>E405*H405</f>
        <v>0</v>
      </c>
      <c r="K405" s="51"/>
    </row>
    <row r="406" spans="1:11" ht="12.75">
      <c r="A406" s="43">
        <v>7</v>
      </c>
      <c r="B406" s="44" t="s">
        <v>483</v>
      </c>
      <c r="C406" s="45" t="s">
        <v>484</v>
      </c>
      <c r="D406" s="46" t="s">
        <v>311</v>
      </c>
      <c r="E406" s="47">
        <v>9.04</v>
      </c>
      <c r="F406" s="48">
        <v>0</v>
      </c>
      <c r="G406" s="49">
        <f>E406*F406</f>
        <v>0</v>
      </c>
      <c r="I406" s="51"/>
      <c r="J406" s="50"/>
      <c r="K406" s="51">
        <f>E406*J406</f>
        <v>0</v>
      </c>
    </row>
    <row r="407" spans="3:11" ht="12.75">
      <c r="C407" s="54" t="s">
        <v>485</v>
      </c>
      <c r="E407" s="47">
        <v>0</v>
      </c>
      <c r="G407" s="49"/>
      <c r="I407" s="51"/>
      <c r="K407" s="51"/>
    </row>
    <row r="408" spans="3:11" ht="12.75">
      <c r="C408" s="54" t="s">
        <v>486</v>
      </c>
      <c r="E408" s="47">
        <v>9.04</v>
      </c>
      <c r="G408" s="49"/>
      <c r="I408" s="51"/>
      <c r="K408" s="51"/>
    </row>
    <row r="409" spans="1:11" ht="12.75">
      <c r="A409" s="58" t="s">
        <v>487</v>
      </c>
      <c r="B409" s="59" t="s">
        <v>488</v>
      </c>
      <c r="C409" s="45" t="s">
        <v>489</v>
      </c>
      <c r="D409" s="46" t="s">
        <v>84</v>
      </c>
      <c r="E409" s="47">
        <v>0.2552</v>
      </c>
      <c r="F409" s="48">
        <v>0.55</v>
      </c>
      <c r="G409" s="49">
        <f>E409*F409</f>
        <v>0.14036</v>
      </c>
      <c r="H409" s="50"/>
      <c r="I409" s="51">
        <f>E409*H409</f>
        <v>0</v>
      </c>
      <c r="K409" s="51"/>
    </row>
    <row r="410" spans="1:11" ht="12.75">
      <c r="A410" s="43">
        <v>8</v>
      </c>
      <c r="B410" s="44" t="s">
        <v>490</v>
      </c>
      <c r="C410" s="45" t="s">
        <v>491</v>
      </c>
      <c r="D410" s="46" t="s">
        <v>65</v>
      </c>
      <c r="E410" s="47">
        <v>904.1736</v>
      </c>
      <c r="F410" s="48">
        <v>0</v>
      </c>
      <c r="G410" s="49">
        <f>E410*F410</f>
        <v>0</v>
      </c>
      <c r="I410" s="51"/>
      <c r="J410" s="50"/>
      <c r="K410" s="51">
        <f>E410*J410</f>
        <v>0</v>
      </c>
    </row>
    <row r="411" spans="3:11" ht="12.75">
      <c r="C411" s="54" t="s">
        <v>492</v>
      </c>
      <c r="E411" s="47">
        <v>0</v>
      </c>
      <c r="G411" s="49"/>
      <c r="I411" s="51"/>
      <c r="K411" s="51"/>
    </row>
    <row r="412" spans="3:11" ht="12.75">
      <c r="C412" s="54" t="s">
        <v>493</v>
      </c>
      <c r="E412" s="47">
        <v>0</v>
      </c>
      <c r="G412" s="49"/>
      <c r="I412" s="51"/>
      <c r="K412" s="51"/>
    </row>
    <row r="413" spans="3:11" ht="12.75">
      <c r="C413" s="54" t="s">
        <v>494</v>
      </c>
      <c r="E413" s="47">
        <v>904.1736</v>
      </c>
      <c r="G413" s="49"/>
      <c r="I413" s="51"/>
      <c r="K413" s="51"/>
    </row>
    <row r="414" spans="1:11" ht="12.75">
      <c r="A414" s="58" t="s">
        <v>495</v>
      </c>
      <c r="B414" s="59" t="s">
        <v>496</v>
      </c>
      <c r="C414" s="45" t="s">
        <v>497</v>
      </c>
      <c r="D414" s="46" t="s">
        <v>84</v>
      </c>
      <c r="E414" s="47">
        <v>29.8386</v>
      </c>
      <c r="F414" s="48">
        <v>0.55</v>
      </c>
      <c r="G414" s="49">
        <f>E414*F414</f>
        <v>16.41123</v>
      </c>
      <c r="H414" s="50"/>
      <c r="I414" s="51">
        <f>E414*H414</f>
        <v>0</v>
      </c>
      <c r="K414" s="51"/>
    </row>
    <row r="415" spans="1:11" ht="12.75">
      <c r="A415" s="43">
        <v>9</v>
      </c>
      <c r="B415" s="44" t="s">
        <v>498</v>
      </c>
      <c r="C415" s="45" t="s">
        <v>499</v>
      </c>
      <c r="D415" s="46" t="s">
        <v>84</v>
      </c>
      <c r="E415" s="47">
        <v>57.958</v>
      </c>
      <c r="F415" s="48">
        <v>0.02431</v>
      </c>
      <c r="G415" s="49">
        <f>E415*F415</f>
        <v>1.40895898</v>
      </c>
      <c r="I415" s="51"/>
      <c r="J415" s="50"/>
      <c r="K415" s="51">
        <f>E415*J415</f>
        <v>0</v>
      </c>
    </row>
    <row r="416" spans="3:11" ht="12.75">
      <c r="C416" s="54" t="s">
        <v>500</v>
      </c>
      <c r="E416" s="47">
        <v>57.958</v>
      </c>
      <c r="G416" s="49"/>
      <c r="I416" s="51"/>
      <c r="K416" s="51"/>
    </row>
    <row r="417" spans="1:11" ht="12.75">
      <c r="A417" s="43">
        <v>10</v>
      </c>
      <c r="B417" s="44" t="s">
        <v>501</v>
      </c>
      <c r="C417" s="45" t="s">
        <v>502</v>
      </c>
      <c r="D417" s="46" t="s">
        <v>311</v>
      </c>
      <c r="E417" s="47">
        <v>1002.261</v>
      </c>
      <c r="F417" s="48">
        <v>0</v>
      </c>
      <c r="G417" s="49">
        <f>E417*F417</f>
        <v>0</v>
      </c>
      <c r="I417" s="51"/>
      <c r="J417" s="50"/>
      <c r="K417" s="51">
        <f>E417*J417</f>
        <v>0</v>
      </c>
    </row>
    <row r="418" spans="3:11" ht="12.75">
      <c r="C418" s="54" t="s">
        <v>503</v>
      </c>
      <c r="E418" s="47">
        <v>0</v>
      </c>
      <c r="G418" s="49"/>
      <c r="I418" s="51"/>
      <c r="K418" s="51"/>
    </row>
    <row r="419" spans="3:11" ht="12.75">
      <c r="C419" s="54" t="s">
        <v>504</v>
      </c>
      <c r="E419" s="47">
        <v>1002.261</v>
      </c>
      <c r="G419" s="49"/>
      <c r="I419" s="51"/>
      <c r="K419" s="51"/>
    </row>
    <row r="420" spans="1:11" ht="12.75">
      <c r="A420" s="43">
        <v>11</v>
      </c>
      <c r="B420" s="44" t="s">
        <v>473</v>
      </c>
      <c r="C420" s="45" t="s">
        <v>474</v>
      </c>
      <c r="D420" s="46" t="s">
        <v>65</v>
      </c>
      <c r="E420" s="47">
        <v>904.174</v>
      </c>
      <c r="F420" s="48">
        <v>0</v>
      </c>
      <c r="G420" s="49">
        <f>E420*F420</f>
        <v>0</v>
      </c>
      <c r="I420" s="51"/>
      <c r="J420" s="50"/>
      <c r="K420" s="51">
        <f>E420*J420</f>
        <v>0</v>
      </c>
    </row>
    <row r="421" spans="3:11" ht="12.75">
      <c r="C421" s="54" t="s">
        <v>505</v>
      </c>
      <c r="E421" s="47">
        <v>0</v>
      </c>
      <c r="G421" s="49"/>
      <c r="I421" s="51"/>
      <c r="K421" s="51"/>
    </row>
    <row r="422" spans="3:11" ht="12.75">
      <c r="C422" s="54" t="s">
        <v>506</v>
      </c>
      <c r="E422" s="47">
        <v>904.174</v>
      </c>
      <c r="G422" s="49"/>
      <c r="I422" s="51"/>
      <c r="K422" s="51"/>
    </row>
    <row r="423" spans="1:11" ht="12.75">
      <c r="A423" s="43">
        <v>12</v>
      </c>
      <c r="B423" s="44" t="s">
        <v>507</v>
      </c>
      <c r="C423" s="45" t="s">
        <v>508</v>
      </c>
      <c r="D423" s="46" t="s">
        <v>299</v>
      </c>
      <c r="E423" s="47">
        <v>58</v>
      </c>
      <c r="F423" s="48">
        <v>0</v>
      </c>
      <c r="G423" s="49">
        <f>E423*F423</f>
        <v>0</v>
      </c>
      <c r="I423" s="51"/>
      <c r="J423" s="50"/>
      <c r="K423" s="51">
        <f>E423*J423</f>
        <v>0</v>
      </c>
    </row>
    <row r="424" spans="3:11" ht="12.75">
      <c r="C424" s="54" t="s">
        <v>509</v>
      </c>
      <c r="E424" s="47">
        <v>0</v>
      </c>
      <c r="G424" s="49"/>
      <c r="I424" s="51"/>
      <c r="K424" s="51"/>
    </row>
    <row r="425" spans="3:11" ht="12.75">
      <c r="C425" s="54" t="s">
        <v>510</v>
      </c>
      <c r="E425" s="47">
        <v>58</v>
      </c>
      <c r="G425" s="49"/>
      <c r="I425" s="51"/>
      <c r="K425" s="51"/>
    </row>
    <row r="426" spans="1:11" ht="12.75">
      <c r="A426" s="43">
        <v>13</v>
      </c>
      <c r="B426" s="44" t="s">
        <v>511</v>
      </c>
      <c r="C426" s="45" t="s">
        <v>512</v>
      </c>
      <c r="D426" s="46" t="s">
        <v>299</v>
      </c>
      <c r="E426" s="47">
        <v>29</v>
      </c>
      <c r="F426" s="48">
        <v>0</v>
      </c>
      <c r="G426" s="49">
        <f>E426*F426</f>
        <v>0</v>
      </c>
      <c r="I426" s="51"/>
      <c r="J426" s="50"/>
      <c r="K426" s="51">
        <f>E426*J426</f>
        <v>0</v>
      </c>
    </row>
    <row r="427" spans="3:11" ht="12.75">
      <c r="C427" s="54" t="s">
        <v>513</v>
      </c>
      <c r="E427" s="47">
        <v>0</v>
      </c>
      <c r="G427" s="49"/>
      <c r="I427" s="51"/>
      <c r="K427" s="51"/>
    </row>
    <row r="428" spans="3:11" ht="12.75">
      <c r="C428" s="54" t="s">
        <v>514</v>
      </c>
      <c r="E428" s="47">
        <v>29</v>
      </c>
      <c r="G428" s="49"/>
      <c r="I428" s="51"/>
      <c r="K428" s="51"/>
    </row>
    <row r="429" spans="1:11" ht="12.75">
      <c r="A429" s="58" t="s">
        <v>515</v>
      </c>
      <c r="B429" s="59" t="s">
        <v>516</v>
      </c>
      <c r="C429" s="45" t="s">
        <v>517</v>
      </c>
      <c r="D429" s="46" t="s">
        <v>518</v>
      </c>
      <c r="E429" s="47">
        <v>29</v>
      </c>
      <c r="F429" s="48">
        <v>0.00076</v>
      </c>
      <c r="G429" s="49">
        <f>E429*F429</f>
        <v>0.02204</v>
      </c>
      <c r="H429" s="50"/>
      <c r="I429" s="51">
        <f>E429*H429</f>
        <v>0</v>
      </c>
      <c r="K429" s="51"/>
    </row>
    <row r="430" spans="1:11" ht="12.75">
      <c r="A430" s="43">
        <v>14</v>
      </c>
      <c r="B430" s="44" t="s">
        <v>519</v>
      </c>
      <c r="C430" s="45" t="s">
        <v>520</v>
      </c>
      <c r="D430" s="46" t="s">
        <v>142</v>
      </c>
      <c r="E430" s="47">
        <v>107.184613</v>
      </c>
      <c r="F430" s="48">
        <v>0</v>
      </c>
      <c r="G430" s="49">
        <f>E430*F430</f>
        <v>0</v>
      </c>
      <c r="I430" s="51"/>
      <c r="J430" s="50"/>
      <c r="K430" s="51">
        <f>E430*J430</f>
        <v>0</v>
      </c>
    </row>
    <row r="432" spans="2:3" ht="15">
      <c r="B432" s="42" t="s">
        <v>521</v>
      </c>
      <c r="C432" s="42" t="s">
        <v>522</v>
      </c>
    </row>
    <row r="434" spans="1:11" ht="12.75">
      <c r="A434" s="43">
        <v>1</v>
      </c>
      <c r="B434" s="44" t="s">
        <v>523</v>
      </c>
      <c r="C434" s="45" t="s">
        <v>524</v>
      </c>
      <c r="D434" s="46" t="s">
        <v>311</v>
      </c>
      <c r="E434" s="47">
        <v>52.9</v>
      </c>
      <c r="F434" s="48">
        <v>0.00255</v>
      </c>
      <c r="G434" s="49">
        <f>E434*F434</f>
        <v>0.13489500000000001</v>
      </c>
      <c r="I434" s="51"/>
      <c r="J434" s="50"/>
      <c r="K434" s="51">
        <f>E434*J434</f>
        <v>0</v>
      </c>
    </row>
    <row r="435" spans="3:11" ht="12.75">
      <c r="C435" s="54" t="s">
        <v>525</v>
      </c>
      <c r="E435" s="47">
        <v>0</v>
      </c>
      <c r="G435" s="49"/>
      <c r="I435" s="51"/>
      <c r="K435" s="51"/>
    </row>
    <row r="436" spans="3:11" ht="12.75">
      <c r="C436" s="54" t="s">
        <v>259</v>
      </c>
      <c r="E436" s="47">
        <v>0</v>
      </c>
      <c r="G436" s="49"/>
      <c r="I436" s="51"/>
      <c r="K436" s="51"/>
    </row>
    <row r="437" spans="3:11" ht="12.75">
      <c r="C437" s="54" t="s">
        <v>526</v>
      </c>
      <c r="E437" s="47">
        <v>0</v>
      </c>
      <c r="G437" s="49"/>
      <c r="I437" s="51"/>
      <c r="K437" s="51"/>
    </row>
    <row r="438" spans="3:11" ht="12.75">
      <c r="C438" s="54" t="s">
        <v>527</v>
      </c>
      <c r="E438" s="47">
        <v>17.6</v>
      </c>
      <c r="G438" s="49"/>
      <c r="I438" s="51"/>
      <c r="K438" s="51"/>
    </row>
    <row r="439" spans="3:11" ht="12.75">
      <c r="C439" s="54" t="s">
        <v>528</v>
      </c>
      <c r="E439" s="47">
        <v>0</v>
      </c>
      <c r="G439" s="49"/>
      <c r="I439" s="51"/>
      <c r="K439" s="51"/>
    </row>
    <row r="440" spans="3:11" ht="12.75">
      <c r="C440" s="54" t="s">
        <v>529</v>
      </c>
      <c r="E440" s="47">
        <v>35.3</v>
      </c>
      <c r="G440" s="49"/>
      <c r="I440" s="51"/>
      <c r="K440" s="51"/>
    </row>
    <row r="441" spans="1:11" ht="12.75">
      <c r="A441" s="43">
        <v>2</v>
      </c>
      <c r="B441" s="44" t="s">
        <v>530</v>
      </c>
      <c r="C441" s="45" t="s">
        <v>531</v>
      </c>
      <c r="D441" s="46" t="s">
        <v>311</v>
      </c>
      <c r="E441" s="47">
        <v>68.2</v>
      </c>
      <c r="F441" s="48">
        <v>0.00396</v>
      </c>
      <c r="G441" s="49">
        <f>E441*F441</f>
        <v>0.27007200000000003</v>
      </c>
      <c r="I441" s="51"/>
      <c r="J441" s="50"/>
      <c r="K441" s="51">
        <f>E441*J441</f>
        <v>0</v>
      </c>
    </row>
    <row r="442" spans="3:11" ht="12.75">
      <c r="C442" s="54" t="s">
        <v>532</v>
      </c>
      <c r="E442" s="47">
        <v>0</v>
      </c>
      <c r="G442" s="49"/>
      <c r="I442" s="51"/>
      <c r="K442" s="51"/>
    </row>
    <row r="443" spans="3:11" ht="12.75">
      <c r="C443" s="54" t="s">
        <v>533</v>
      </c>
      <c r="E443" s="47">
        <v>0</v>
      </c>
      <c r="G443" s="49"/>
      <c r="I443" s="51"/>
      <c r="K443" s="51"/>
    </row>
    <row r="444" spans="3:11" ht="12.75">
      <c r="C444" s="54" t="s">
        <v>534</v>
      </c>
      <c r="E444" s="47">
        <v>68.2</v>
      </c>
      <c r="G444" s="49"/>
      <c r="I444" s="51"/>
      <c r="K444" s="51"/>
    </row>
    <row r="445" spans="1:11" ht="12.75">
      <c r="A445" s="43">
        <v>3</v>
      </c>
      <c r="B445" s="44" t="s">
        <v>535</v>
      </c>
      <c r="C445" s="45" t="s">
        <v>536</v>
      </c>
      <c r="D445" s="46" t="s">
        <v>311</v>
      </c>
      <c r="E445" s="47">
        <v>53</v>
      </c>
      <c r="F445" s="48">
        <v>0.00145</v>
      </c>
      <c r="G445" s="49">
        <f>E445*F445</f>
        <v>0.07685</v>
      </c>
      <c r="I445" s="51"/>
      <c r="J445" s="50"/>
      <c r="K445" s="51">
        <f>E445*J445</f>
        <v>0</v>
      </c>
    </row>
    <row r="446" spans="3:11" ht="12.75">
      <c r="C446" s="54" t="s">
        <v>537</v>
      </c>
      <c r="E446" s="47">
        <v>0</v>
      </c>
      <c r="G446" s="49"/>
      <c r="I446" s="51"/>
      <c r="K446" s="51"/>
    </row>
    <row r="447" spans="3:11" ht="12.75">
      <c r="C447" s="54" t="s">
        <v>538</v>
      </c>
      <c r="E447" s="47">
        <v>0</v>
      </c>
      <c r="G447" s="49"/>
      <c r="I447" s="51"/>
      <c r="K447" s="51"/>
    </row>
    <row r="448" spans="3:11" ht="12.75">
      <c r="C448" s="54" t="s">
        <v>539</v>
      </c>
      <c r="E448" s="47">
        <v>53</v>
      </c>
      <c r="G448" s="49"/>
      <c r="I448" s="51"/>
      <c r="K448" s="51"/>
    </row>
    <row r="449" spans="1:11" ht="12.75">
      <c r="A449" s="43">
        <v>4</v>
      </c>
      <c r="B449" s="44" t="s">
        <v>540</v>
      </c>
      <c r="C449" s="63" t="s">
        <v>871</v>
      </c>
      <c r="D449" s="46" t="s">
        <v>299</v>
      </c>
      <c r="E449" s="47">
        <v>8</v>
      </c>
      <c r="F449" s="48">
        <v>8E-05</v>
      </c>
      <c r="G449" s="49">
        <f>E449*F449</f>
        <v>0.00064</v>
      </c>
      <c r="I449" s="51"/>
      <c r="J449" s="50"/>
      <c r="K449" s="51">
        <f>E449*J449</f>
        <v>0</v>
      </c>
    </row>
    <row r="450" spans="1:11" ht="12.75">
      <c r="A450" s="43">
        <v>5</v>
      </c>
      <c r="B450" s="44" t="s">
        <v>541</v>
      </c>
      <c r="C450" s="45" t="s">
        <v>542</v>
      </c>
      <c r="D450" s="46" t="s">
        <v>311</v>
      </c>
      <c r="E450" s="47">
        <v>32.5</v>
      </c>
      <c r="F450" s="48">
        <v>0.00267</v>
      </c>
      <c r="G450" s="49">
        <f>E450*F450</f>
        <v>0.086775</v>
      </c>
      <c r="I450" s="51"/>
      <c r="J450" s="50"/>
      <c r="K450" s="51">
        <f>E450*J450</f>
        <v>0</v>
      </c>
    </row>
    <row r="451" spans="3:11" ht="12.75">
      <c r="C451" s="54" t="s">
        <v>543</v>
      </c>
      <c r="E451" s="47">
        <v>0</v>
      </c>
      <c r="G451" s="49"/>
      <c r="I451" s="51"/>
      <c r="K451" s="51"/>
    </row>
    <row r="452" spans="3:11" ht="12.75">
      <c r="C452" s="54" t="s">
        <v>544</v>
      </c>
      <c r="E452" s="47">
        <v>0</v>
      </c>
      <c r="G452" s="49"/>
      <c r="I452" s="51"/>
      <c r="K452" s="51"/>
    </row>
    <row r="453" spans="3:11" ht="12.75">
      <c r="C453" s="54" t="s">
        <v>545</v>
      </c>
      <c r="E453" s="47">
        <v>32.5</v>
      </c>
      <c r="G453" s="49"/>
      <c r="I453" s="51"/>
      <c r="K453" s="51"/>
    </row>
    <row r="454" spans="1:11" ht="12.75">
      <c r="A454" s="43">
        <v>6</v>
      </c>
      <c r="B454" s="44" t="s">
        <v>546</v>
      </c>
      <c r="C454" s="45" t="s">
        <v>547</v>
      </c>
      <c r="D454" s="46" t="s">
        <v>299</v>
      </c>
      <c r="E454" s="47">
        <v>5</v>
      </c>
      <c r="F454" s="48">
        <v>0.00074</v>
      </c>
      <c r="G454" s="49">
        <f>E454*F454</f>
        <v>0.0037</v>
      </c>
      <c r="I454" s="51"/>
      <c r="J454" s="50"/>
      <c r="K454" s="51">
        <f>E454*J454</f>
        <v>0</v>
      </c>
    </row>
    <row r="455" spans="1:11" ht="12.75">
      <c r="A455" s="43">
        <v>7</v>
      </c>
      <c r="B455" s="44" t="s">
        <v>548</v>
      </c>
      <c r="C455" s="45" t="s">
        <v>549</v>
      </c>
      <c r="D455" s="46" t="s">
        <v>299</v>
      </c>
      <c r="E455" s="47">
        <v>4</v>
      </c>
      <c r="F455" s="48">
        <v>0.00989</v>
      </c>
      <c r="G455" s="49">
        <f>E455*F455</f>
        <v>0.03956</v>
      </c>
      <c r="I455" s="51"/>
      <c r="J455" s="50"/>
      <c r="K455" s="51">
        <f>E455*J455</f>
        <v>0</v>
      </c>
    </row>
    <row r="456" spans="3:11" ht="12.75">
      <c r="C456" s="54" t="s">
        <v>550</v>
      </c>
      <c r="E456" s="47">
        <v>0</v>
      </c>
      <c r="G456" s="49"/>
      <c r="I456" s="51"/>
      <c r="K456" s="51"/>
    </row>
    <row r="457" spans="3:11" ht="12.75">
      <c r="C457" s="54" t="s">
        <v>267</v>
      </c>
      <c r="E457" s="47">
        <v>4</v>
      </c>
      <c r="G457" s="49"/>
      <c r="I457" s="51"/>
      <c r="K457" s="51"/>
    </row>
    <row r="458" spans="1:11" ht="12.75">
      <c r="A458" s="43">
        <v>8</v>
      </c>
      <c r="B458" s="44" t="s">
        <v>551</v>
      </c>
      <c r="C458" s="45" t="s">
        <v>552</v>
      </c>
      <c r="D458" s="46" t="s">
        <v>142</v>
      </c>
      <c r="E458" s="47">
        <v>0.612492</v>
      </c>
      <c r="F458" s="48">
        <v>0</v>
      </c>
      <c r="G458" s="49">
        <f>E458*F458</f>
        <v>0</v>
      </c>
      <c r="I458" s="51"/>
      <c r="J458" s="50"/>
      <c r="K458" s="51">
        <f>E458*J458</f>
        <v>0</v>
      </c>
    </row>
    <row r="460" spans="2:3" ht="15">
      <c r="B460" s="42" t="s">
        <v>553</v>
      </c>
      <c r="C460" s="42" t="s">
        <v>554</v>
      </c>
    </row>
    <row r="462" spans="1:11" ht="12.75">
      <c r="A462" s="43">
        <v>1</v>
      </c>
      <c r="B462" s="44" t="s">
        <v>555</v>
      </c>
      <c r="C462" s="45" t="s">
        <v>556</v>
      </c>
      <c r="D462" s="46" t="s">
        <v>164</v>
      </c>
      <c r="E462" s="47">
        <v>760</v>
      </c>
      <c r="F462" s="48">
        <v>6E-05</v>
      </c>
      <c r="G462" s="49">
        <f>E462*F462</f>
        <v>0.0456</v>
      </c>
      <c r="I462" s="51"/>
      <c r="J462" s="50"/>
      <c r="K462" s="51">
        <f>E462*J462</f>
        <v>0</v>
      </c>
    </row>
    <row r="463" spans="3:11" ht="12.75">
      <c r="C463" s="54" t="s">
        <v>557</v>
      </c>
      <c r="E463" s="47">
        <v>0</v>
      </c>
      <c r="G463" s="49"/>
      <c r="I463" s="51"/>
      <c r="K463" s="51"/>
    </row>
    <row r="464" spans="3:11" ht="12.75">
      <c r="C464" s="54" t="s">
        <v>259</v>
      </c>
      <c r="E464" s="47">
        <v>0</v>
      </c>
      <c r="G464" s="49"/>
      <c r="I464" s="51"/>
      <c r="K464" s="51"/>
    </row>
    <row r="465" spans="3:11" ht="12.75">
      <c r="C465" s="54" t="s">
        <v>558</v>
      </c>
      <c r="E465" s="47">
        <v>0</v>
      </c>
      <c r="G465" s="49"/>
      <c r="I465" s="51"/>
      <c r="K465" s="51"/>
    </row>
    <row r="466" spans="3:11" ht="12.75">
      <c r="C466" s="54" t="s">
        <v>559</v>
      </c>
      <c r="E466" s="47">
        <v>760</v>
      </c>
      <c r="G466" s="49"/>
      <c r="I466" s="51"/>
      <c r="K466" s="51"/>
    </row>
    <row r="467" spans="1:11" ht="12.75">
      <c r="A467" s="58" t="s">
        <v>210</v>
      </c>
      <c r="B467" s="59" t="s">
        <v>462</v>
      </c>
      <c r="C467" s="45" t="s">
        <v>463</v>
      </c>
      <c r="D467" s="46" t="s">
        <v>437</v>
      </c>
      <c r="E467" s="47">
        <v>760</v>
      </c>
      <c r="F467" s="48">
        <v>0.001</v>
      </c>
      <c r="G467" s="49">
        <f>E467*F467</f>
        <v>0.76</v>
      </c>
      <c r="H467" s="50"/>
      <c r="I467" s="51">
        <f>E467*H467</f>
        <v>0</v>
      </c>
      <c r="K467" s="51"/>
    </row>
    <row r="468" spans="1:11" ht="12.75">
      <c r="A468" s="43">
        <v>2</v>
      </c>
      <c r="B468" s="44" t="s">
        <v>560</v>
      </c>
      <c r="C468" s="45" t="s">
        <v>561</v>
      </c>
      <c r="D468" s="46" t="s">
        <v>65</v>
      </c>
      <c r="E468" s="47">
        <v>109.76</v>
      </c>
      <c r="F468" s="48">
        <v>0.00025</v>
      </c>
      <c r="G468" s="49">
        <f>E468*F468</f>
        <v>0.027440000000000003</v>
      </c>
      <c r="I468" s="51"/>
      <c r="J468" s="50"/>
      <c r="K468" s="51">
        <f>E468*J468</f>
        <v>0</v>
      </c>
    </row>
    <row r="469" spans="3:11" ht="12.75">
      <c r="C469" s="54" t="s">
        <v>562</v>
      </c>
      <c r="E469" s="47">
        <v>0</v>
      </c>
      <c r="G469" s="49"/>
      <c r="I469" s="51"/>
      <c r="K469" s="51"/>
    </row>
    <row r="470" spans="3:11" ht="12.75">
      <c r="C470" s="54" t="s">
        <v>563</v>
      </c>
      <c r="E470" s="47">
        <v>0</v>
      </c>
      <c r="G470" s="49"/>
      <c r="I470" s="51"/>
      <c r="K470" s="51"/>
    </row>
    <row r="471" spans="3:11" ht="12.75">
      <c r="C471" s="54" t="s">
        <v>564</v>
      </c>
      <c r="E471" s="47">
        <v>0</v>
      </c>
      <c r="G471" s="49"/>
      <c r="I471" s="51"/>
      <c r="K471" s="51"/>
    </row>
    <row r="472" spans="3:11" ht="12.75">
      <c r="C472" s="54" t="s">
        <v>565</v>
      </c>
      <c r="E472" s="47">
        <v>84</v>
      </c>
      <c r="G472" s="49"/>
      <c r="I472" s="51"/>
      <c r="K472" s="51"/>
    </row>
    <row r="473" spans="3:11" ht="12.75">
      <c r="C473" s="54" t="s">
        <v>566</v>
      </c>
      <c r="E473" s="47">
        <v>0</v>
      </c>
      <c r="G473" s="49"/>
      <c r="I473" s="51"/>
      <c r="K473" s="51"/>
    </row>
    <row r="474" spans="3:11" ht="12.75">
      <c r="C474" s="54" t="s">
        <v>567</v>
      </c>
      <c r="E474" s="47">
        <v>25.76</v>
      </c>
      <c r="G474" s="49"/>
      <c r="I474" s="51"/>
      <c r="K474" s="51"/>
    </row>
    <row r="475" spans="1:11" ht="12.75">
      <c r="A475" s="43">
        <v>3</v>
      </c>
      <c r="B475" s="44" t="s">
        <v>568</v>
      </c>
      <c r="C475" s="45" t="s">
        <v>569</v>
      </c>
      <c r="D475" s="46" t="s">
        <v>65</v>
      </c>
      <c r="E475" s="47">
        <v>7.84</v>
      </c>
      <c r="F475" s="48">
        <v>0.00025</v>
      </c>
      <c r="G475" s="49">
        <f>E475*F475</f>
        <v>0.00196</v>
      </c>
      <c r="I475" s="51"/>
      <c r="J475" s="50"/>
      <c r="K475" s="51">
        <f>E475*J475</f>
        <v>0</v>
      </c>
    </row>
    <row r="476" spans="3:11" ht="12.75">
      <c r="C476" s="54" t="s">
        <v>570</v>
      </c>
      <c r="E476" s="47">
        <v>0</v>
      </c>
      <c r="G476" s="49"/>
      <c r="I476" s="51"/>
      <c r="K476" s="51"/>
    </row>
    <row r="477" spans="3:11" ht="12.75">
      <c r="C477" s="54" t="s">
        <v>563</v>
      </c>
      <c r="E477" s="47">
        <v>0</v>
      </c>
      <c r="G477" s="49"/>
      <c r="I477" s="51"/>
      <c r="K477" s="51"/>
    </row>
    <row r="478" spans="3:11" ht="12.75">
      <c r="C478" s="54" t="s">
        <v>566</v>
      </c>
      <c r="E478" s="47">
        <v>0</v>
      </c>
      <c r="G478" s="49"/>
      <c r="I478" s="51"/>
      <c r="K478" s="51"/>
    </row>
    <row r="479" spans="3:11" ht="12.75">
      <c r="C479" s="54" t="s">
        <v>571</v>
      </c>
      <c r="E479" s="47">
        <v>7.84</v>
      </c>
      <c r="G479" s="49"/>
      <c r="I479" s="51"/>
      <c r="K479" s="51"/>
    </row>
    <row r="480" spans="1:11" ht="12.75">
      <c r="A480" s="43">
        <v>4</v>
      </c>
      <c r="B480" s="44" t="s">
        <v>572</v>
      </c>
      <c r="C480" s="45" t="s">
        <v>573</v>
      </c>
      <c r="D480" s="46" t="s">
        <v>164</v>
      </c>
      <c r="E480" s="47">
        <v>1516</v>
      </c>
      <c r="F480" s="48">
        <v>5E-05</v>
      </c>
      <c r="G480" s="49">
        <f>E480*F480</f>
        <v>0.0758</v>
      </c>
      <c r="I480" s="51"/>
      <c r="J480" s="50"/>
      <c r="K480" s="51">
        <f>E480*J480</f>
        <v>0</v>
      </c>
    </row>
    <row r="481" spans="3:11" ht="12.75">
      <c r="C481" s="54" t="s">
        <v>574</v>
      </c>
      <c r="E481" s="47">
        <v>0</v>
      </c>
      <c r="G481" s="49"/>
      <c r="I481" s="51"/>
      <c r="K481" s="51"/>
    </row>
    <row r="482" spans="3:11" ht="12.75">
      <c r="C482" s="54" t="s">
        <v>575</v>
      </c>
      <c r="E482" s="47">
        <v>0</v>
      </c>
      <c r="G482" s="49"/>
      <c r="I482" s="51"/>
      <c r="K482" s="51"/>
    </row>
    <row r="483" spans="3:11" ht="12.75">
      <c r="C483" s="54" t="s">
        <v>564</v>
      </c>
      <c r="E483" s="47">
        <v>0</v>
      </c>
      <c r="G483" s="49"/>
      <c r="I483" s="51"/>
      <c r="K483" s="51"/>
    </row>
    <row r="484" spans="3:11" ht="12.75">
      <c r="C484" s="54" t="s">
        <v>576</v>
      </c>
      <c r="E484" s="47">
        <v>980</v>
      </c>
      <c r="G484" s="49"/>
      <c r="I484" s="51"/>
      <c r="K484" s="51"/>
    </row>
    <row r="485" spans="3:11" ht="12.75">
      <c r="C485" s="54" t="s">
        <v>566</v>
      </c>
      <c r="E485" s="47">
        <v>0</v>
      </c>
      <c r="G485" s="49"/>
      <c r="I485" s="51"/>
      <c r="K485" s="51"/>
    </row>
    <row r="486" spans="3:11" ht="12.75">
      <c r="C486" s="54" t="s">
        <v>577</v>
      </c>
      <c r="E486" s="47">
        <v>536</v>
      </c>
      <c r="G486" s="49"/>
      <c r="I486" s="51"/>
      <c r="K486" s="51"/>
    </row>
    <row r="487" spans="1:11" ht="12.75">
      <c r="A487" s="58" t="s">
        <v>226</v>
      </c>
      <c r="B487" s="59" t="s">
        <v>578</v>
      </c>
      <c r="C487" s="45" t="s">
        <v>463</v>
      </c>
      <c r="D487" s="46" t="s">
        <v>437</v>
      </c>
      <c r="E487" s="47">
        <v>1591.8</v>
      </c>
      <c r="F487" s="48">
        <v>0.001</v>
      </c>
      <c r="G487" s="49">
        <f>E487*F487</f>
        <v>1.5917999999999999</v>
      </c>
      <c r="H487" s="50"/>
      <c r="I487" s="51">
        <f>E487*H487</f>
        <v>0</v>
      </c>
      <c r="K487" s="51"/>
    </row>
    <row r="488" spans="1:11" ht="12.75">
      <c r="A488" s="43">
        <v>5</v>
      </c>
      <c r="B488" s="44" t="s">
        <v>579</v>
      </c>
      <c r="C488" s="45" t="s">
        <v>580</v>
      </c>
      <c r="D488" s="46" t="s">
        <v>65</v>
      </c>
      <c r="E488" s="47">
        <v>117.6</v>
      </c>
      <c r="F488" s="48">
        <v>0.00963</v>
      </c>
      <c r="G488" s="49">
        <f>E488*F488</f>
        <v>1.132488</v>
      </c>
      <c r="I488" s="51"/>
      <c r="J488" s="50"/>
      <c r="K488" s="51">
        <f>E488*J488</f>
        <v>0</v>
      </c>
    </row>
    <row r="489" spans="3:11" ht="12.75">
      <c r="C489" s="54" t="s">
        <v>581</v>
      </c>
      <c r="E489" s="47">
        <v>0</v>
      </c>
      <c r="G489" s="49"/>
      <c r="I489" s="51"/>
      <c r="K489" s="51"/>
    </row>
    <row r="490" spans="3:11" ht="12.75">
      <c r="C490" s="54" t="s">
        <v>582</v>
      </c>
      <c r="E490" s="47">
        <v>117.6</v>
      </c>
      <c r="G490" s="49"/>
      <c r="I490" s="51"/>
      <c r="K490" s="51"/>
    </row>
    <row r="491" spans="1:11" ht="12.75">
      <c r="A491" s="43">
        <v>6</v>
      </c>
      <c r="B491" s="44" t="s">
        <v>583</v>
      </c>
      <c r="C491" s="45" t="s">
        <v>584</v>
      </c>
      <c r="D491" s="46" t="s">
        <v>65</v>
      </c>
      <c r="E491" s="47">
        <v>117.6</v>
      </c>
      <c r="F491" s="48">
        <v>0</v>
      </c>
      <c r="G491" s="49">
        <f>E491*F491</f>
        <v>0</v>
      </c>
      <c r="I491" s="51"/>
      <c r="J491" s="50"/>
      <c r="K491" s="51">
        <f>E491*J491</f>
        <v>0</v>
      </c>
    </row>
    <row r="492" spans="3:11" ht="12.75">
      <c r="C492" s="54" t="s">
        <v>585</v>
      </c>
      <c r="E492" s="47">
        <v>117.6</v>
      </c>
      <c r="G492" s="49"/>
      <c r="I492" s="51"/>
      <c r="K492" s="51"/>
    </row>
    <row r="493" spans="1:11" ht="12.75">
      <c r="A493" s="43">
        <v>7</v>
      </c>
      <c r="B493" s="44" t="s">
        <v>586</v>
      </c>
      <c r="C493" s="45" t="s">
        <v>587</v>
      </c>
      <c r="D493" s="46" t="s">
        <v>299</v>
      </c>
      <c r="E493" s="47">
        <v>8</v>
      </c>
      <c r="F493" s="48">
        <v>0</v>
      </c>
      <c r="G493" s="49">
        <f>E493*F493</f>
        <v>0</v>
      </c>
      <c r="I493" s="51"/>
      <c r="J493" s="50"/>
      <c r="K493" s="51">
        <f>E493*J493</f>
        <v>0</v>
      </c>
    </row>
    <row r="494" spans="3:11" ht="12.75">
      <c r="C494" s="54" t="s">
        <v>588</v>
      </c>
      <c r="E494" s="47">
        <v>0</v>
      </c>
      <c r="G494" s="49"/>
      <c r="I494" s="51"/>
      <c r="K494" s="51"/>
    </row>
    <row r="495" spans="3:11" ht="12.75">
      <c r="C495" s="54" t="s">
        <v>589</v>
      </c>
      <c r="E495" s="47">
        <v>0</v>
      </c>
      <c r="G495" s="49"/>
      <c r="I495" s="51"/>
      <c r="K495" s="51"/>
    </row>
    <row r="496" spans="3:11" ht="12.75">
      <c r="C496" s="54" t="s">
        <v>566</v>
      </c>
      <c r="E496" s="47">
        <v>0</v>
      </c>
      <c r="G496" s="49"/>
      <c r="I496" s="51"/>
      <c r="K496" s="51"/>
    </row>
    <row r="497" spans="3:11" ht="12.75">
      <c r="C497" s="54" t="s">
        <v>590</v>
      </c>
      <c r="E497" s="47">
        <v>8</v>
      </c>
      <c r="G497" s="49"/>
      <c r="I497" s="51"/>
      <c r="K497" s="51"/>
    </row>
    <row r="498" spans="1:11" ht="12.75">
      <c r="A498" s="43">
        <v>8</v>
      </c>
      <c r="B498" s="44" t="s">
        <v>591</v>
      </c>
      <c r="C498" s="45" t="s">
        <v>592</v>
      </c>
      <c r="D498" s="46" t="s">
        <v>299</v>
      </c>
      <c r="E498" s="47">
        <v>2</v>
      </c>
      <c r="F498" s="48">
        <v>0.00033</v>
      </c>
      <c r="G498" s="49">
        <f>E498*F498</f>
        <v>0.00066</v>
      </c>
      <c r="I498" s="51"/>
      <c r="J498" s="50"/>
      <c r="K498" s="51">
        <f>E498*J498</f>
        <v>0</v>
      </c>
    </row>
    <row r="499" spans="3:11" ht="12.75">
      <c r="C499" s="54" t="s">
        <v>593</v>
      </c>
      <c r="E499" s="47">
        <v>0</v>
      </c>
      <c r="G499" s="49"/>
      <c r="I499" s="51"/>
      <c r="K499" s="51"/>
    </row>
    <row r="500" spans="3:11" ht="12.75">
      <c r="C500" s="54" t="s">
        <v>594</v>
      </c>
      <c r="E500" s="47">
        <v>0</v>
      </c>
      <c r="G500" s="49"/>
      <c r="I500" s="51"/>
      <c r="K500" s="51"/>
    </row>
    <row r="501" spans="3:11" ht="12.75">
      <c r="C501" s="54" t="s">
        <v>165</v>
      </c>
      <c r="E501" s="47">
        <v>2</v>
      </c>
      <c r="G501" s="49"/>
      <c r="I501" s="51"/>
      <c r="K501" s="51"/>
    </row>
    <row r="502" spans="1:11" ht="12.75">
      <c r="A502" s="43">
        <v>9</v>
      </c>
      <c r="B502" s="44" t="s">
        <v>595</v>
      </c>
      <c r="C502" s="45" t="s">
        <v>596</v>
      </c>
      <c r="D502" s="46" t="s">
        <v>164</v>
      </c>
      <c r="E502" s="47">
        <v>3644</v>
      </c>
      <c r="F502" s="48">
        <v>5E-05</v>
      </c>
      <c r="G502" s="49">
        <f>E502*F502</f>
        <v>0.1822</v>
      </c>
      <c r="I502" s="51"/>
      <c r="J502" s="50"/>
      <c r="K502" s="51">
        <f>E502*J502</f>
        <v>0</v>
      </c>
    </row>
    <row r="503" spans="3:11" ht="12.75">
      <c r="C503" s="54" t="s">
        <v>597</v>
      </c>
      <c r="E503" s="47">
        <v>0</v>
      </c>
      <c r="G503" s="49"/>
      <c r="I503" s="51"/>
      <c r="K503" s="51"/>
    </row>
    <row r="504" spans="3:11" ht="12.75">
      <c r="C504" s="54" t="s">
        <v>598</v>
      </c>
      <c r="E504" s="47">
        <v>0</v>
      </c>
      <c r="G504" s="49"/>
      <c r="I504" s="51"/>
      <c r="K504" s="51"/>
    </row>
    <row r="505" spans="3:11" ht="12.75">
      <c r="C505" s="54" t="s">
        <v>594</v>
      </c>
      <c r="E505" s="47">
        <v>0</v>
      </c>
      <c r="G505" s="49"/>
      <c r="I505" s="51"/>
      <c r="K505" s="51"/>
    </row>
    <row r="506" spans="3:11" ht="12.75">
      <c r="C506" s="54" t="s">
        <v>599</v>
      </c>
      <c r="E506" s="47">
        <v>3644</v>
      </c>
      <c r="G506" s="49"/>
      <c r="I506" s="51"/>
      <c r="K506" s="51"/>
    </row>
    <row r="507" spans="1:11" ht="12.75">
      <c r="A507" s="58" t="s">
        <v>600</v>
      </c>
      <c r="B507" s="59" t="s">
        <v>578</v>
      </c>
      <c r="C507" s="45" t="s">
        <v>463</v>
      </c>
      <c r="D507" s="46" t="s">
        <v>164</v>
      </c>
      <c r="E507" s="47">
        <v>3826.2</v>
      </c>
      <c r="F507" s="48">
        <v>0.001</v>
      </c>
      <c r="G507" s="49">
        <f>E507*F507</f>
        <v>3.8262</v>
      </c>
      <c r="H507" s="50"/>
      <c r="I507" s="51">
        <f>E507*H507</f>
        <v>0</v>
      </c>
      <c r="K507" s="51"/>
    </row>
    <row r="508" spans="1:11" ht="12.75">
      <c r="A508" s="43">
        <v>10</v>
      </c>
      <c r="B508" s="44" t="s">
        <v>579</v>
      </c>
      <c r="C508" s="45" t="s">
        <v>580</v>
      </c>
      <c r="D508" s="46" t="s">
        <v>65</v>
      </c>
      <c r="E508" s="47">
        <v>21.46</v>
      </c>
      <c r="F508" s="48">
        <v>0.00963</v>
      </c>
      <c r="G508" s="49">
        <f>E508*F508</f>
        <v>0.2066598</v>
      </c>
      <c r="I508" s="51"/>
      <c r="J508" s="50"/>
      <c r="K508" s="51">
        <f>E508*J508</f>
        <v>0</v>
      </c>
    </row>
    <row r="509" spans="3:11" ht="12.75">
      <c r="C509" s="54" t="s">
        <v>601</v>
      </c>
      <c r="E509" s="47">
        <v>0</v>
      </c>
      <c r="G509" s="49"/>
      <c r="I509" s="51"/>
      <c r="K509" s="51"/>
    </row>
    <row r="510" spans="3:11" ht="12.75">
      <c r="C510" s="54" t="s">
        <v>602</v>
      </c>
      <c r="E510" s="47">
        <v>21.46</v>
      </c>
      <c r="G510" s="49"/>
      <c r="I510" s="51"/>
      <c r="K510" s="51"/>
    </row>
    <row r="511" spans="1:11" ht="12.75">
      <c r="A511" s="43">
        <v>11</v>
      </c>
      <c r="B511" s="44" t="s">
        <v>603</v>
      </c>
      <c r="C511" s="45" t="s">
        <v>604</v>
      </c>
      <c r="D511" s="46" t="s">
        <v>65</v>
      </c>
      <c r="E511" s="47">
        <v>21.46</v>
      </c>
      <c r="F511" s="48">
        <v>0</v>
      </c>
      <c r="G511" s="49">
        <f>E511*F511</f>
        <v>0</v>
      </c>
      <c r="I511" s="51"/>
      <c r="J511" s="50"/>
      <c r="K511" s="51">
        <f>E511*J511</f>
        <v>0</v>
      </c>
    </row>
    <row r="512" spans="1:11" ht="12.75">
      <c r="A512" s="43">
        <v>12</v>
      </c>
      <c r="B512" s="44" t="s">
        <v>605</v>
      </c>
      <c r="C512" s="45" t="s">
        <v>606</v>
      </c>
      <c r="D512" s="46" t="s">
        <v>299</v>
      </c>
      <c r="E512" s="47">
        <v>2</v>
      </c>
      <c r="F512" s="48">
        <v>0</v>
      </c>
      <c r="G512" s="49">
        <f>E512*F512</f>
        <v>0</v>
      </c>
      <c r="I512" s="51"/>
      <c r="J512" s="50"/>
      <c r="K512" s="51">
        <f>E512*J512</f>
        <v>0</v>
      </c>
    </row>
    <row r="513" spans="3:11" ht="12.75">
      <c r="C513" s="54" t="s">
        <v>607</v>
      </c>
      <c r="E513" s="47">
        <v>0</v>
      </c>
      <c r="G513" s="49"/>
      <c r="I513" s="51"/>
      <c r="K513" s="51"/>
    </row>
    <row r="514" spans="3:11" ht="12.75">
      <c r="C514" s="54" t="s">
        <v>608</v>
      </c>
      <c r="E514" s="47">
        <v>0</v>
      </c>
      <c r="G514" s="49"/>
      <c r="I514" s="51"/>
      <c r="K514" s="51"/>
    </row>
    <row r="515" spans="3:11" ht="12.75">
      <c r="C515" s="54" t="s">
        <v>594</v>
      </c>
      <c r="E515" s="47">
        <v>0</v>
      </c>
      <c r="G515" s="49"/>
      <c r="I515" s="51"/>
      <c r="K515" s="51"/>
    </row>
    <row r="516" spans="3:11" ht="12.75">
      <c r="C516" s="54" t="s">
        <v>165</v>
      </c>
      <c r="E516" s="47">
        <v>2</v>
      </c>
      <c r="G516" s="49"/>
      <c r="I516" s="51"/>
      <c r="K516" s="51"/>
    </row>
    <row r="517" spans="1:11" ht="12.75">
      <c r="A517" s="43">
        <v>13</v>
      </c>
      <c r="B517" s="44" t="s">
        <v>609</v>
      </c>
      <c r="C517" s="45" t="s">
        <v>610</v>
      </c>
      <c r="D517" s="46" t="s">
        <v>65</v>
      </c>
      <c r="E517" s="47">
        <v>33.89568</v>
      </c>
      <c r="F517" s="48">
        <v>0.01963</v>
      </c>
      <c r="G517" s="49">
        <f>E517*F517</f>
        <v>0.6653721984000001</v>
      </c>
      <c r="I517" s="51"/>
      <c r="J517" s="50"/>
      <c r="K517" s="51">
        <f>E517*J517</f>
        <v>0</v>
      </c>
    </row>
    <row r="518" spans="3:11" ht="12.75">
      <c r="C518" s="54" t="s">
        <v>611</v>
      </c>
      <c r="E518" s="47">
        <v>0</v>
      </c>
      <c r="G518" s="49"/>
      <c r="I518" s="51"/>
      <c r="K518" s="51"/>
    </row>
    <row r="519" spans="3:11" ht="12.75">
      <c r="C519" s="54" t="s">
        <v>612</v>
      </c>
      <c r="E519" s="47">
        <v>0</v>
      </c>
      <c r="G519" s="49"/>
      <c r="I519" s="51"/>
      <c r="K519" s="51"/>
    </row>
    <row r="520" spans="3:11" ht="12.75">
      <c r="C520" s="54" t="s">
        <v>594</v>
      </c>
      <c r="E520" s="47">
        <v>0</v>
      </c>
      <c r="G520" s="49"/>
      <c r="I520" s="51"/>
      <c r="K520" s="51"/>
    </row>
    <row r="521" spans="3:11" ht="12.75">
      <c r="C521" s="54" t="s">
        <v>613</v>
      </c>
      <c r="E521" s="47">
        <v>33.89568</v>
      </c>
      <c r="G521" s="49"/>
      <c r="I521" s="51"/>
      <c r="K521" s="51"/>
    </row>
    <row r="522" spans="1:11" ht="12.75">
      <c r="A522" s="43">
        <v>14</v>
      </c>
      <c r="B522" s="44" t="s">
        <v>614</v>
      </c>
      <c r="C522" s="45" t="s">
        <v>615</v>
      </c>
      <c r="D522" s="46" t="s">
        <v>84</v>
      </c>
      <c r="E522" s="47">
        <v>0.55</v>
      </c>
      <c r="F522" s="48">
        <v>0.01266</v>
      </c>
      <c r="G522" s="49">
        <f>E522*F522</f>
        <v>0.0069630000000000004</v>
      </c>
      <c r="I522" s="51"/>
      <c r="J522" s="50"/>
      <c r="K522" s="51">
        <f>E522*J522</f>
        <v>0</v>
      </c>
    </row>
    <row r="523" spans="1:11" ht="12.75">
      <c r="A523" s="43">
        <v>15</v>
      </c>
      <c r="B523" s="44" t="s">
        <v>473</v>
      </c>
      <c r="C523" s="45" t="s">
        <v>474</v>
      </c>
      <c r="D523" s="46" t="s">
        <v>65</v>
      </c>
      <c r="E523" s="47">
        <v>33.896</v>
      </c>
      <c r="F523" s="48">
        <v>0</v>
      </c>
      <c r="G523" s="49">
        <f>E523*F523</f>
        <v>0</v>
      </c>
      <c r="I523" s="51"/>
      <c r="J523" s="50"/>
      <c r="K523" s="51">
        <f>E523*J523</f>
        <v>0</v>
      </c>
    </row>
    <row r="524" spans="3:11" ht="12.75">
      <c r="C524" s="54" t="s">
        <v>616</v>
      </c>
      <c r="E524" s="47">
        <v>0</v>
      </c>
      <c r="G524" s="49"/>
      <c r="I524" s="51"/>
      <c r="K524" s="51"/>
    </row>
    <row r="525" spans="3:11" ht="12.75">
      <c r="C525" s="54" t="s">
        <v>617</v>
      </c>
      <c r="E525" s="47">
        <v>33.896</v>
      </c>
      <c r="G525" s="49"/>
      <c r="I525" s="51"/>
      <c r="K525" s="51"/>
    </row>
    <row r="526" spans="1:11" ht="12.75">
      <c r="A526" s="43">
        <v>16</v>
      </c>
      <c r="B526" s="44" t="s">
        <v>618</v>
      </c>
      <c r="C526" s="45" t="s">
        <v>619</v>
      </c>
      <c r="D526" s="46" t="s">
        <v>84</v>
      </c>
      <c r="E526" s="47">
        <v>0.55</v>
      </c>
      <c r="F526" s="48">
        <v>0.00122</v>
      </c>
      <c r="G526" s="49">
        <f>E526*F526</f>
        <v>0.000671</v>
      </c>
      <c r="I526" s="51"/>
      <c r="J526" s="50"/>
      <c r="K526" s="51">
        <f>E526*J526</f>
        <v>0</v>
      </c>
    </row>
    <row r="527" spans="3:11" ht="12.75">
      <c r="C527" s="54" t="s">
        <v>620</v>
      </c>
      <c r="E527" s="47">
        <v>0.55</v>
      </c>
      <c r="G527" s="49"/>
      <c r="I527" s="51"/>
      <c r="K527" s="51"/>
    </row>
    <row r="528" spans="1:11" ht="12.75">
      <c r="A528" s="43">
        <v>17</v>
      </c>
      <c r="B528" s="44" t="s">
        <v>621</v>
      </c>
      <c r="C528" s="45" t="s">
        <v>622</v>
      </c>
      <c r="D528" s="46" t="s">
        <v>164</v>
      </c>
      <c r="E528" s="47">
        <v>9972</v>
      </c>
      <c r="F528" s="48">
        <v>0</v>
      </c>
      <c r="G528" s="49">
        <f>E528*F528</f>
        <v>0</v>
      </c>
      <c r="I528" s="51"/>
      <c r="J528" s="50"/>
      <c r="K528" s="51">
        <f>E528*J528</f>
        <v>0</v>
      </c>
    </row>
    <row r="529" spans="3:11" ht="12.75">
      <c r="C529" s="54" t="s">
        <v>623</v>
      </c>
      <c r="E529" s="47">
        <v>0</v>
      </c>
      <c r="G529" s="49"/>
      <c r="I529" s="51"/>
      <c r="K529" s="51"/>
    </row>
    <row r="530" spans="3:11" ht="12.75">
      <c r="C530" s="54" t="s">
        <v>624</v>
      </c>
      <c r="E530" s="47">
        <v>0</v>
      </c>
      <c r="G530" s="49"/>
      <c r="I530" s="51"/>
      <c r="K530" s="51"/>
    </row>
    <row r="531" spans="3:11" ht="12.75">
      <c r="C531" s="54">
        <v>9972</v>
      </c>
      <c r="E531" s="47">
        <v>9972</v>
      </c>
      <c r="G531" s="49"/>
      <c r="I531" s="51"/>
      <c r="K531" s="51"/>
    </row>
    <row r="532" spans="1:11" ht="12.75">
      <c r="A532" s="43">
        <v>18</v>
      </c>
      <c r="B532" s="44" t="s">
        <v>625</v>
      </c>
      <c r="C532" s="45" t="s">
        <v>626</v>
      </c>
      <c r="D532" s="46" t="s">
        <v>164</v>
      </c>
      <c r="E532" s="47">
        <v>1249.86</v>
      </c>
      <c r="F532" s="48">
        <v>5E-05</v>
      </c>
      <c r="G532" s="49">
        <f>E532*F532</f>
        <v>0.062493</v>
      </c>
      <c r="I532" s="51"/>
      <c r="J532" s="50"/>
      <c r="K532" s="51">
        <f>E532*J532</f>
        <v>0</v>
      </c>
    </row>
    <row r="533" spans="3:11" ht="12.75">
      <c r="C533" s="54" t="s">
        <v>627</v>
      </c>
      <c r="E533" s="47">
        <v>0</v>
      </c>
      <c r="G533" s="49"/>
      <c r="I533" s="51"/>
      <c r="K533" s="51"/>
    </row>
    <row r="534" spans="3:11" ht="12.75">
      <c r="C534" s="54" t="s">
        <v>628</v>
      </c>
      <c r="E534" s="47">
        <v>0</v>
      </c>
      <c r="G534" s="49"/>
      <c r="I534" s="51"/>
      <c r="K534" s="51"/>
    </row>
    <row r="535" spans="3:11" ht="12.75">
      <c r="C535" s="54" t="s">
        <v>629</v>
      </c>
      <c r="E535" s="47">
        <v>991.44</v>
      </c>
      <c r="G535" s="49"/>
      <c r="I535" s="51"/>
      <c r="K535" s="51"/>
    </row>
    <row r="536" spans="3:11" ht="12.75">
      <c r="C536" s="54" t="s">
        <v>630</v>
      </c>
      <c r="E536" s="47">
        <v>0</v>
      </c>
      <c r="G536" s="49"/>
      <c r="I536" s="51"/>
      <c r="K536" s="51"/>
    </row>
    <row r="537" spans="3:11" ht="12.75">
      <c r="C537" s="54" t="s">
        <v>631</v>
      </c>
      <c r="E537" s="47">
        <v>258.42</v>
      </c>
      <c r="G537" s="49"/>
      <c r="I537" s="51"/>
      <c r="K537" s="51"/>
    </row>
    <row r="538" spans="1:11" ht="12.75">
      <c r="A538" s="58" t="s">
        <v>632</v>
      </c>
      <c r="B538" s="59" t="s">
        <v>633</v>
      </c>
      <c r="C538" s="45" t="s">
        <v>463</v>
      </c>
      <c r="D538" s="46" t="s">
        <v>437</v>
      </c>
      <c r="E538" s="47">
        <v>1312.395</v>
      </c>
      <c r="F538" s="48">
        <v>0.001</v>
      </c>
      <c r="G538" s="49">
        <f>E538*F538</f>
        <v>1.312395</v>
      </c>
      <c r="H538" s="50"/>
      <c r="I538" s="51">
        <f>E538*H538</f>
        <v>0</v>
      </c>
      <c r="K538" s="51"/>
    </row>
    <row r="539" spans="1:11" ht="12.75">
      <c r="A539" s="43">
        <v>19</v>
      </c>
      <c r="B539" s="44" t="s">
        <v>634</v>
      </c>
      <c r="C539" s="45" t="s">
        <v>635</v>
      </c>
      <c r="D539" s="46" t="s">
        <v>164</v>
      </c>
      <c r="E539" s="47">
        <v>38.2344</v>
      </c>
      <c r="F539" s="48">
        <v>7E-05</v>
      </c>
      <c r="G539" s="49">
        <f>E539*F539</f>
        <v>0.002676408</v>
      </c>
      <c r="I539" s="51"/>
      <c r="J539" s="50"/>
      <c r="K539" s="51">
        <f>E539*J539</f>
        <v>0</v>
      </c>
    </row>
    <row r="540" spans="3:11" ht="12.75">
      <c r="C540" s="54" t="s">
        <v>636</v>
      </c>
      <c r="E540" s="47">
        <v>0</v>
      </c>
      <c r="G540" s="49"/>
      <c r="I540" s="51"/>
      <c r="K540" s="51"/>
    </row>
    <row r="541" spans="3:11" ht="12.75">
      <c r="C541" s="54" t="s">
        <v>637</v>
      </c>
      <c r="E541" s="47">
        <v>0</v>
      </c>
      <c r="G541" s="49"/>
      <c r="I541" s="51"/>
      <c r="K541" s="51"/>
    </row>
    <row r="542" spans="3:11" ht="12.75">
      <c r="C542" s="54" t="s">
        <v>638</v>
      </c>
      <c r="E542" s="47">
        <v>38.2344</v>
      </c>
      <c r="G542" s="49"/>
      <c r="I542" s="51"/>
      <c r="K542" s="51"/>
    </row>
    <row r="543" spans="1:11" ht="12.75">
      <c r="A543" s="58" t="s">
        <v>161</v>
      </c>
      <c r="B543" s="59" t="s">
        <v>462</v>
      </c>
      <c r="C543" s="45" t="s">
        <v>463</v>
      </c>
      <c r="D543" s="46" t="s">
        <v>437</v>
      </c>
      <c r="E543" s="47">
        <v>40.215</v>
      </c>
      <c r="F543" s="48">
        <v>0.001</v>
      </c>
      <c r="G543" s="49">
        <f>E543*F543</f>
        <v>0.04021500000000001</v>
      </c>
      <c r="H543" s="50"/>
      <c r="I543" s="51">
        <f>E543*H543</f>
        <v>0</v>
      </c>
      <c r="K543" s="51"/>
    </row>
    <row r="544" spans="1:11" ht="12.75">
      <c r="A544" s="43">
        <v>20</v>
      </c>
      <c r="B544" s="44" t="s">
        <v>639</v>
      </c>
      <c r="C544" s="45" t="s">
        <v>640</v>
      </c>
      <c r="D544" s="46" t="s">
        <v>142</v>
      </c>
      <c r="E544" s="47">
        <v>9.941593</v>
      </c>
      <c r="F544" s="48">
        <v>0</v>
      </c>
      <c r="G544" s="49">
        <f>E544*F544</f>
        <v>0</v>
      </c>
      <c r="I544" s="51"/>
      <c r="J544" s="50"/>
      <c r="K544" s="51">
        <f>E544*J544</f>
        <v>0</v>
      </c>
    </row>
    <row r="546" spans="2:3" ht="15">
      <c r="B546" s="42" t="s">
        <v>641</v>
      </c>
      <c r="C546" s="42" t="s">
        <v>642</v>
      </c>
    </row>
    <row r="548" spans="1:11" ht="12.75">
      <c r="A548" s="43">
        <v>1</v>
      </c>
      <c r="B548" s="44" t="s">
        <v>643</v>
      </c>
      <c r="C548" s="45" t="s">
        <v>869</v>
      </c>
      <c r="D548" s="46" t="s">
        <v>65</v>
      </c>
      <c r="E548" s="47">
        <v>223.063488</v>
      </c>
      <c r="F548" s="48">
        <v>0.00023</v>
      </c>
      <c r="G548" s="49">
        <f>E548*F548</f>
        <v>0.051304602240000004</v>
      </c>
      <c r="I548" s="51"/>
      <c r="J548" s="50"/>
      <c r="K548" s="51">
        <f>E548*J548</f>
        <v>0</v>
      </c>
    </row>
    <row r="549" spans="3:11" ht="12.75">
      <c r="C549" s="54" t="s">
        <v>644</v>
      </c>
      <c r="E549" s="47">
        <v>0</v>
      </c>
      <c r="G549" s="49"/>
      <c r="I549" s="51"/>
      <c r="K549" s="51"/>
    </row>
    <row r="550" spans="3:11" ht="12.75">
      <c r="C550" s="54" t="s">
        <v>645</v>
      </c>
      <c r="E550" s="47">
        <v>0</v>
      </c>
      <c r="G550" s="49"/>
      <c r="I550" s="51"/>
      <c r="K550" s="51"/>
    </row>
    <row r="551" spans="3:11" ht="12.75">
      <c r="C551" s="54" t="s">
        <v>646</v>
      </c>
      <c r="E551" s="47">
        <v>24.32</v>
      </c>
      <c r="G551" s="49"/>
      <c r="I551" s="51"/>
      <c r="K551" s="51"/>
    </row>
    <row r="552" spans="3:11" ht="12.75">
      <c r="C552" s="54" t="s">
        <v>647</v>
      </c>
      <c r="E552" s="47">
        <v>0</v>
      </c>
      <c r="G552" s="49"/>
      <c r="I552" s="51"/>
      <c r="K552" s="51"/>
    </row>
    <row r="553" spans="3:11" ht="12.75">
      <c r="C553" s="54" t="s">
        <v>648</v>
      </c>
      <c r="E553" s="47">
        <v>48.512</v>
      </c>
      <c r="G553" s="49"/>
      <c r="I553" s="51"/>
      <c r="K553" s="51"/>
    </row>
    <row r="554" spans="3:11" ht="12.75">
      <c r="C554" s="54" t="s">
        <v>649</v>
      </c>
      <c r="E554" s="47">
        <v>0</v>
      </c>
      <c r="G554" s="49"/>
      <c r="I554" s="51"/>
      <c r="K554" s="51"/>
    </row>
    <row r="555" spans="3:11" ht="12.75">
      <c r="C555" s="54" t="s">
        <v>650</v>
      </c>
      <c r="E555" s="47">
        <v>116.608</v>
      </c>
      <c r="G555" s="49"/>
      <c r="I555" s="51"/>
      <c r="K555" s="51"/>
    </row>
    <row r="556" spans="3:11" ht="12.75">
      <c r="C556" s="54" t="s">
        <v>651</v>
      </c>
      <c r="E556" s="47">
        <v>0</v>
      </c>
      <c r="G556" s="49"/>
      <c r="I556" s="51"/>
      <c r="K556" s="51"/>
    </row>
    <row r="557" spans="3:11" ht="12.75">
      <c r="C557" s="54" t="s">
        <v>652</v>
      </c>
      <c r="E557" s="47">
        <v>32.4</v>
      </c>
      <c r="G557" s="49"/>
      <c r="I557" s="51"/>
      <c r="K557" s="51"/>
    </row>
    <row r="558" spans="3:11" ht="12.75">
      <c r="C558" s="54" t="s">
        <v>653</v>
      </c>
      <c r="E558" s="47">
        <v>0</v>
      </c>
      <c r="G558" s="49"/>
      <c r="I558" s="51"/>
      <c r="K558" s="51"/>
    </row>
    <row r="559" spans="3:11" ht="12.75">
      <c r="C559" s="54" t="s">
        <v>654</v>
      </c>
      <c r="E559" s="47">
        <v>1.223488</v>
      </c>
      <c r="G559" s="49"/>
      <c r="I559" s="51"/>
      <c r="K559" s="51"/>
    </row>
    <row r="560" spans="1:11" ht="12.75">
      <c r="A560" s="43">
        <v>2</v>
      </c>
      <c r="B560" s="44" t="s">
        <v>655</v>
      </c>
      <c r="C560" s="45" t="s">
        <v>870</v>
      </c>
      <c r="D560" s="46" t="s">
        <v>65</v>
      </c>
      <c r="E560" s="47">
        <v>223.063</v>
      </c>
      <c r="F560" s="48">
        <v>8E-05</v>
      </c>
      <c r="G560" s="49">
        <f>E560*F560</f>
        <v>0.01784504</v>
      </c>
      <c r="I560" s="51"/>
      <c r="J560" s="50"/>
      <c r="K560" s="51">
        <f>E560*J560</f>
        <v>0</v>
      </c>
    </row>
    <row r="561" spans="3:11" ht="12.75">
      <c r="C561" s="54" t="s">
        <v>656</v>
      </c>
      <c r="E561" s="47">
        <v>223.063</v>
      </c>
      <c r="G561" s="49"/>
      <c r="I561" s="51"/>
      <c r="K561" s="51"/>
    </row>
    <row r="562" spans="1:11" ht="12.75">
      <c r="A562" s="43">
        <v>3</v>
      </c>
      <c r="B562" s="44" t="s">
        <v>657</v>
      </c>
      <c r="C562" s="45" t="s">
        <v>658</v>
      </c>
      <c r="D562" s="46" t="s">
        <v>65</v>
      </c>
      <c r="E562" s="47">
        <v>42.312326</v>
      </c>
      <c r="F562" s="48">
        <v>0.00046</v>
      </c>
      <c r="G562" s="49">
        <f>E562*F562</f>
        <v>0.01946366996</v>
      </c>
      <c r="I562" s="51"/>
      <c r="J562" s="50"/>
      <c r="K562" s="51">
        <f>E562*J562</f>
        <v>0</v>
      </c>
    </row>
    <row r="563" spans="3:11" ht="12.75">
      <c r="C563" s="54" t="s">
        <v>659</v>
      </c>
      <c r="E563" s="47">
        <v>0</v>
      </c>
      <c r="G563" s="49"/>
      <c r="I563" s="51"/>
      <c r="K563" s="51"/>
    </row>
    <row r="564" spans="3:11" ht="12.75">
      <c r="C564" s="54" t="s">
        <v>660</v>
      </c>
      <c r="E564" s="47">
        <v>0</v>
      </c>
      <c r="G564" s="49"/>
      <c r="I564" s="51"/>
      <c r="K564" s="51"/>
    </row>
    <row r="565" spans="3:11" ht="12.75">
      <c r="C565" s="54" t="s">
        <v>661</v>
      </c>
      <c r="E565" s="47">
        <v>17.457</v>
      </c>
      <c r="G565" s="49"/>
      <c r="I565" s="51"/>
      <c r="K565" s="51"/>
    </row>
    <row r="566" spans="3:11" ht="12.75">
      <c r="C566" s="54" t="s">
        <v>662</v>
      </c>
      <c r="E566" s="47">
        <v>18.073</v>
      </c>
      <c r="G566" s="49"/>
      <c r="I566" s="51"/>
      <c r="K566" s="51"/>
    </row>
    <row r="567" spans="3:11" ht="12.75">
      <c r="C567" s="54" t="s">
        <v>663</v>
      </c>
      <c r="E567" s="47">
        <v>0.114806</v>
      </c>
      <c r="G567" s="49"/>
      <c r="I567" s="51"/>
      <c r="K567" s="51"/>
    </row>
    <row r="568" spans="3:11" ht="12.75">
      <c r="C568" s="54" t="s">
        <v>664</v>
      </c>
      <c r="E568" s="47">
        <v>3</v>
      </c>
      <c r="G568" s="49"/>
      <c r="I568" s="51"/>
      <c r="K568" s="51"/>
    </row>
    <row r="569" spans="3:11" ht="12.75">
      <c r="C569" s="54" t="s">
        <v>665</v>
      </c>
      <c r="E569" s="47">
        <v>3.66752</v>
      </c>
      <c r="G569" s="49"/>
      <c r="I569" s="51"/>
      <c r="K569" s="51"/>
    </row>
    <row r="570" spans="1:11" ht="12.75">
      <c r="A570" s="43">
        <v>4</v>
      </c>
      <c r="B570" s="44" t="s">
        <v>666</v>
      </c>
      <c r="C570" s="45" t="s">
        <v>667</v>
      </c>
      <c r="D570" s="46" t="s">
        <v>65</v>
      </c>
      <c r="E570" s="47">
        <v>67.792</v>
      </c>
      <c r="F570" s="48">
        <v>0.00019</v>
      </c>
      <c r="G570" s="49">
        <f>E570*F570</f>
        <v>0.012880480000000001</v>
      </c>
      <c r="I570" s="51"/>
      <c r="J570" s="50"/>
      <c r="K570" s="51">
        <f>E570*J570</f>
        <v>0</v>
      </c>
    </row>
    <row r="571" spans="3:11" ht="12.75">
      <c r="C571" s="54" t="s">
        <v>668</v>
      </c>
      <c r="E571" s="47">
        <v>0</v>
      </c>
      <c r="G571" s="49"/>
      <c r="I571" s="51"/>
      <c r="K571" s="51"/>
    </row>
    <row r="572" spans="3:11" ht="12.75">
      <c r="C572" s="54" t="s">
        <v>669</v>
      </c>
      <c r="E572" s="47">
        <v>0</v>
      </c>
      <c r="G572" s="49"/>
      <c r="I572" s="51"/>
      <c r="K572" s="51"/>
    </row>
    <row r="573" spans="3:11" ht="12.75">
      <c r="C573" s="54" t="s">
        <v>670</v>
      </c>
      <c r="E573" s="47">
        <v>67.792</v>
      </c>
      <c r="G573" s="49"/>
      <c r="I573" s="51"/>
      <c r="K573" s="51"/>
    </row>
    <row r="574" spans="1:11" ht="12.75">
      <c r="A574" s="43">
        <v>5</v>
      </c>
      <c r="B574" s="44" t="s">
        <v>671</v>
      </c>
      <c r="C574" s="45" t="s">
        <v>672</v>
      </c>
      <c r="D574" s="46" t="s">
        <v>65</v>
      </c>
      <c r="E574" s="47">
        <v>552.44</v>
      </c>
      <c r="F574" s="48">
        <v>0.00013</v>
      </c>
      <c r="G574" s="49">
        <f>E574*F574</f>
        <v>0.0718172</v>
      </c>
      <c r="I574" s="51"/>
      <c r="J574" s="50"/>
      <c r="K574" s="51">
        <f>E574*J574</f>
        <v>0</v>
      </c>
    </row>
    <row r="575" spans="3:11" ht="12.75">
      <c r="C575" s="54" t="s">
        <v>673</v>
      </c>
      <c r="E575" s="47">
        <v>0</v>
      </c>
      <c r="G575" s="49"/>
      <c r="I575" s="51"/>
      <c r="K575" s="51"/>
    </row>
    <row r="576" spans="3:11" ht="12.75">
      <c r="C576" s="54" t="s">
        <v>674</v>
      </c>
      <c r="E576" s="47">
        <v>0</v>
      </c>
      <c r="G576" s="49"/>
      <c r="I576" s="51"/>
      <c r="K576" s="51"/>
    </row>
    <row r="577" spans="3:11" ht="12.75">
      <c r="C577" s="54" t="s">
        <v>675</v>
      </c>
      <c r="E577" s="47">
        <v>552.44</v>
      </c>
      <c r="G577" s="49"/>
      <c r="I577" s="51"/>
      <c r="K577" s="51"/>
    </row>
    <row r="578" spans="1:11" ht="12.75">
      <c r="A578" s="43">
        <v>6</v>
      </c>
      <c r="B578" s="44" t="s">
        <v>676</v>
      </c>
      <c r="C578" s="45" t="s">
        <v>677</v>
      </c>
      <c r="D578" s="46" t="s">
        <v>65</v>
      </c>
      <c r="E578" s="47">
        <v>2529.25272</v>
      </c>
      <c r="F578" s="48">
        <v>4E-05</v>
      </c>
      <c r="G578" s="49">
        <f>E578*F578</f>
        <v>0.1011701088</v>
      </c>
      <c r="I578" s="51"/>
      <c r="J578" s="50"/>
      <c r="K578" s="51">
        <f>E578*J578</f>
        <v>0</v>
      </c>
    </row>
    <row r="579" spans="3:11" ht="12.75">
      <c r="C579" s="54" t="s">
        <v>678</v>
      </c>
      <c r="E579" s="47">
        <v>0</v>
      </c>
      <c r="G579" s="49"/>
      <c r="I579" s="51"/>
      <c r="K579" s="51"/>
    </row>
    <row r="580" spans="3:11" ht="12.75">
      <c r="C580" s="54" t="s">
        <v>679</v>
      </c>
      <c r="E580" s="47">
        <v>715.11912</v>
      </c>
      <c r="G580" s="49"/>
      <c r="I580" s="51"/>
      <c r="K580" s="51"/>
    </row>
    <row r="581" spans="3:11" ht="12.75">
      <c r="C581" s="54" t="s">
        <v>680</v>
      </c>
      <c r="E581" s="47">
        <v>5.7856</v>
      </c>
      <c r="G581" s="49"/>
      <c r="I581" s="51"/>
      <c r="K581" s="51"/>
    </row>
    <row r="582" spans="3:11" ht="12.75">
      <c r="C582" s="54" t="s">
        <v>681</v>
      </c>
      <c r="E582" s="47">
        <v>1808.348</v>
      </c>
      <c r="G582" s="49"/>
      <c r="I582" s="51"/>
      <c r="K582" s="51"/>
    </row>
    <row r="584" spans="2:3" ht="15">
      <c r="B584" s="42" t="s">
        <v>682</v>
      </c>
      <c r="C584" s="42" t="s">
        <v>683</v>
      </c>
    </row>
    <row r="586" spans="1:11" ht="12.75">
      <c r="A586" s="43">
        <v>1</v>
      </c>
      <c r="B586" s="44" t="s">
        <v>684</v>
      </c>
      <c r="C586" s="45" t="s">
        <v>685</v>
      </c>
      <c r="D586" s="46" t="s">
        <v>65</v>
      </c>
      <c r="E586" s="47">
        <v>824.255888</v>
      </c>
      <c r="F586" s="48">
        <v>4E-05</v>
      </c>
      <c r="G586" s="49">
        <f>E586*F586</f>
        <v>0.03297023552</v>
      </c>
      <c r="I586" s="51"/>
      <c r="J586" s="50"/>
      <c r="K586" s="51">
        <f>E586*J586</f>
        <v>0</v>
      </c>
    </row>
    <row r="587" spans="3:11" ht="12.75">
      <c r="C587" s="54" t="s">
        <v>686</v>
      </c>
      <c r="E587" s="47">
        <v>0</v>
      </c>
      <c r="G587" s="49"/>
      <c r="I587" s="51"/>
      <c r="K587" s="51"/>
    </row>
    <row r="588" spans="3:11" ht="12.75">
      <c r="C588" s="54" t="s">
        <v>687</v>
      </c>
      <c r="E588" s="47">
        <v>0</v>
      </c>
      <c r="G588" s="49"/>
      <c r="I588" s="51"/>
      <c r="K588" s="51"/>
    </row>
    <row r="589" spans="3:11" ht="12.75">
      <c r="C589" s="54" t="s">
        <v>688</v>
      </c>
      <c r="E589" s="47">
        <v>824.255888</v>
      </c>
      <c r="G589" s="49"/>
      <c r="I589" s="51"/>
      <c r="K589" s="51"/>
    </row>
    <row r="590" spans="1:11" ht="12.75">
      <c r="A590" s="43">
        <v>2</v>
      </c>
      <c r="B590" s="44" t="s">
        <v>689</v>
      </c>
      <c r="C590" s="45" t="s">
        <v>690</v>
      </c>
      <c r="D590" s="46" t="s">
        <v>299</v>
      </c>
      <c r="E590" s="47">
        <v>4</v>
      </c>
      <c r="F590" s="48">
        <v>0.00159</v>
      </c>
      <c r="G590" s="49">
        <f>E590*F590</f>
        <v>0.00636</v>
      </c>
      <c r="I590" s="51"/>
      <c r="J590" s="50"/>
      <c r="K590" s="51">
        <f>E590*J590</f>
        <v>0</v>
      </c>
    </row>
    <row r="591" spans="3:11" ht="12.75">
      <c r="C591" s="54" t="s">
        <v>691</v>
      </c>
      <c r="E591" s="47">
        <v>0</v>
      </c>
      <c r="G591" s="49"/>
      <c r="I591" s="51"/>
      <c r="K591" s="51"/>
    </row>
    <row r="592" spans="3:11" ht="12.75">
      <c r="C592" s="54" t="s">
        <v>558</v>
      </c>
      <c r="E592" s="47">
        <v>0</v>
      </c>
      <c r="G592" s="49"/>
      <c r="I592" s="51"/>
      <c r="K592" s="51"/>
    </row>
    <row r="593" spans="3:11" ht="12.75">
      <c r="C593" s="54" t="s">
        <v>692</v>
      </c>
      <c r="E593" s="47">
        <v>0</v>
      </c>
      <c r="G593" s="49"/>
      <c r="I593" s="51"/>
      <c r="K593" s="51"/>
    </row>
    <row r="594" spans="3:11" ht="12.75">
      <c r="C594" s="54" t="s">
        <v>267</v>
      </c>
      <c r="E594" s="47">
        <v>4</v>
      </c>
      <c r="G594" s="49"/>
      <c r="I594" s="51"/>
      <c r="K594" s="51"/>
    </row>
    <row r="595" spans="1:11" ht="12.75">
      <c r="A595" s="43">
        <v>3</v>
      </c>
      <c r="B595" s="44" t="s">
        <v>693</v>
      </c>
      <c r="C595" s="45" t="s">
        <v>694</v>
      </c>
      <c r="D595" s="46" t="s">
        <v>299</v>
      </c>
      <c r="E595" s="47">
        <v>168</v>
      </c>
      <c r="F595" s="48">
        <v>4E-05</v>
      </c>
      <c r="G595" s="49">
        <f>E595*F595</f>
        <v>0.00672</v>
      </c>
      <c r="I595" s="51"/>
      <c r="J595" s="50"/>
      <c r="K595" s="51">
        <f>E595*J595</f>
        <v>0</v>
      </c>
    </row>
    <row r="596" spans="3:11" ht="12.75">
      <c r="C596" s="54" t="s">
        <v>695</v>
      </c>
      <c r="E596" s="47">
        <v>0</v>
      </c>
      <c r="G596" s="49"/>
      <c r="I596" s="51"/>
      <c r="K596" s="51"/>
    </row>
    <row r="597" spans="3:11" ht="12.75">
      <c r="C597" s="54" t="s">
        <v>696</v>
      </c>
      <c r="E597" s="47">
        <v>0</v>
      </c>
      <c r="G597" s="49"/>
      <c r="I597" s="51"/>
      <c r="K597" s="51"/>
    </row>
    <row r="598" spans="3:11" ht="12.75">
      <c r="C598" s="54" t="s">
        <v>697</v>
      </c>
      <c r="E598" s="47">
        <v>168</v>
      </c>
      <c r="G598" s="49"/>
      <c r="I598" s="51"/>
      <c r="K598" s="51"/>
    </row>
    <row r="599" spans="1:11" ht="12.75">
      <c r="A599" s="43">
        <v>4</v>
      </c>
      <c r="B599" s="44" t="s">
        <v>698</v>
      </c>
      <c r="C599" s="45" t="s">
        <v>699</v>
      </c>
      <c r="D599" s="46" t="s">
        <v>299</v>
      </c>
      <c r="E599" s="47">
        <v>168</v>
      </c>
      <c r="F599" s="48">
        <v>0.00029</v>
      </c>
      <c r="G599" s="49">
        <f>E599*F599</f>
        <v>0.04872</v>
      </c>
      <c r="I599" s="51"/>
      <c r="J599" s="50"/>
      <c r="K599" s="51">
        <f>E599*J599</f>
        <v>0</v>
      </c>
    </row>
    <row r="600" spans="1:11" ht="12.75">
      <c r="A600" s="43">
        <v>5</v>
      </c>
      <c r="B600" s="44" t="s">
        <v>700</v>
      </c>
      <c r="C600" s="45" t="s">
        <v>701</v>
      </c>
      <c r="D600" s="46" t="s">
        <v>702</v>
      </c>
      <c r="E600" s="47">
        <v>180</v>
      </c>
      <c r="F600" s="48">
        <v>0</v>
      </c>
      <c r="G600" s="49">
        <f>E600*F600</f>
        <v>0</v>
      </c>
      <c r="I600" s="51"/>
      <c r="J600" s="50"/>
      <c r="K600" s="60" t="str">
        <f>FIXED(E600*J600,2,TRUE)</f>
        <v>0,00</v>
      </c>
    </row>
    <row r="601" spans="3:11" ht="12.75">
      <c r="C601" s="54" t="s">
        <v>703</v>
      </c>
      <c r="E601" s="47">
        <v>0</v>
      </c>
      <c r="G601" s="49"/>
      <c r="I601" s="51"/>
      <c r="K601" s="51"/>
    </row>
    <row r="602" spans="3:11" ht="12.75">
      <c r="C602" s="54" t="s">
        <v>704</v>
      </c>
      <c r="E602" s="47">
        <v>180</v>
      </c>
      <c r="G602" s="49"/>
      <c r="I602" s="51"/>
      <c r="K602" s="51"/>
    </row>
    <row r="603" spans="1:11" ht="12.75">
      <c r="A603" s="43">
        <v>6</v>
      </c>
      <c r="B603" s="44" t="s">
        <v>705</v>
      </c>
      <c r="C603" s="45" t="s">
        <v>706</v>
      </c>
      <c r="D603" s="46" t="s">
        <v>299</v>
      </c>
      <c r="E603" s="47">
        <v>730</v>
      </c>
      <c r="F603" s="48">
        <v>8E-05</v>
      </c>
      <c r="G603" s="49">
        <f>E603*F603</f>
        <v>0.05840000000000001</v>
      </c>
      <c r="I603" s="51"/>
      <c r="J603" s="50"/>
      <c r="K603" s="51">
        <f>E603*J603</f>
        <v>0</v>
      </c>
    </row>
    <row r="604" spans="3:11" ht="12.75">
      <c r="C604" s="54" t="s">
        <v>707</v>
      </c>
      <c r="E604" s="47">
        <v>0</v>
      </c>
      <c r="G604" s="49"/>
      <c r="I604" s="51"/>
      <c r="K604" s="51"/>
    </row>
    <row r="605" spans="3:11" ht="12.75">
      <c r="C605" s="54" t="s">
        <v>692</v>
      </c>
      <c r="E605" s="47">
        <v>0</v>
      </c>
      <c r="G605" s="49"/>
      <c r="I605" s="51"/>
      <c r="K605" s="51"/>
    </row>
    <row r="606" spans="3:11" ht="12.75">
      <c r="C606" s="54" t="s">
        <v>708</v>
      </c>
      <c r="E606" s="47">
        <v>730</v>
      </c>
      <c r="G606" s="49"/>
      <c r="I606" s="51"/>
      <c r="K606" s="51"/>
    </row>
    <row r="607" spans="1:11" ht="12.75">
      <c r="A607" s="43">
        <v>7</v>
      </c>
      <c r="B607" s="44" t="s">
        <v>709</v>
      </c>
      <c r="C607" s="45" t="s">
        <v>710</v>
      </c>
      <c r="D607" s="46" t="s">
        <v>256</v>
      </c>
      <c r="E607" s="47">
        <v>1</v>
      </c>
      <c r="F607" s="48">
        <v>0</v>
      </c>
      <c r="G607" s="49">
        <f>E607*F607</f>
        <v>0</v>
      </c>
      <c r="I607" s="51"/>
      <c r="J607" s="50"/>
      <c r="K607" s="51">
        <f>E607*J607</f>
        <v>0</v>
      </c>
    </row>
    <row r="608" spans="1:11" ht="12.75">
      <c r="A608" s="43">
        <v>8</v>
      </c>
      <c r="B608" s="44" t="s">
        <v>711</v>
      </c>
      <c r="C608" s="45" t="s">
        <v>712</v>
      </c>
      <c r="D608" s="46" t="s">
        <v>65</v>
      </c>
      <c r="E608" s="47">
        <v>360</v>
      </c>
      <c r="F608" s="48">
        <v>0.00024</v>
      </c>
      <c r="G608" s="49">
        <f>E608*F608</f>
        <v>0.0864</v>
      </c>
      <c r="I608" s="51"/>
      <c r="J608" s="50"/>
      <c r="K608" s="51">
        <f>E608*J608</f>
        <v>0</v>
      </c>
    </row>
    <row r="609" spans="3:11" ht="12.75">
      <c r="C609" s="54" t="s">
        <v>713</v>
      </c>
      <c r="E609" s="47">
        <v>0</v>
      </c>
      <c r="G609" s="49"/>
      <c r="I609" s="51"/>
      <c r="K609" s="51"/>
    </row>
    <row r="610" spans="3:11" ht="12.75">
      <c r="C610" s="54" t="s">
        <v>714</v>
      </c>
      <c r="E610" s="47">
        <v>0</v>
      </c>
      <c r="G610" s="49"/>
      <c r="I610" s="51"/>
      <c r="K610" s="51"/>
    </row>
    <row r="611" spans="3:11" ht="12.75">
      <c r="C611" s="54" t="s">
        <v>715</v>
      </c>
      <c r="E611" s="47">
        <v>0</v>
      </c>
      <c r="G611" s="49"/>
      <c r="I611" s="51"/>
      <c r="K611" s="51"/>
    </row>
    <row r="612" spans="3:11" ht="12.75">
      <c r="C612" s="54" t="s">
        <v>716</v>
      </c>
      <c r="E612" s="47">
        <v>360</v>
      </c>
      <c r="G612" s="49"/>
      <c r="I612" s="51"/>
      <c r="K612" s="51"/>
    </row>
    <row r="613" spans="1:11" ht="12.75">
      <c r="A613" s="43">
        <v>9</v>
      </c>
      <c r="B613" s="44" t="s">
        <v>717</v>
      </c>
      <c r="C613" s="45" t="s">
        <v>718</v>
      </c>
      <c r="D613" s="46" t="s">
        <v>299</v>
      </c>
      <c r="E613" s="47">
        <v>1</v>
      </c>
      <c r="F613" s="48">
        <v>0.00015</v>
      </c>
      <c r="G613" s="49">
        <f>E613*F613</f>
        <v>0.00015</v>
      </c>
      <c r="I613" s="51"/>
      <c r="J613" s="50"/>
      <c r="K613" s="51">
        <f>E613*J613</f>
        <v>0</v>
      </c>
    </row>
    <row r="614" spans="3:11" ht="12.75">
      <c r="C614" s="54" t="s">
        <v>719</v>
      </c>
      <c r="E614" s="47">
        <v>0</v>
      </c>
      <c r="G614" s="49"/>
      <c r="I614" s="51"/>
      <c r="K614" s="51"/>
    </row>
    <row r="615" spans="3:11" ht="12.75">
      <c r="C615" s="54" t="s">
        <v>720</v>
      </c>
      <c r="E615" s="47">
        <v>0</v>
      </c>
      <c r="G615" s="49"/>
      <c r="I615" s="51"/>
      <c r="K615" s="51"/>
    </row>
    <row r="616" spans="3:11" ht="12.75">
      <c r="C616" s="54" t="s">
        <v>61</v>
      </c>
      <c r="E616" s="47">
        <v>1</v>
      </c>
      <c r="G616" s="49"/>
      <c r="I616" s="51"/>
      <c r="K616" s="51"/>
    </row>
    <row r="618" spans="2:3" ht="15">
      <c r="B618" s="42" t="s">
        <v>722</v>
      </c>
      <c r="C618" s="42" t="s">
        <v>723</v>
      </c>
    </row>
    <row r="620" spans="1:11" ht="12.75">
      <c r="A620" s="43">
        <v>1</v>
      </c>
      <c r="B620" s="44" t="s">
        <v>724</v>
      </c>
      <c r="C620" s="45" t="s">
        <v>725</v>
      </c>
      <c r="D620" s="46" t="s">
        <v>65</v>
      </c>
      <c r="E620" s="47">
        <v>792.56</v>
      </c>
      <c r="F620" s="48">
        <v>0</v>
      </c>
      <c r="G620" s="49">
        <f>E620*F620</f>
        <v>0</v>
      </c>
      <c r="I620" s="51"/>
      <c r="J620" s="50"/>
      <c r="K620" s="51">
        <f>E620*J620</f>
        <v>0</v>
      </c>
    </row>
    <row r="621" spans="3:11" ht="12.75">
      <c r="C621" s="54" t="s">
        <v>726</v>
      </c>
      <c r="E621" s="47">
        <v>0</v>
      </c>
      <c r="G621" s="49"/>
      <c r="I621" s="51"/>
      <c r="K621" s="51"/>
    </row>
    <row r="622" spans="3:11" ht="12.75">
      <c r="C622" s="54" t="s">
        <v>727</v>
      </c>
      <c r="E622" s="47">
        <v>0</v>
      </c>
      <c r="G622" s="49"/>
      <c r="I622" s="51"/>
      <c r="K622" s="51"/>
    </row>
    <row r="623" spans="3:11" ht="12.75">
      <c r="C623" s="54" t="s">
        <v>728</v>
      </c>
      <c r="E623" s="47">
        <v>779.76</v>
      </c>
      <c r="G623" s="49"/>
      <c r="I623" s="51"/>
      <c r="K623" s="51"/>
    </row>
    <row r="624" spans="3:11" ht="12.75">
      <c r="C624" s="54" t="s">
        <v>729</v>
      </c>
      <c r="E624" s="47">
        <v>12.8</v>
      </c>
      <c r="G624" s="49"/>
      <c r="I624" s="51"/>
      <c r="K624" s="51"/>
    </row>
    <row r="625" spans="1:11" ht="12.75">
      <c r="A625" s="43">
        <v>2</v>
      </c>
      <c r="B625" s="44" t="s">
        <v>730</v>
      </c>
      <c r="C625" s="45" t="s">
        <v>731</v>
      </c>
      <c r="D625" s="46" t="s">
        <v>65</v>
      </c>
      <c r="E625" s="47">
        <v>23776.8</v>
      </c>
      <c r="F625" s="48">
        <v>0</v>
      </c>
      <c r="G625" s="49">
        <f>E625*F625</f>
        <v>0</v>
      </c>
      <c r="I625" s="51"/>
      <c r="J625" s="50"/>
      <c r="K625" s="51">
        <f>E625*J625</f>
        <v>0</v>
      </c>
    </row>
    <row r="626" spans="3:11" ht="12.75">
      <c r="C626" s="54" t="s">
        <v>732</v>
      </c>
      <c r="E626" s="47">
        <v>0</v>
      </c>
      <c r="G626" s="49"/>
      <c r="I626" s="51"/>
      <c r="K626" s="51"/>
    </row>
    <row r="627" spans="3:11" ht="12.75">
      <c r="C627" s="54" t="s">
        <v>733</v>
      </c>
      <c r="E627" s="47">
        <v>23776.8</v>
      </c>
      <c r="G627" s="49"/>
      <c r="I627" s="51"/>
      <c r="K627" s="51"/>
    </row>
    <row r="628" spans="1:11" ht="12.75">
      <c r="A628" s="43">
        <v>3</v>
      </c>
      <c r="B628" s="44" t="s">
        <v>734</v>
      </c>
      <c r="C628" s="45" t="s">
        <v>735</v>
      </c>
      <c r="D628" s="46" t="s">
        <v>65</v>
      </c>
      <c r="E628" s="47">
        <v>792.56</v>
      </c>
      <c r="F628" s="48">
        <v>0</v>
      </c>
      <c r="G628" s="49">
        <f>E628*F628</f>
        <v>0</v>
      </c>
      <c r="I628" s="51"/>
      <c r="J628" s="50"/>
      <c r="K628" s="51">
        <f>E628*J628</f>
        <v>0</v>
      </c>
    </row>
    <row r="629" spans="3:11" ht="12.75">
      <c r="C629" s="54" t="s">
        <v>736</v>
      </c>
      <c r="E629" s="47">
        <v>792.56</v>
      </c>
      <c r="G629" s="49"/>
      <c r="I629" s="51"/>
      <c r="K629" s="51"/>
    </row>
    <row r="630" spans="1:11" ht="12.75">
      <c r="A630" s="43">
        <v>4</v>
      </c>
      <c r="B630" s="44" t="s">
        <v>737</v>
      </c>
      <c r="C630" s="45" t="s">
        <v>738</v>
      </c>
      <c r="D630" s="46" t="s">
        <v>84</v>
      </c>
      <c r="E630" s="47">
        <v>2936.54</v>
      </c>
      <c r="F630" s="48">
        <v>0</v>
      </c>
      <c r="G630" s="49">
        <f>E630*F630</f>
        <v>0</v>
      </c>
      <c r="I630" s="51"/>
      <c r="J630" s="50"/>
      <c r="K630" s="51">
        <f>E630*J630</f>
        <v>0</v>
      </c>
    </row>
    <row r="631" spans="3:11" ht="12.75">
      <c r="C631" s="54" t="s">
        <v>739</v>
      </c>
      <c r="E631" s="47">
        <v>0</v>
      </c>
      <c r="G631" s="49"/>
      <c r="I631" s="51"/>
      <c r="K631" s="51"/>
    </row>
    <row r="632" spans="3:11" ht="12.75">
      <c r="C632" s="54" t="s">
        <v>740</v>
      </c>
      <c r="E632" s="47">
        <v>0</v>
      </c>
      <c r="G632" s="49"/>
      <c r="I632" s="51"/>
      <c r="K632" s="51"/>
    </row>
    <row r="633" spans="3:11" ht="12.75">
      <c r="C633" s="54" t="s">
        <v>741</v>
      </c>
      <c r="E633" s="47">
        <v>2936.54</v>
      </c>
      <c r="G633" s="49"/>
      <c r="I633" s="51"/>
      <c r="K633" s="51"/>
    </row>
    <row r="634" spans="1:11" ht="12.75">
      <c r="A634" s="43">
        <v>5</v>
      </c>
      <c r="B634" s="44" t="s">
        <v>742</v>
      </c>
      <c r="C634" s="45" t="s">
        <v>743</v>
      </c>
      <c r="D634" s="46" t="s">
        <v>84</v>
      </c>
      <c r="E634" s="47">
        <v>176192.4</v>
      </c>
      <c r="F634" s="48">
        <v>0</v>
      </c>
      <c r="G634" s="49">
        <f>E634*F634</f>
        <v>0</v>
      </c>
      <c r="I634" s="51"/>
      <c r="J634" s="50"/>
      <c r="K634" s="51">
        <f>E634*J634</f>
        <v>0</v>
      </c>
    </row>
    <row r="635" spans="3:11" ht="12.75">
      <c r="C635" s="54" t="s">
        <v>744</v>
      </c>
      <c r="E635" s="47">
        <v>0</v>
      </c>
      <c r="G635" s="49"/>
      <c r="I635" s="51"/>
      <c r="K635" s="51"/>
    </row>
    <row r="636" spans="3:11" ht="12.75">
      <c r="C636" s="54" t="s">
        <v>745</v>
      </c>
      <c r="E636" s="47">
        <v>176192.4</v>
      </c>
      <c r="G636" s="49"/>
      <c r="I636" s="51"/>
      <c r="K636" s="51"/>
    </row>
    <row r="637" spans="1:11" ht="12.75">
      <c r="A637" s="43">
        <v>6</v>
      </c>
      <c r="B637" s="44" t="s">
        <v>746</v>
      </c>
      <c r="C637" s="45" t="s">
        <v>747</v>
      </c>
      <c r="D637" s="46" t="s">
        <v>84</v>
      </c>
      <c r="E637" s="47">
        <v>2936.54</v>
      </c>
      <c r="F637" s="48">
        <v>0</v>
      </c>
      <c r="G637" s="49">
        <f>E637*F637</f>
        <v>0</v>
      </c>
      <c r="I637" s="51"/>
      <c r="J637" s="50"/>
      <c r="K637" s="51">
        <f>E637*J637</f>
        <v>0</v>
      </c>
    </row>
    <row r="638" spans="3:11" ht="12.75">
      <c r="C638" s="54" t="s">
        <v>748</v>
      </c>
      <c r="E638" s="47">
        <v>2936.54</v>
      </c>
      <c r="G638" s="49"/>
      <c r="I638" s="51"/>
      <c r="K638" s="51"/>
    </row>
    <row r="639" spans="1:11" ht="12.75">
      <c r="A639" s="43">
        <v>7</v>
      </c>
      <c r="B639" s="44" t="s">
        <v>749</v>
      </c>
      <c r="C639" s="45" t="s">
        <v>750</v>
      </c>
      <c r="D639" s="46" t="s">
        <v>65</v>
      </c>
      <c r="E639" s="47">
        <v>1559.52</v>
      </c>
      <c r="F639" s="48">
        <v>0</v>
      </c>
      <c r="G639" s="49">
        <f>E639*F639</f>
        <v>0</v>
      </c>
      <c r="I639" s="51"/>
      <c r="J639" s="50"/>
      <c r="K639" s="51">
        <f>E639*J639</f>
        <v>0</v>
      </c>
    </row>
    <row r="640" spans="3:11" ht="12.75">
      <c r="C640" s="54" t="s">
        <v>751</v>
      </c>
      <c r="E640" s="47">
        <v>0</v>
      </c>
      <c r="G640" s="49"/>
      <c r="I640" s="51"/>
      <c r="K640" s="51"/>
    </row>
    <row r="641" spans="3:11" ht="12.75">
      <c r="C641" s="54" t="s">
        <v>752</v>
      </c>
      <c r="E641" s="47">
        <v>1559.52</v>
      </c>
      <c r="G641" s="49"/>
      <c r="I641" s="51"/>
      <c r="K641" s="51"/>
    </row>
    <row r="642" spans="1:11" ht="12.75">
      <c r="A642" s="43">
        <v>8</v>
      </c>
      <c r="B642" s="44" t="s">
        <v>753</v>
      </c>
      <c r="C642" s="45" t="s">
        <v>754</v>
      </c>
      <c r="D642" s="46" t="s">
        <v>65</v>
      </c>
      <c r="E642" s="47">
        <v>93571.2</v>
      </c>
      <c r="F642" s="48">
        <v>0</v>
      </c>
      <c r="G642" s="49">
        <f>E642*F642</f>
        <v>0</v>
      </c>
      <c r="I642" s="51"/>
      <c r="J642" s="50"/>
      <c r="K642" s="51">
        <f>E642*J642</f>
        <v>0</v>
      </c>
    </row>
    <row r="643" spans="3:11" ht="12.75">
      <c r="C643" s="54" t="s">
        <v>744</v>
      </c>
      <c r="E643" s="47">
        <v>0</v>
      </c>
      <c r="G643" s="49"/>
      <c r="I643" s="51"/>
      <c r="K643" s="51"/>
    </row>
    <row r="644" spans="3:11" ht="12.75">
      <c r="C644" s="54" t="s">
        <v>755</v>
      </c>
      <c r="E644" s="47">
        <v>93571.2</v>
      </c>
      <c r="G644" s="49"/>
      <c r="I644" s="51"/>
      <c r="K644" s="51"/>
    </row>
    <row r="645" spans="1:11" ht="12.75">
      <c r="A645" s="43">
        <v>9</v>
      </c>
      <c r="B645" s="44" t="s">
        <v>756</v>
      </c>
      <c r="C645" s="45" t="s">
        <v>757</v>
      </c>
      <c r="D645" s="46" t="s">
        <v>65</v>
      </c>
      <c r="E645" s="47">
        <v>1559.52</v>
      </c>
      <c r="F645" s="48">
        <v>0</v>
      </c>
      <c r="G645" s="49">
        <f>E645*F645</f>
        <v>0</v>
      </c>
      <c r="I645" s="51"/>
      <c r="J645" s="50"/>
      <c r="K645" s="51">
        <f>E645*J645</f>
        <v>0</v>
      </c>
    </row>
    <row r="646" spans="3:11" ht="12.75">
      <c r="C646" s="54" t="s">
        <v>758</v>
      </c>
      <c r="E646" s="47">
        <v>1559.52</v>
      </c>
      <c r="G646" s="49"/>
      <c r="I646" s="51"/>
      <c r="K646" s="51"/>
    </row>
    <row r="648" spans="2:3" ht="15">
      <c r="B648" s="42" t="s">
        <v>759</v>
      </c>
      <c r="C648" s="42" t="s">
        <v>760</v>
      </c>
    </row>
    <row r="650" spans="1:11" ht="12.75">
      <c r="A650" s="43">
        <v>1</v>
      </c>
      <c r="B650" s="44" t="s">
        <v>761</v>
      </c>
      <c r="C650" s="45" t="s">
        <v>762</v>
      </c>
      <c r="D650" s="46" t="s">
        <v>702</v>
      </c>
      <c r="E650" s="47">
        <v>24</v>
      </c>
      <c r="F650" s="48">
        <v>0</v>
      </c>
      <c r="G650" s="49">
        <f>E650*F650</f>
        <v>0</v>
      </c>
      <c r="I650" s="51"/>
      <c r="J650" s="50"/>
      <c r="K650" s="60" t="str">
        <f>FIXED(E650*J650,2,TRUE)</f>
        <v>0,00</v>
      </c>
    </row>
    <row r="651" spans="3:11" ht="12.75">
      <c r="C651" s="54" t="s">
        <v>763</v>
      </c>
      <c r="E651" s="47">
        <v>0</v>
      </c>
      <c r="G651" s="49"/>
      <c r="I651" s="51"/>
      <c r="K651" s="51"/>
    </row>
    <row r="652" spans="3:11" ht="12.75">
      <c r="C652" s="54" t="s">
        <v>764</v>
      </c>
      <c r="E652" s="47">
        <v>0</v>
      </c>
      <c r="G652" s="49"/>
      <c r="I652" s="51"/>
      <c r="K652" s="51"/>
    </row>
    <row r="653" spans="3:11" ht="12.75">
      <c r="C653" s="54" t="s">
        <v>765</v>
      </c>
      <c r="E653" s="47">
        <v>24</v>
      </c>
      <c r="G653" s="49"/>
      <c r="I653" s="51"/>
      <c r="K653" s="51"/>
    </row>
    <row r="654" spans="1:11" ht="12.75">
      <c r="A654" s="43">
        <v>2</v>
      </c>
      <c r="B654" s="44" t="s">
        <v>766</v>
      </c>
      <c r="C654" s="45" t="s">
        <v>767</v>
      </c>
      <c r="D654" s="46" t="s">
        <v>768</v>
      </c>
      <c r="E654" s="47">
        <v>1</v>
      </c>
      <c r="F654" s="48">
        <v>0</v>
      </c>
      <c r="G654" s="49">
        <f>E654*F654</f>
        <v>0</v>
      </c>
      <c r="I654" s="51"/>
      <c r="J654" s="50"/>
      <c r="K654" s="51">
        <f>E654*J654</f>
        <v>0</v>
      </c>
    </row>
    <row r="656" spans="2:3" ht="15">
      <c r="B656" s="42" t="s">
        <v>769</v>
      </c>
      <c r="C656" s="42" t="s">
        <v>770</v>
      </c>
    </row>
    <row r="658" spans="1:11" ht="12.75">
      <c r="A658" s="43">
        <v>1</v>
      </c>
      <c r="B658" s="44" t="s">
        <v>771</v>
      </c>
      <c r="C658" s="45" t="s">
        <v>772</v>
      </c>
      <c r="D658" s="46" t="s">
        <v>84</v>
      </c>
      <c r="E658" s="47">
        <v>128.7</v>
      </c>
      <c r="F658" s="48">
        <v>2.2</v>
      </c>
      <c r="G658" s="49" t="str">
        <f>FIXED(E658*F658,3,TRUE)</f>
        <v>283,140</v>
      </c>
      <c r="I658" s="51"/>
      <c r="J658" s="50"/>
      <c r="K658" s="51">
        <f>E658*J658</f>
        <v>0</v>
      </c>
    </row>
    <row r="659" spans="3:11" ht="12.75">
      <c r="C659" s="54" t="s">
        <v>773</v>
      </c>
      <c r="E659" s="47">
        <v>0</v>
      </c>
      <c r="G659" s="49"/>
      <c r="I659" s="51"/>
      <c r="K659" s="51"/>
    </row>
    <row r="660" spans="3:11" ht="12.75">
      <c r="C660" s="54" t="s">
        <v>774</v>
      </c>
      <c r="E660" s="47">
        <v>0</v>
      </c>
      <c r="G660" s="49"/>
      <c r="I660" s="51"/>
      <c r="K660" s="51"/>
    </row>
    <row r="661" spans="3:11" ht="12.75">
      <c r="C661" s="54" t="s">
        <v>103</v>
      </c>
      <c r="E661" s="47">
        <v>0</v>
      </c>
      <c r="G661" s="49"/>
      <c r="I661" s="51"/>
      <c r="K661" s="51"/>
    </row>
    <row r="662" spans="3:11" ht="12.75">
      <c r="C662" s="54" t="s">
        <v>775</v>
      </c>
      <c r="E662" s="47">
        <v>123.75</v>
      </c>
      <c r="G662" s="49"/>
      <c r="I662" s="51"/>
      <c r="K662" s="51"/>
    </row>
    <row r="663" spans="3:11" ht="12.75">
      <c r="C663" s="54" t="s">
        <v>119</v>
      </c>
      <c r="E663" s="47">
        <v>0</v>
      </c>
      <c r="G663" s="49"/>
      <c r="I663" s="51"/>
      <c r="K663" s="51"/>
    </row>
    <row r="664" spans="3:11" ht="12.75">
      <c r="C664" s="54" t="s">
        <v>776</v>
      </c>
      <c r="E664" s="47">
        <v>4.95</v>
      </c>
      <c r="G664" s="49"/>
      <c r="I664" s="51"/>
      <c r="K664" s="51"/>
    </row>
    <row r="665" spans="1:11" ht="12.75">
      <c r="A665" s="43">
        <v>2</v>
      </c>
      <c r="B665" s="44" t="s">
        <v>777</v>
      </c>
      <c r="C665" s="45" t="s">
        <v>778</v>
      </c>
      <c r="D665" s="46" t="s">
        <v>142</v>
      </c>
      <c r="E665" s="47">
        <v>6.5</v>
      </c>
      <c r="F665" s="48">
        <v>1</v>
      </c>
      <c r="G665" s="49" t="str">
        <f>FIXED(E665*F665,3,TRUE)</f>
        <v>6,500</v>
      </c>
      <c r="I665" s="51"/>
      <c r="J665" s="50"/>
      <c r="K665" s="51">
        <f>E665*J665</f>
        <v>0</v>
      </c>
    </row>
    <row r="666" spans="3:11" ht="12.75">
      <c r="C666" s="54" t="s">
        <v>779</v>
      </c>
      <c r="E666" s="47">
        <v>0</v>
      </c>
      <c r="G666" s="49"/>
      <c r="I666" s="51"/>
      <c r="K666" s="51"/>
    </row>
    <row r="667" spans="3:11" ht="12.75">
      <c r="C667" s="54" t="s">
        <v>459</v>
      </c>
      <c r="E667" s="47">
        <v>0</v>
      </c>
      <c r="G667" s="49"/>
      <c r="I667" s="51"/>
      <c r="K667" s="51"/>
    </row>
    <row r="668" spans="3:11" ht="12.75">
      <c r="C668" s="54" t="s">
        <v>103</v>
      </c>
      <c r="E668" s="47">
        <v>0</v>
      </c>
      <c r="G668" s="49"/>
      <c r="I668" s="51"/>
      <c r="K668" s="51"/>
    </row>
    <row r="669" spans="3:11" ht="12.75">
      <c r="C669" s="54" t="s">
        <v>780</v>
      </c>
      <c r="E669" s="47">
        <v>6.5</v>
      </c>
      <c r="G669" s="49"/>
      <c r="I669" s="51"/>
      <c r="K669" s="51"/>
    </row>
    <row r="670" spans="1:11" ht="12.75">
      <c r="A670" s="43">
        <v>3</v>
      </c>
      <c r="B670" s="44" t="s">
        <v>781</v>
      </c>
      <c r="C670" s="45" t="s">
        <v>782</v>
      </c>
      <c r="D670" s="46" t="s">
        <v>84</v>
      </c>
      <c r="E670" s="47">
        <v>70.2</v>
      </c>
      <c r="F670" s="48">
        <v>1.4</v>
      </c>
      <c r="G670" s="49" t="str">
        <f>FIXED(E670*F670,3,TRUE)</f>
        <v>98,280</v>
      </c>
      <c r="I670" s="51"/>
      <c r="J670" s="50"/>
      <c r="K670" s="51">
        <f>E670*J670</f>
        <v>0</v>
      </c>
    </row>
    <row r="671" spans="3:11" ht="12.75">
      <c r="C671" s="54" t="s">
        <v>783</v>
      </c>
      <c r="E671" s="47">
        <v>0</v>
      </c>
      <c r="G671" s="49"/>
      <c r="I671" s="51"/>
      <c r="K671" s="51"/>
    </row>
    <row r="672" spans="3:11" ht="12.75">
      <c r="C672" s="54" t="s">
        <v>103</v>
      </c>
      <c r="E672" s="47">
        <v>0</v>
      </c>
      <c r="G672" s="49"/>
      <c r="I672" s="51"/>
      <c r="K672" s="51"/>
    </row>
    <row r="673" spans="3:11" ht="12.75">
      <c r="C673" s="54" t="s">
        <v>784</v>
      </c>
      <c r="E673" s="47">
        <v>67.5</v>
      </c>
      <c r="G673" s="49"/>
      <c r="I673" s="51"/>
      <c r="K673" s="51"/>
    </row>
    <row r="674" spans="3:11" ht="12.75">
      <c r="C674" s="54" t="s">
        <v>119</v>
      </c>
      <c r="E674" s="47">
        <v>0</v>
      </c>
      <c r="G674" s="49"/>
      <c r="I674" s="51"/>
      <c r="K674" s="51"/>
    </row>
    <row r="675" spans="3:11" ht="12.75">
      <c r="C675" s="54" t="s">
        <v>785</v>
      </c>
      <c r="E675" s="47">
        <v>2.7</v>
      </c>
      <c r="G675" s="49"/>
      <c r="I675" s="51"/>
      <c r="K675" s="51"/>
    </row>
    <row r="676" spans="1:11" ht="12.75">
      <c r="A676" s="43">
        <v>4</v>
      </c>
      <c r="B676" s="44" t="s">
        <v>786</v>
      </c>
      <c r="C676" s="45" t="s">
        <v>787</v>
      </c>
      <c r="D676" s="46" t="s">
        <v>65</v>
      </c>
      <c r="E676" s="47">
        <v>58.8</v>
      </c>
      <c r="F676" s="48">
        <v>0.082</v>
      </c>
      <c r="G676" s="49" t="str">
        <f>FIXED(E676*F676,3,TRUE)</f>
        <v>4,822</v>
      </c>
      <c r="I676" s="51"/>
      <c r="J676" s="50"/>
      <c r="K676" s="51">
        <f>E676*J676</f>
        <v>0</v>
      </c>
    </row>
    <row r="677" spans="3:11" ht="12.75">
      <c r="C677" s="54" t="s">
        <v>788</v>
      </c>
      <c r="E677" s="47">
        <v>0</v>
      </c>
      <c r="G677" s="49"/>
      <c r="I677" s="51"/>
      <c r="K677" s="51"/>
    </row>
    <row r="678" spans="3:11" ht="12.75">
      <c r="C678" s="54" t="s">
        <v>789</v>
      </c>
      <c r="E678" s="47">
        <v>0</v>
      </c>
      <c r="G678" s="49"/>
      <c r="I678" s="51"/>
      <c r="K678" s="51"/>
    </row>
    <row r="679" spans="3:11" ht="12.75">
      <c r="C679" s="54" t="s">
        <v>790</v>
      </c>
      <c r="E679" s="47">
        <v>58.8</v>
      </c>
      <c r="G679" s="49"/>
      <c r="I679" s="51"/>
      <c r="K679" s="51"/>
    </row>
    <row r="680" spans="1:11" ht="12.75">
      <c r="A680" s="43">
        <v>5</v>
      </c>
      <c r="B680" s="44" t="s">
        <v>791</v>
      </c>
      <c r="C680" s="45" t="s">
        <v>792</v>
      </c>
      <c r="D680" s="46" t="s">
        <v>299</v>
      </c>
      <c r="E680" s="47">
        <v>1</v>
      </c>
      <c r="F680" s="48">
        <v>0</v>
      </c>
      <c r="G680" s="49">
        <f>E680*F680</f>
        <v>0</v>
      </c>
      <c r="I680" s="51"/>
      <c r="J680" s="50"/>
      <c r="K680" s="51">
        <f>E680*J680</f>
        <v>0</v>
      </c>
    </row>
    <row r="681" spans="3:11" ht="12.75">
      <c r="C681" s="54" t="s">
        <v>793</v>
      </c>
      <c r="E681" s="47">
        <v>0</v>
      </c>
      <c r="G681" s="49"/>
      <c r="I681" s="51"/>
      <c r="K681" s="51"/>
    </row>
    <row r="682" spans="3:11" ht="12.75">
      <c r="C682" s="54" t="s">
        <v>794</v>
      </c>
      <c r="E682" s="47">
        <v>0</v>
      </c>
      <c r="G682" s="49"/>
      <c r="I682" s="51"/>
      <c r="K682" s="51"/>
    </row>
    <row r="683" spans="3:11" ht="12.75">
      <c r="C683" s="54" t="s">
        <v>61</v>
      </c>
      <c r="E683" s="47">
        <v>1</v>
      </c>
      <c r="G683" s="49"/>
      <c r="I683" s="51"/>
      <c r="K683" s="51"/>
    </row>
    <row r="684" spans="1:11" ht="12.75">
      <c r="A684" s="43">
        <v>6</v>
      </c>
      <c r="B684" s="44" t="s">
        <v>795</v>
      </c>
      <c r="C684" s="45" t="s">
        <v>796</v>
      </c>
      <c r="D684" s="46" t="s">
        <v>65</v>
      </c>
      <c r="E684" s="47">
        <v>29.939</v>
      </c>
      <c r="F684" s="48">
        <v>0.066</v>
      </c>
      <c r="G684" s="49" t="str">
        <f>FIXED(E684*F684,3,TRUE)</f>
        <v>1,976</v>
      </c>
      <c r="I684" s="51"/>
      <c r="J684" s="50"/>
      <c r="K684" s="51">
        <f>E684*J684</f>
        <v>0</v>
      </c>
    </row>
    <row r="685" spans="3:11" ht="12.75">
      <c r="C685" s="54" t="s">
        <v>797</v>
      </c>
      <c r="E685" s="47">
        <v>0</v>
      </c>
      <c r="G685" s="49"/>
      <c r="I685" s="51"/>
      <c r="K685" s="51"/>
    </row>
    <row r="686" spans="3:11" ht="12.75">
      <c r="C686" s="54" t="s">
        <v>794</v>
      </c>
      <c r="E686" s="47">
        <v>0</v>
      </c>
      <c r="G686" s="49"/>
      <c r="I686" s="51"/>
      <c r="K686" s="51"/>
    </row>
    <row r="687" spans="3:11" ht="12.75">
      <c r="C687" s="54" t="s">
        <v>798</v>
      </c>
      <c r="E687" s="47">
        <v>29.939</v>
      </c>
      <c r="G687" s="49"/>
      <c r="I687" s="51"/>
      <c r="K687" s="51"/>
    </row>
    <row r="688" spans="1:11" ht="12.75">
      <c r="A688" s="43">
        <v>7</v>
      </c>
      <c r="B688" s="44" t="s">
        <v>799</v>
      </c>
      <c r="C688" s="45" t="s">
        <v>800</v>
      </c>
      <c r="D688" s="46" t="s">
        <v>84</v>
      </c>
      <c r="E688" s="47">
        <v>47.148</v>
      </c>
      <c r="F688" s="48">
        <v>1.8</v>
      </c>
      <c r="G688" s="49" t="str">
        <f>FIXED(E688*F688,3,TRUE)</f>
        <v>84,866</v>
      </c>
      <c r="I688" s="51"/>
      <c r="J688" s="50"/>
      <c r="K688" s="51">
        <f>E688*J688</f>
        <v>0</v>
      </c>
    </row>
    <row r="689" spans="3:11" ht="12.75">
      <c r="C689" s="54" t="s">
        <v>801</v>
      </c>
      <c r="E689" s="47">
        <v>0</v>
      </c>
      <c r="G689" s="49"/>
      <c r="I689" s="51"/>
      <c r="K689" s="51"/>
    </row>
    <row r="690" spans="3:11" ht="12.75">
      <c r="C690" s="54" t="s">
        <v>774</v>
      </c>
      <c r="E690" s="47">
        <v>0</v>
      </c>
      <c r="G690" s="49"/>
      <c r="I690" s="51"/>
      <c r="K690" s="51"/>
    </row>
    <row r="691" spans="3:11" ht="12.75">
      <c r="C691" s="54" t="s">
        <v>802</v>
      </c>
      <c r="E691" s="47">
        <v>0</v>
      </c>
      <c r="G691" s="49"/>
      <c r="I691" s="51"/>
      <c r="K691" s="51"/>
    </row>
    <row r="692" spans="3:11" ht="12.75">
      <c r="C692" s="54" t="s">
        <v>803</v>
      </c>
      <c r="E692" s="47">
        <v>15</v>
      </c>
      <c r="G692" s="49"/>
      <c r="I692" s="51"/>
      <c r="K692" s="51"/>
    </row>
    <row r="693" spans="3:11" ht="12.75">
      <c r="C693" s="54" t="s">
        <v>804</v>
      </c>
      <c r="E693" s="47">
        <v>0</v>
      </c>
      <c r="G693" s="49"/>
      <c r="I693" s="51"/>
      <c r="K693" s="51"/>
    </row>
    <row r="694" spans="3:11" ht="12.75">
      <c r="C694" s="54" t="s">
        <v>233</v>
      </c>
      <c r="E694" s="47">
        <v>31.5</v>
      </c>
      <c r="G694" s="49"/>
      <c r="I694" s="51"/>
      <c r="K694" s="51"/>
    </row>
    <row r="695" spans="3:11" ht="12.75">
      <c r="C695" s="54" t="s">
        <v>805</v>
      </c>
      <c r="E695" s="47">
        <v>0</v>
      </c>
      <c r="G695" s="49"/>
      <c r="I695" s="51"/>
      <c r="K695" s="51"/>
    </row>
    <row r="696" spans="3:11" ht="12.75">
      <c r="C696" s="54" t="s">
        <v>806</v>
      </c>
      <c r="E696" s="47">
        <v>0.648</v>
      </c>
      <c r="G696" s="49"/>
      <c r="I696" s="51"/>
      <c r="K696" s="51"/>
    </row>
    <row r="697" spans="1:11" ht="12.75">
      <c r="A697" s="43">
        <v>8</v>
      </c>
      <c r="B697" s="44" t="s">
        <v>807</v>
      </c>
      <c r="C697" s="45" t="s">
        <v>808</v>
      </c>
      <c r="D697" s="46" t="s">
        <v>84</v>
      </c>
      <c r="E697" s="47">
        <v>15</v>
      </c>
      <c r="F697" s="48">
        <v>2.5</v>
      </c>
      <c r="G697" s="49" t="str">
        <f>FIXED(E697*F697,3,TRUE)</f>
        <v>37,500</v>
      </c>
      <c r="I697" s="51"/>
      <c r="J697" s="50"/>
      <c r="K697" s="51">
        <f>E697*J697</f>
        <v>0</v>
      </c>
    </row>
    <row r="698" spans="3:11" ht="12.75">
      <c r="C698" s="54" t="s">
        <v>809</v>
      </c>
      <c r="E698" s="47">
        <v>0</v>
      </c>
      <c r="G698" s="49"/>
      <c r="I698" s="51"/>
      <c r="K698" s="51"/>
    </row>
    <row r="699" spans="3:11" ht="12.75">
      <c r="C699" s="54" t="s">
        <v>774</v>
      </c>
      <c r="E699" s="47">
        <v>0</v>
      </c>
      <c r="G699" s="49"/>
      <c r="I699" s="51"/>
      <c r="K699" s="51"/>
    </row>
    <row r="700" spans="3:11" ht="12.75">
      <c r="C700" s="54" t="s">
        <v>804</v>
      </c>
      <c r="E700" s="47">
        <v>0</v>
      </c>
      <c r="G700" s="49"/>
      <c r="I700" s="51"/>
      <c r="K700" s="51"/>
    </row>
    <row r="701" spans="3:11" ht="12.75">
      <c r="C701" s="54" t="s">
        <v>225</v>
      </c>
      <c r="E701" s="47">
        <v>15</v>
      </c>
      <c r="G701" s="49"/>
      <c r="I701" s="51"/>
      <c r="K701" s="51"/>
    </row>
    <row r="702" spans="1:11" ht="12.75">
      <c r="A702" s="43">
        <v>9</v>
      </c>
      <c r="B702" s="44" t="s">
        <v>810</v>
      </c>
      <c r="C702" s="45" t="s">
        <v>811</v>
      </c>
      <c r="D702" s="46" t="s">
        <v>65</v>
      </c>
      <c r="E702" s="47">
        <v>2.7</v>
      </c>
      <c r="F702" s="48">
        <v>0.261</v>
      </c>
      <c r="G702" s="49" t="str">
        <f>FIXED(E702*F702,3,TRUE)</f>
        <v>0,705</v>
      </c>
      <c r="I702" s="51"/>
      <c r="J702" s="50"/>
      <c r="K702" s="51">
        <f>E702*J702</f>
        <v>0</v>
      </c>
    </row>
    <row r="703" spans="3:11" ht="12.75">
      <c r="C703" s="54" t="s">
        <v>812</v>
      </c>
      <c r="E703" s="47">
        <v>0</v>
      </c>
      <c r="G703" s="49"/>
      <c r="I703" s="51"/>
      <c r="K703" s="51"/>
    </row>
    <row r="704" spans="3:11" ht="12.75">
      <c r="C704" s="54" t="s">
        <v>813</v>
      </c>
      <c r="E704" s="47">
        <v>0</v>
      </c>
      <c r="G704" s="49"/>
      <c r="I704" s="51"/>
      <c r="K704" s="51"/>
    </row>
    <row r="705" spans="3:11" ht="12.75">
      <c r="C705" s="54" t="s">
        <v>814</v>
      </c>
      <c r="E705" s="47">
        <v>0.9</v>
      </c>
      <c r="G705" s="49"/>
      <c r="I705" s="51"/>
      <c r="K705" s="51"/>
    </row>
    <row r="706" spans="3:11" ht="12.75">
      <c r="C706" s="54" t="s">
        <v>815</v>
      </c>
      <c r="E706" s="47">
        <v>1.8</v>
      </c>
      <c r="G706" s="49"/>
      <c r="I706" s="51"/>
      <c r="K706" s="51"/>
    </row>
    <row r="707" spans="1:11" ht="12.75">
      <c r="A707" s="43">
        <v>10</v>
      </c>
      <c r="B707" s="44" t="s">
        <v>816</v>
      </c>
      <c r="C707" s="45" t="s">
        <v>817</v>
      </c>
      <c r="D707" s="46" t="s">
        <v>84</v>
      </c>
      <c r="E707" s="47">
        <v>15</v>
      </c>
      <c r="F707" s="48">
        <v>2</v>
      </c>
      <c r="G707" s="49" t="str">
        <f>FIXED(E707*F707,3,TRUE)</f>
        <v>30,000</v>
      </c>
      <c r="I707" s="51"/>
      <c r="J707" s="50"/>
      <c r="K707" s="51">
        <f>E707*J707</f>
        <v>0</v>
      </c>
    </row>
    <row r="708" spans="3:11" ht="12.75">
      <c r="C708" s="54" t="s">
        <v>818</v>
      </c>
      <c r="E708" s="47">
        <v>0</v>
      </c>
      <c r="G708" s="49"/>
      <c r="I708" s="51"/>
      <c r="K708" s="51"/>
    </row>
    <row r="709" spans="3:11" ht="12.75">
      <c r="C709" s="54" t="s">
        <v>819</v>
      </c>
      <c r="E709" s="47">
        <v>0</v>
      </c>
      <c r="G709" s="49"/>
      <c r="I709" s="51"/>
      <c r="K709" s="51"/>
    </row>
    <row r="710" spans="3:11" ht="12.75">
      <c r="C710" s="54" t="s">
        <v>225</v>
      </c>
      <c r="E710" s="47">
        <v>15</v>
      </c>
      <c r="G710" s="49"/>
      <c r="I710" s="51"/>
      <c r="K710" s="51"/>
    </row>
    <row r="711" spans="1:11" ht="12.75">
      <c r="A711" s="43">
        <v>11</v>
      </c>
      <c r="B711" s="44" t="s">
        <v>820</v>
      </c>
      <c r="C711" s="45" t="s">
        <v>821</v>
      </c>
      <c r="D711" s="46" t="s">
        <v>84</v>
      </c>
      <c r="E711" s="47">
        <v>4.32</v>
      </c>
      <c r="F711" s="48">
        <v>2.2</v>
      </c>
      <c r="G711" s="49" t="str">
        <f>FIXED(E711*F711,3,TRUE)</f>
        <v>9,504</v>
      </c>
      <c r="I711" s="51"/>
      <c r="J711" s="50"/>
      <c r="K711" s="51">
        <f>E711*J711</f>
        <v>0</v>
      </c>
    </row>
    <row r="712" spans="3:11" ht="12.75">
      <c r="C712" s="54" t="s">
        <v>822</v>
      </c>
      <c r="E712" s="47">
        <v>0</v>
      </c>
      <c r="G712" s="49"/>
      <c r="I712" s="51"/>
      <c r="K712" s="51"/>
    </row>
    <row r="713" spans="3:11" ht="12.75">
      <c r="C713" s="54" t="s">
        <v>823</v>
      </c>
      <c r="E713" s="47">
        <v>0</v>
      </c>
      <c r="G713" s="49"/>
      <c r="I713" s="51"/>
      <c r="K713" s="51"/>
    </row>
    <row r="714" spans="3:11" ht="12.75">
      <c r="C714" s="54" t="s">
        <v>824</v>
      </c>
      <c r="E714" s="47">
        <v>4.32</v>
      </c>
      <c r="G714" s="49"/>
      <c r="I714" s="51"/>
      <c r="K714" s="51"/>
    </row>
    <row r="715" spans="1:11" ht="12.75">
      <c r="A715" s="43">
        <v>12</v>
      </c>
      <c r="B715" s="44" t="s">
        <v>825</v>
      </c>
      <c r="C715" s="45" t="s">
        <v>826</v>
      </c>
      <c r="D715" s="46" t="s">
        <v>65</v>
      </c>
      <c r="E715" s="47">
        <v>1350.04</v>
      </c>
      <c r="F715" s="48">
        <v>0.014</v>
      </c>
      <c r="G715" s="49" t="str">
        <f>FIXED(E715*F715,3,TRUE)</f>
        <v>18,901</v>
      </c>
      <c r="I715" s="51"/>
      <c r="J715" s="50"/>
      <c r="K715" s="51">
        <f>E715*J715</f>
        <v>0</v>
      </c>
    </row>
    <row r="716" spans="3:11" ht="12.75">
      <c r="C716" s="54" t="s">
        <v>827</v>
      </c>
      <c r="E716" s="47">
        <v>0</v>
      </c>
      <c r="G716" s="49"/>
      <c r="I716" s="51"/>
      <c r="K716" s="51"/>
    </row>
    <row r="717" spans="3:11" ht="12.75">
      <c r="C717" s="54" t="s">
        <v>375</v>
      </c>
      <c r="E717" s="47">
        <v>779.76</v>
      </c>
      <c r="G717" s="49"/>
      <c r="I717" s="51"/>
      <c r="K717" s="51"/>
    </row>
    <row r="718" spans="3:11" ht="12.75">
      <c r="C718" s="54" t="s">
        <v>376</v>
      </c>
      <c r="E718" s="47">
        <v>23.55</v>
      </c>
      <c r="G718" s="49"/>
      <c r="I718" s="51"/>
      <c r="K718" s="51"/>
    </row>
    <row r="719" spans="3:11" ht="12.75">
      <c r="C719" s="54" t="s">
        <v>377</v>
      </c>
      <c r="E719" s="47">
        <v>3.3</v>
      </c>
      <c r="G719" s="49"/>
      <c r="I719" s="51"/>
      <c r="K719" s="51"/>
    </row>
    <row r="720" spans="3:11" ht="12.75">
      <c r="C720" s="54" t="s">
        <v>358</v>
      </c>
      <c r="E720" s="47">
        <v>0</v>
      </c>
      <c r="G720" s="49"/>
      <c r="I720" s="51"/>
      <c r="K720" s="51"/>
    </row>
    <row r="721" spans="3:11" ht="12.75">
      <c r="C721" s="54" t="s">
        <v>359</v>
      </c>
      <c r="E721" s="47">
        <v>-117.6</v>
      </c>
      <c r="G721" s="49"/>
      <c r="I721" s="51"/>
      <c r="K721" s="51"/>
    </row>
    <row r="722" spans="3:11" ht="12.75">
      <c r="C722" s="54" t="s">
        <v>360</v>
      </c>
      <c r="E722" s="47">
        <v>-59.388</v>
      </c>
      <c r="G722" s="49"/>
      <c r="I722" s="51"/>
      <c r="K722" s="51"/>
    </row>
    <row r="723" spans="3:11" ht="12.75">
      <c r="C723" s="54" t="s">
        <v>361</v>
      </c>
      <c r="E723" s="47">
        <v>0</v>
      </c>
      <c r="G723" s="49"/>
      <c r="I723" s="51"/>
      <c r="K723" s="51"/>
    </row>
    <row r="724" spans="3:11" ht="12.75">
      <c r="C724" s="54" t="s">
        <v>378</v>
      </c>
      <c r="E724" s="47">
        <v>61.6</v>
      </c>
      <c r="G724" s="49"/>
      <c r="I724" s="51"/>
      <c r="K724" s="51"/>
    </row>
    <row r="725" spans="3:11" ht="12.75">
      <c r="C725" s="54" t="s">
        <v>379</v>
      </c>
      <c r="E725" s="47">
        <v>9.516</v>
      </c>
      <c r="G725" s="49"/>
      <c r="I725" s="51"/>
      <c r="K725" s="51"/>
    </row>
    <row r="726" spans="3:11" ht="12.75">
      <c r="C726" s="54" t="s">
        <v>828</v>
      </c>
      <c r="E726" s="47">
        <v>0</v>
      </c>
      <c r="G726" s="49"/>
      <c r="I726" s="51"/>
      <c r="K726" s="51"/>
    </row>
    <row r="727" spans="3:11" ht="12.75">
      <c r="C727" s="54" t="s">
        <v>357</v>
      </c>
      <c r="E727" s="47">
        <v>674.91</v>
      </c>
      <c r="G727" s="49"/>
      <c r="I727" s="51"/>
      <c r="K727" s="51"/>
    </row>
    <row r="728" spans="3:11" ht="12.75">
      <c r="C728" s="54" t="s">
        <v>358</v>
      </c>
      <c r="E728" s="47">
        <v>0</v>
      </c>
      <c r="G728" s="49"/>
      <c r="I728" s="51"/>
      <c r="K728" s="51"/>
    </row>
    <row r="729" spans="3:11" ht="12.75">
      <c r="C729" s="54" t="s">
        <v>359</v>
      </c>
      <c r="E729" s="47">
        <v>-117.6</v>
      </c>
      <c r="G729" s="49"/>
      <c r="I729" s="51"/>
      <c r="K729" s="51"/>
    </row>
    <row r="730" spans="3:11" ht="12.75">
      <c r="C730" s="54" t="s">
        <v>360</v>
      </c>
      <c r="E730" s="47">
        <v>-59.388</v>
      </c>
      <c r="G730" s="49"/>
      <c r="I730" s="51"/>
      <c r="K730" s="51"/>
    </row>
    <row r="731" spans="3:11" ht="12.75">
      <c r="C731" s="54" t="s">
        <v>361</v>
      </c>
      <c r="E731" s="47">
        <v>0</v>
      </c>
      <c r="G731" s="49"/>
      <c r="I731" s="51"/>
      <c r="K731" s="51"/>
    </row>
    <row r="732" spans="3:11" ht="12.75">
      <c r="C732" s="54" t="s">
        <v>362</v>
      </c>
      <c r="E732" s="47">
        <v>135.52</v>
      </c>
      <c r="G732" s="49"/>
      <c r="I732" s="51"/>
      <c r="K732" s="51"/>
    </row>
    <row r="733" spans="3:11" ht="12.75">
      <c r="C733" s="54" t="s">
        <v>363</v>
      </c>
      <c r="E733" s="47">
        <v>15.86</v>
      </c>
      <c r="G733" s="49"/>
      <c r="I733" s="51"/>
      <c r="K733" s="51"/>
    </row>
    <row r="734" spans="1:11" ht="12.75">
      <c r="A734" s="43">
        <v>13</v>
      </c>
      <c r="B734" s="44" t="s">
        <v>829</v>
      </c>
      <c r="C734" s="45" t="s">
        <v>830</v>
      </c>
      <c r="D734" s="46" t="s">
        <v>65</v>
      </c>
      <c r="E734" s="47">
        <v>642.919053</v>
      </c>
      <c r="F734" s="48">
        <v>0.014</v>
      </c>
      <c r="G734" s="49" t="str">
        <f>FIXED(E734*F734,3,TRUE)</f>
        <v>9,001</v>
      </c>
      <c r="I734" s="51"/>
      <c r="J734" s="50"/>
      <c r="K734" s="51">
        <f>E734*J734</f>
        <v>0</v>
      </c>
    </row>
    <row r="735" spans="3:11" ht="12.75">
      <c r="C735" s="54" t="s">
        <v>831</v>
      </c>
      <c r="E735" s="47">
        <v>0</v>
      </c>
      <c r="G735" s="49"/>
      <c r="I735" s="51"/>
      <c r="K735" s="51"/>
    </row>
    <row r="736" spans="3:11" ht="12.75">
      <c r="C736" s="54" t="s">
        <v>328</v>
      </c>
      <c r="E736" s="47">
        <v>0</v>
      </c>
      <c r="G736" s="49"/>
      <c r="I736" s="51"/>
      <c r="K736" s="51"/>
    </row>
    <row r="737" spans="3:11" ht="12.75">
      <c r="C737" s="54" t="s">
        <v>329</v>
      </c>
      <c r="E737" s="47">
        <v>96.8</v>
      </c>
      <c r="G737" s="49"/>
      <c r="I737" s="51"/>
      <c r="K737" s="51"/>
    </row>
    <row r="738" spans="3:11" ht="12.75">
      <c r="C738" s="54" t="s">
        <v>330</v>
      </c>
      <c r="E738" s="47">
        <v>24.885</v>
      </c>
      <c r="G738" s="49"/>
      <c r="I738" s="51"/>
      <c r="K738" s="51"/>
    </row>
    <row r="739" spans="3:11" ht="12.75">
      <c r="C739" s="54" t="s">
        <v>331</v>
      </c>
      <c r="E739" s="47">
        <v>5.838</v>
      </c>
      <c r="G739" s="49"/>
      <c r="I739" s="51"/>
      <c r="K739" s="51"/>
    </row>
    <row r="740" spans="3:11" ht="12.75">
      <c r="C740" s="54" t="s">
        <v>332</v>
      </c>
      <c r="E740" s="47">
        <v>2.4</v>
      </c>
      <c r="G740" s="49"/>
      <c r="I740" s="51"/>
      <c r="K740" s="51"/>
    </row>
    <row r="741" spans="3:11" ht="12.75">
      <c r="C741" s="54" t="s">
        <v>333</v>
      </c>
      <c r="E741" s="47">
        <v>1.8</v>
      </c>
      <c r="G741" s="49"/>
      <c r="I741" s="51"/>
      <c r="K741" s="51"/>
    </row>
    <row r="742" spans="3:11" ht="12.75">
      <c r="C742" s="54" t="s">
        <v>334</v>
      </c>
      <c r="E742" s="47">
        <v>9.3</v>
      </c>
      <c r="G742" s="49"/>
      <c r="I742" s="51"/>
      <c r="K742" s="51"/>
    </row>
    <row r="743" spans="3:11" ht="12.75">
      <c r="C743" s="54" t="s">
        <v>335</v>
      </c>
      <c r="E743" s="47">
        <v>3.183253</v>
      </c>
      <c r="G743" s="49"/>
      <c r="I743" s="51"/>
      <c r="K743" s="51"/>
    </row>
    <row r="744" spans="3:11" ht="12.75">
      <c r="C744" s="54" t="s">
        <v>336</v>
      </c>
      <c r="E744" s="47">
        <v>7.7004</v>
      </c>
      <c r="G744" s="49"/>
      <c r="I744" s="51"/>
      <c r="K744" s="51"/>
    </row>
    <row r="745" spans="3:11" ht="12.75">
      <c r="C745" s="54" t="s">
        <v>337</v>
      </c>
      <c r="E745" s="47">
        <v>15.1</v>
      </c>
      <c r="G745" s="49"/>
      <c r="I745" s="51"/>
      <c r="K745" s="51"/>
    </row>
    <row r="746" spans="3:11" ht="12.75">
      <c r="C746" s="54" t="s">
        <v>832</v>
      </c>
      <c r="E746" s="47">
        <v>0</v>
      </c>
      <c r="G746" s="49"/>
      <c r="I746" s="51"/>
      <c r="K746" s="51"/>
    </row>
    <row r="747" spans="3:11" ht="12.75">
      <c r="C747" s="54" t="s">
        <v>339</v>
      </c>
      <c r="E747" s="47">
        <v>203.52</v>
      </c>
      <c r="G747" s="49"/>
      <c r="I747" s="51"/>
      <c r="K747" s="51"/>
    </row>
    <row r="748" spans="3:11" ht="12.75">
      <c r="C748" s="54" t="s">
        <v>340</v>
      </c>
      <c r="E748" s="47">
        <v>8.325</v>
      </c>
      <c r="G748" s="49"/>
      <c r="I748" s="51"/>
      <c r="K748" s="51"/>
    </row>
    <row r="749" spans="3:11" ht="12.75">
      <c r="C749" s="54" t="s">
        <v>341</v>
      </c>
      <c r="E749" s="47">
        <v>62.54</v>
      </c>
      <c r="G749" s="49"/>
      <c r="I749" s="51"/>
      <c r="K749" s="51"/>
    </row>
    <row r="750" spans="3:11" ht="12.75">
      <c r="C750" s="54" t="s">
        <v>342</v>
      </c>
      <c r="E750" s="47">
        <v>1.6</v>
      </c>
      <c r="G750" s="49"/>
      <c r="I750" s="51"/>
      <c r="K750" s="51"/>
    </row>
    <row r="751" spans="3:11" ht="12.75">
      <c r="C751" s="54" t="s">
        <v>343</v>
      </c>
      <c r="E751" s="47">
        <v>46.3275</v>
      </c>
      <c r="G751" s="49"/>
      <c r="I751" s="51"/>
      <c r="K751" s="51"/>
    </row>
    <row r="752" spans="3:11" ht="12.75">
      <c r="C752" s="54" t="s">
        <v>344</v>
      </c>
      <c r="E752" s="47">
        <v>2.64</v>
      </c>
      <c r="G752" s="49"/>
      <c r="I752" s="51"/>
      <c r="K752" s="51"/>
    </row>
    <row r="753" spans="3:11" ht="12.75">
      <c r="C753" s="54" t="s">
        <v>345</v>
      </c>
      <c r="E753" s="47">
        <v>17.888</v>
      </c>
      <c r="G753" s="49"/>
      <c r="I753" s="51"/>
      <c r="K753" s="51"/>
    </row>
    <row r="754" spans="3:11" ht="12.75">
      <c r="C754" s="54" t="s">
        <v>346</v>
      </c>
      <c r="E754" s="47">
        <v>14.08</v>
      </c>
      <c r="G754" s="49"/>
      <c r="I754" s="51"/>
      <c r="K754" s="51"/>
    </row>
    <row r="755" spans="3:11" ht="12.75">
      <c r="C755" s="54" t="s">
        <v>347</v>
      </c>
      <c r="E755" s="47">
        <v>8.64</v>
      </c>
      <c r="G755" s="49"/>
      <c r="I755" s="51"/>
      <c r="K755" s="51"/>
    </row>
    <row r="756" spans="3:11" ht="12.75">
      <c r="C756" s="54" t="s">
        <v>348</v>
      </c>
      <c r="E756" s="47">
        <v>65.205</v>
      </c>
      <c r="G756" s="49"/>
      <c r="I756" s="51"/>
      <c r="K756" s="51"/>
    </row>
    <row r="757" spans="3:11" ht="12.75">
      <c r="C757" s="54" t="s">
        <v>349</v>
      </c>
      <c r="E757" s="47">
        <v>2.39955</v>
      </c>
      <c r="G757" s="49"/>
      <c r="I757" s="51"/>
      <c r="K757" s="51"/>
    </row>
    <row r="758" spans="3:11" ht="12.75">
      <c r="C758" s="54" t="s">
        <v>350</v>
      </c>
      <c r="E758" s="47">
        <v>9.34065</v>
      </c>
      <c r="G758" s="49"/>
      <c r="I758" s="51"/>
      <c r="K758" s="51"/>
    </row>
    <row r="759" spans="3:11" ht="12.75">
      <c r="C759" s="54" t="s">
        <v>351</v>
      </c>
      <c r="E759" s="47">
        <v>33.4067</v>
      </c>
      <c r="G759" s="49"/>
      <c r="I759" s="51"/>
      <c r="K759" s="51"/>
    </row>
    <row r="760" spans="1:11" ht="12.75">
      <c r="A760" s="43">
        <v>14</v>
      </c>
      <c r="B760" s="44" t="s">
        <v>833</v>
      </c>
      <c r="C760" s="45" t="s">
        <v>834</v>
      </c>
      <c r="D760" s="46" t="s">
        <v>142</v>
      </c>
      <c r="E760" s="47">
        <v>585.194104</v>
      </c>
      <c r="F760" s="48">
        <v>0</v>
      </c>
      <c r="G760" s="49">
        <f>E760*F760</f>
        <v>0</v>
      </c>
      <c r="I760" s="51"/>
      <c r="J760" s="50"/>
      <c r="K760" s="51">
        <f>E760*J760</f>
        <v>0</v>
      </c>
    </row>
    <row r="761" spans="3:11" ht="12.75">
      <c r="C761" s="54" t="s">
        <v>835</v>
      </c>
      <c r="E761" s="47">
        <v>0</v>
      </c>
      <c r="G761" s="49"/>
      <c r="I761" s="51"/>
      <c r="K761" s="51"/>
    </row>
    <row r="762" spans="1:11" ht="12.75">
      <c r="A762" s="43">
        <v>15</v>
      </c>
      <c r="B762" s="44" t="s">
        <v>836</v>
      </c>
      <c r="C762" s="45" t="s">
        <v>837</v>
      </c>
      <c r="D762" s="46" t="s">
        <v>142</v>
      </c>
      <c r="E762" s="47">
        <v>547.694</v>
      </c>
      <c r="F762" s="48">
        <v>0</v>
      </c>
      <c r="G762" s="49">
        <f>E762*F762</f>
        <v>0</v>
      </c>
      <c r="I762" s="51"/>
      <c r="J762" s="50"/>
      <c r="K762" s="51">
        <f>E762*J762</f>
        <v>0</v>
      </c>
    </row>
    <row r="763" spans="3:11" ht="12.75">
      <c r="C763" s="54" t="s">
        <v>838</v>
      </c>
      <c r="E763" s="47">
        <v>0</v>
      </c>
      <c r="G763" s="49"/>
      <c r="I763" s="51"/>
      <c r="K763" s="51"/>
    </row>
    <row r="764" spans="3:11" ht="12.75">
      <c r="C764" s="54" t="s">
        <v>839</v>
      </c>
      <c r="E764" s="47">
        <v>0</v>
      </c>
      <c r="G764" s="49"/>
      <c r="I764" s="51"/>
      <c r="K764" s="51"/>
    </row>
    <row r="765" spans="3:11" ht="12.75">
      <c r="C765" s="54" t="s">
        <v>840</v>
      </c>
      <c r="E765" s="47">
        <v>585.194</v>
      </c>
      <c r="G765" s="49"/>
      <c r="I765" s="51"/>
      <c r="K765" s="51"/>
    </row>
    <row r="766" spans="3:11" ht="12.75">
      <c r="C766" s="54" t="s">
        <v>841</v>
      </c>
      <c r="E766" s="47">
        <v>0</v>
      </c>
      <c r="G766" s="49"/>
      <c r="I766" s="51"/>
      <c r="K766" s="51"/>
    </row>
    <row r="767" spans="3:11" ht="12.75">
      <c r="C767" s="54" t="s">
        <v>842</v>
      </c>
      <c r="E767" s="47">
        <v>-37.5</v>
      </c>
      <c r="G767" s="49"/>
      <c r="I767" s="51"/>
      <c r="K767" s="51"/>
    </row>
    <row r="768" spans="1:11" ht="12.75">
      <c r="A768" s="43">
        <v>16</v>
      </c>
      <c r="B768" s="44" t="s">
        <v>843</v>
      </c>
      <c r="C768" s="45" t="s">
        <v>844</v>
      </c>
      <c r="D768" s="46" t="s">
        <v>142</v>
      </c>
      <c r="E768" s="47">
        <v>4929.246</v>
      </c>
      <c r="F768" s="48">
        <v>0</v>
      </c>
      <c r="G768" s="49">
        <f>E768*F768</f>
        <v>0</v>
      </c>
      <c r="I768" s="51"/>
      <c r="J768" s="50"/>
      <c r="K768" s="51">
        <f>E768*J768</f>
        <v>0</v>
      </c>
    </row>
    <row r="769" spans="1:11" ht="12.75">
      <c r="A769" s="43">
        <v>17</v>
      </c>
      <c r="B769" s="44" t="s">
        <v>845</v>
      </c>
      <c r="C769" s="45" t="s">
        <v>846</v>
      </c>
      <c r="D769" s="46" t="s">
        <v>142</v>
      </c>
      <c r="E769" s="47">
        <v>539.218</v>
      </c>
      <c r="F769" s="48">
        <v>0</v>
      </c>
      <c r="G769" s="49">
        <f>E769*F769</f>
        <v>0</v>
      </c>
      <c r="I769" s="51"/>
      <c r="J769" s="50"/>
      <c r="K769" s="51">
        <f>E769*J769</f>
        <v>0</v>
      </c>
    </row>
    <row r="770" spans="3:11" ht="12.75">
      <c r="C770" s="54" t="s">
        <v>847</v>
      </c>
      <c r="E770" s="47">
        <v>0</v>
      </c>
      <c r="G770" s="49"/>
      <c r="I770" s="51"/>
      <c r="K770" s="51"/>
    </row>
    <row r="771" spans="3:11" ht="12.75">
      <c r="C771" s="54" t="s">
        <v>848</v>
      </c>
      <c r="E771" s="47">
        <v>547.694</v>
      </c>
      <c r="G771" s="49"/>
      <c r="I771" s="51"/>
      <c r="K771" s="51"/>
    </row>
    <row r="772" spans="3:11" ht="12.75">
      <c r="C772" s="54" t="s">
        <v>849</v>
      </c>
      <c r="E772" s="47">
        <v>0</v>
      </c>
      <c r="G772" s="49"/>
      <c r="I772" s="51"/>
      <c r="K772" s="51"/>
    </row>
    <row r="773" spans="3:11" ht="12.75">
      <c r="C773" s="54" t="s">
        <v>850</v>
      </c>
      <c r="E773" s="47">
        <v>-8.476</v>
      </c>
      <c r="G773" s="49"/>
      <c r="I773" s="51"/>
      <c r="K773" s="51"/>
    </row>
    <row r="775" spans="2:3" ht="15">
      <c r="B775" s="42" t="s">
        <v>851</v>
      </c>
      <c r="C775" s="42" t="s">
        <v>852</v>
      </c>
    </row>
    <row r="777" spans="1:11" ht="12.75">
      <c r="A777" s="43">
        <v>1</v>
      </c>
      <c r="B777" s="44" t="s">
        <v>853</v>
      </c>
      <c r="C777" s="45" t="s">
        <v>854</v>
      </c>
      <c r="D777" s="46" t="s">
        <v>142</v>
      </c>
      <c r="E777" s="47">
        <v>1270.013942</v>
      </c>
      <c r="F777" s="48">
        <v>0</v>
      </c>
      <c r="G777" s="49">
        <f>E777*F777</f>
        <v>0</v>
      </c>
      <c r="I777" s="51"/>
      <c r="J777" s="50"/>
      <c r="K777" s="51">
        <f>E777*J777</f>
        <v>0</v>
      </c>
    </row>
    <row r="779" spans="2:3" ht="15">
      <c r="B779" s="42" t="s">
        <v>855</v>
      </c>
      <c r="C779" s="42" t="s">
        <v>856</v>
      </c>
    </row>
    <row r="781" spans="1:11" ht="12.75">
      <c r="A781" s="43">
        <v>1</v>
      </c>
      <c r="B781" s="44" t="s">
        <v>857</v>
      </c>
      <c r="C781" s="45" t="s">
        <v>858</v>
      </c>
      <c r="D781" s="46" t="s">
        <v>299</v>
      </c>
      <c r="E781" s="47">
        <v>10</v>
      </c>
      <c r="F781" s="48">
        <v>0</v>
      </c>
      <c r="G781" s="49">
        <f>E781*F781</f>
        <v>0</v>
      </c>
      <c r="I781" s="51"/>
      <c r="J781" s="50"/>
      <c r="K781" s="51">
        <f>E781*J781</f>
        <v>0</v>
      </c>
    </row>
    <row r="782" spans="3:11" ht="12.75">
      <c r="C782" s="54" t="s">
        <v>859</v>
      </c>
      <c r="E782" s="47">
        <v>0</v>
      </c>
      <c r="G782" s="49"/>
      <c r="I782" s="51"/>
      <c r="K782" s="51"/>
    </row>
    <row r="783" spans="3:11" ht="12.75">
      <c r="C783" s="54" t="s">
        <v>259</v>
      </c>
      <c r="E783" s="47">
        <v>0</v>
      </c>
      <c r="G783" s="49"/>
      <c r="I783" s="51"/>
      <c r="K783" s="51"/>
    </row>
    <row r="784" spans="3:11" ht="12.75">
      <c r="C784" s="54" t="s">
        <v>860</v>
      </c>
      <c r="E784" s="47">
        <v>0</v>
      </c>
      <c r="G784" s="49"/>
      <c r="I784" s="51"/>
      <c r="K784" s="51"/>
    </row>
    <row r="785" spans="3:11" ht="12.75">
      <c r="C785" s="54" t="s">
        <v>861</v>
      </c>
      <c r="E785" s="47">
        <v>0</v>
      </c>
      <c r="G785" s="49"/>
      <c r="I785" s="51"/>
      <c r="K785" s="51"/>
    </row>
    <row r="786" spans="3:11" ht="12.75">
      <c r="C786" s="54" t="s">
        <v>862</v>
      </c>
      <c r="E786" s="47">
        <v>0</v>
      </c>
      <c r="G786" s="49"/>
      <c r="I786" s="51"/>
      <c r="K786" s="51"/>
    </row>
    <row r="787" spans="3:11" ht="12.75">
      <c r="C787" s="54" t="s">
        <v>863</v>
      </c>
      <c r="E787" s="47">
        <v>0</v>
      </c>
      <c r="G787" s="49"/>
      <c r="I787" s="51"/>
      <c r="K787" s="51"/>
    </row>
    <row r="788" spans="3:11" ht="12.75">
      <c r="C788" s="54" t="s">
        <v>864</v>
      </c>
      <c r="E788" s="47">
        <v>10</v>
      </c>
      <c r="G788" s="49"/>
      <c r="I788" s="51"/>
      <c r="K788" s="51"/>
    </row>
  </sheetData>
  <sheetProtection password="CF5A" sheet="1" formatCells="0" formatColumns="0" formatRows="0" insertColumns="0" insertRows="0" insertHyperlinks="0" deleteColumns="0" deleteRows="0" sort="0" autoFilter="0" pivotTables="0"/>
  <protectedRanges>
    <protectedRange sqref="F9:K788" name="Oblast3"/>
    <protectedRange sqref="J10:J789" name="Oblast1"/>
    <protectedRange sqref="H11:H795" name="Oblast2"/>
  </protectedRanges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IDP</cp:lastModifiedBy>
  <cp:lastPrinted>2003-02-27T17:49:46Z</cp:lastPrinted>
  <dcterms:created xsi:type="dcterms:W3CDTF">2000-09-05T09:25:34Z</dcterms:created>
  <dcterms:modified xsi:type="dcterms:W3CDTF">2015-07-08T07:28:32Z</dcterms:modified>
  <cp:category/>
  <cp:version/>
  <cp:contentType/>
  <cp:contentStatus/>
</cp:coreProperties>
</file>