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580E5EA-2DE9-4D28-9AF1-FA8CB0729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" sheetId="4" r:id="rId1"/>
    <sheet name="Elektroinstalace" sheetId="1" r:id="rId2"/>
    <sheet name="Zemní práce" sheetId="6" r:id="rId3"/>
    <sheet name="Slaboproudé dodávky a montáže" sheetId="9" r:id="rId4"/>
    <sheet name="Zemní práce pro SEK" sheetId="8" r:id="rId5"/>
  </sheets>
  <definedNames>
    <definedName name="_dph1">#REF!</definedName>
    <definedName name="_dph2">#REF!</definedName>
    <definedName name="_dph3">#REF!</definedName>
    <definedName name="_pol1">#REF!</definedName>
    <definedName name="_pol2">#REF!</definedName>
    <definedName name="_pol3">#REF!</definedName>
    <definedName name="ADKM">#REF!</definedName>
    <definedName name="Analog">#REF!</definedName>
    <definedName name="cd">#REF!</definedName>
    <definedName name="CENA_CELKEM">#REF!</definedName>
    <definedName name="DDEDE">#REF!</definedName>
    <definedName name="FFF">#REF!</definedName>
    <definedName name="footer">#REF!</definedName>
    <definedName name="footer2">#REF!</definedName>
    <definedName name="G">#REF!</definedName>
    <definedName name="head1">#REF!</definedName>
    <definedName name="Header">#REF!</definedName>
    <definedName name="Header2">#REF!</definedName>
    <definedName name="HJK">#REF!</definedName>
    <definedName name="Hlava1">#REF!</definedName>
    <definedName name="Hlava2">#REF!</definedName>
    <definedName name="Hlava3">#REF!</definedName>
    <definedName name="Hlava4">#REF!</definedName>
    <definedName name="MDKM">#REF!</definedName>
    <definedName name="Monolog">#REF!</definedName>
    <definedName name="_xlnm.Print_Titles" localSheetId="2">'Zemní práce'!$1:$8</definedName>
    <definedName name="_xlnm.Print_Area" localSheetId="2">'Zemní práce'!$A$1:$H$116</definedName>
    <definedName name="Parametry">#REF!</definedName>
    <definedName name="Pocet_Integral">#REF!</definedName>
    <definedName name="polbezcen1">#REF!</definedName>
    <definedName name="polcen2">#REF!</definedName>
    <definedName name="polcen3">#REF!</definedName>
    <definedName name="Poznamka">#REF!</definedName>
    <definedName name="Rekapitulace">#REF!</definedName>
    <definedName name="ss">#REF!</definedName>
    <definedName name="ZakHead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13" i="8"/>
  <c r="G14" i="8"/>
  <c r="G15" i="8"/>
  <c r="G7" i="9"/>
  <c r="G8" i="9"/>
  <c r="G9" i="9"/>
  <c r="G10" i="9"/>
  <c r="G11" i="9"/>
  <c r="G12" i="9"/>
  <c r="G13" i="9"/>
  <c r="G14" i="9"/>
  <c r="G15" i="9"/>
  <c r="G16" i="9"/>
  <c r="G17" i="9"/>
  <c r="G19" i="9"/>
  <c r="G20" i="9"/>
  <c r="G21" i="9"/>
  <c r="G22" i="9"/>
  <c r="G23" i="9"/>
  <c r="G24" i="9"/>
  <c r="G27" i="9"/>
  <c r="G28" i="9"/>
  <c r="G31" i="9"/>
  <c r="G32" i="9"/>
  <c r="G33" i="9"/>
  <c r="D29" i="9"/>
  <c r="D30" i="9" s="1"/>
  <c r="G30" i="9" s="1"/>
  <c r="D26" i="9"/>
  <c r="G26" i="9" s="1"/>
  <c r="D25" i="9"/>
  <c r="G25" i="9" s="1"/>
  <c r="D18" i="9"/>
  <c r="G18" i="9" s="1"/>
  <c r="G6" i="9"/>
  <c r="D16" i="8"/>
  <c r="G16" i="8" s="1"/>
  <c r="G6" i="8"/>
  <c r="E91" i="6"/>
  <c r="G94" i="6"/>
  <c r="E68" i="6"/>
  <c r="G71" i="6"/>
  <c r="G111" i="6"/>
  <c r="G110" i="6"/>
  <c r="G108" i="6"/>
  <c r="G104" i="6"/>
  <c r="G102" i="6"/>
  <c r="G100" i="6"/>
  <c r="G99" i="6"/>
  <c r="G86" i="6"/>
  <c r="G76" i="6"/>
  <c r="G63" i="6"/>
  <c r="G53" i="6"/>
  <c r="G49" i="6"/>
  <c r="G47" i="6"/>
  <c r="G44" i="6"/>
  <c r="G43" i="6" s="1"/>
  <c r="G41" i="6"/>
  <c r="G38" i="6"/>
  <c r="G37" i="6"/>
  <c r="G34" i="6"/>
  <c r="G32" i="6"/>
  <c r="G31" i="6" s="1"/>
  <c r="G26" i="6"/>
  <c r="G22" i="6"/>
  <c r="G18" i="6"/>
  <c r="G14" i="6"/>
  <c r="G11" i="6"/>
  <c r="J40" i="1"/>
  <c r="G40" i="1"/>
  <c r="G60" i="1"/>
  <c r="L60" i="1" s="1"/>
  <c r="G29" i="9" l="1"/>
  <c r="G17" i="8"/>
  <c r="G26" i="4" s="1"/>
  <c r="G34" i="9"/>
  <c r="G24" i="4" s="1"/>
  <c r="G21" i="6"/>
  <c r="G33" i="6"/>
  <c r="G10" i="6"/>
  <c r="G46" i="6"/>
  <c r="G45" i="6" s="1"/>
  <c r="L40" i="1"/>
  <c r="G9" i="6" l="1"/>
  <c r="E114" i="6"/>
  <c r="G114" i="6" s="1"/>
  <c r="E115" i="6"/>
  <c r="G115" i="6" s="1"/>
  <c r="J39" i="1"/>
  <c r="G39" i="1"/>
  <c r="G113" i="6" l="1"/>
  <c r="G116" i="6" s="1"/>
  <c r="G22" i="4" s="1"/>
  <c r="L39" i="1"/>
  <c r="J32" i="1" l="1"/>
  <c r="G32" i="1"/>
  <c r="L32" i="1" l="1"/>
  <c r="J34" i="1" l="1"/>
  <c r="G34" i="1"/>
  <c r="J33" i="1"/>
  <c r="G33" i="1"/>
  <c r="J30" i="1"/>
  <c r="G30" i="1"/>
  <c r="J29" i="1"/>
  <c r="G29" i="1"/>
  <c r="L34" i="1" l="1"/>
  <c r="L30" i="1"/>
  <c r="L33" i="1"/>
  <c r="L29" i="1"/>
  <c r="J10" i="1"/>
  <c r="G10" i="1"/>
  <c r="L10" i="1" l="1"/>
  <c r="J31" i="1" l="1"/>
  <c r="G31" i="1"/>
  <c r="L31" i="1" l="1"/>
  <c r="G59" i="1"/>
  <c r="L59" i="1" s="1"/>
  <c r="G58" i="1"/>
  <c r="L58" i="1" s="1"/>
  <c r="G61" i="1"/>
  <c r="L61" i="1" s="1"/>
  <c r="G62" i="1"/>
  <c r="L62" i="1" s="1"/>
  <c r="G63" i="1"/>
  <c r="L63" i="1" s="1"/>
  <c r="G64" i="1"/>
  <c r="L64" i="1" s="1"/>
  <c r="J22" i="1" l="1"/>
  <c r="G22" i="1"/>
  <c r="J21" i="1"/>
  <c r="G21" i="1"/>
  <c r="L22" i="1" l="1"/>
  <c r="L21" i="1"/>
  <c r="J24" i="1" l="1"/>
  <c r="G24" i="1"/>
  <c r="J23" i="1"/>
  <c r="G23" i="1"/>
  <c r="J16" i="1"/>
  <c r="G16" i="1"/>
  <c r="J15" i="1"/>
  <c r="G15" i="1"/>
  <c r="L15" i="1" l="1"/>
  <c r="L24" i="1"/>
  <c r="L16" i="1"/>
  <c r="L23" i="1"/>
  <c r="G65" i="1" l="1"/>
  <c r="L65" i="1" s="1"/>
  <c r="G50" i="1"/>
  <c r="L50" i="1" s="1"/>
  <c r="G53" i="1"/>
  <c r="L53" i="1" s="1"/>
  <c r="G51" i="1"/>
  <c r="L51" i="1" s="1"/>
  <c r="G52" i="1"/>
  <c r="L52" i="1" s="1"/>
  <c r="J45" i="1"/>
  <c r="G45" i="1"/>
  <c r="J44" i="1"/>
  <c r="G44" i="1"/>
  <c r="J43" i="1"/>
  <c r="G43" i="1"/>
  <c r="J42" i="1"/>
  <c r="G69" i="1" l="1"/>
  <c r="L42" i="1"/>
  <c r="J68" i="1"/>
  <c r="L44" i="1"/>
  <c r="L45" i="1"/>
  <c r="L43" i="1"/>
  <c r="L68" i="1" l="1"/>
  <c r="L69" i="1"/>
  <c r="L71" i="1" l="1"/>
  <c r="G20" i="4" s="1"/>
  <c r="G30" i="4" s="1"/>
</calcChain>
</file>

<file path=xl/sharedStrings.xml><?xml version="1.0" encoding="utf-8"?>
<sst xmlns="http://schemas.openxmlformats.org/spreadsheetml/2006/main" count="375" uniqueCount="230">
  <si>
    <t>MONTÁŽ  VČETNĚ DODÁVKY MATERIÁLU A PŘÍSLUŠENSTVÍ.</t>
  </si>
  <si>
    <t>MONTÁŽE</t>
  </si>
  <si>
    <t>MATERIÁL</t>
  </si>
  <si>
    <t>CELKEM</t>
  </si>
  <si>
    <t>TRUBKY  OHEBNÉ  A  PEVNÉ</t>
  </si>
  <si>
    <t>HODINOVÁ   ZÚČTOVACÍ   SAZBA</t>
  </si>
  <si>
    <t>PROJEKTOVÁ DOKUMENTACE SKUTEČNÉHO PROVEDENÍ</t>
  </si>
  <si>
    <t>KABELY CELOPLASTOVÉ  A   POHYBLIVÉ ŠŇŮRY</t>
  </si>
  <si>
    <t>UZEMNĚNÍ</t>
  </si>
  <si>
    <t>bez DPH</t>
  </si>
  <si>
    <t>CELKEM :</t>
  </si>
  <si>
    <t>M</t>
  </si>
  <si>
    <t>KS</t>
  </si>
  <si>
    <t>OSTATNÍ KONSTRUKCE A PRÁCE</t>
  </si>
  <si>
    <t>KPL</t>
  </si>
  <si>
    <t xml:space="preserve">CELKEM </t>
  </si>
  <si>
    <t>UKOČENÍ  ŽIL JEDNOTLIVÝCH KABELŮ A ŠŇŮR</t>
  </si>
  <si>
    <t>PŘEDÁNÍ PRACOVIŠTĚ PO MONTÁŽI SPRÁVCI VO</t>
  </si>
  <si>
    <t>KS/M/KPL</t>
  </si>
  <si>
    <t>PŘEPRAVA STOŽÁRŮ</t>
  </si>
  <si>
    <t>GEODETICKÉ ZAMĚŘENÍ NOVĚ INSTALOVANÝCH ČÁSTÍ</t>
  </si>
  <si>
    <t>UKONČENÍ  KABELU DO 3X4</t>
  </si>
  <si>
    <t>UKONČENÍ VODIČŮ VČETNĚ ZAPOJENÍ A KONCOVKY DO 2,5MM2</t>
  </si>
  <si>
    <t>UZEMŇOVACÍ VODIČ  FEZN  ф10mm</t>
  </si>
  <si>
    <t>PRIPL.NA ZATAHOVANI KABELU DO CHRÁNIČKY</t>
  </si>
  <si>
    <t>OSVĚTLENÍ VČETNĚ ZDROJŮ A POPLATKŮ ZA RECYKLACI</t>
  </si>
  <si>
    <t>ČÍSLOVÁNÍ STOŽÁRŮ</t>
  </si>
  <si>
    <t>STOŽÁROVÁ VÝZBROJ</t>
  </si>
  <si>
    <t>%</t>
  </si>
  <si>
    <t>STOŽÁROVÁ VÝZBROJ S ODBOČENÍM</t>
  </si>
  <si>
    <t>UKONČENÍ  KABELU DO 4X16</t>
  </si>
  <si>
    <t>POPLASTOVÁNÍ   SPODNÍ ČÁSTI  STOŽÁRU - PO DVÍŘKA- ŠEDÁ BARVA;OBOUSTRANNĚ VČ.MATERIÁLU, OBJEDNAT U VÝROBCE STOŽÁRŮ</t>
  </si>
  <si>
    <t>H</t>
  </si>
  <si>
    <t xml:space="preserve">POMOCNÉ PŘÍPRAVNÉ PRÁCE </t>
  </si>
  <si>
    <t xml:space="preserve">REVIZE ELEKTRO VÝCHOZÍ </t>
  </si>
  <si>
    <t>UVEDENÍ DO PROVOZU</t>
  </si>
  <si>
    <t xml:space="preserve">ANTIKOROZNÍ PÁSKA DEHN KSB 50x10 </t>
  </si>
  <si>
    <t>VYTÝČENÍ TRATÍ SPRÁVCEM SÍTÍ</t>
  </si>
  <si>
    <t>PODRUŽNÝ MATERIÁL (Z POL. MATERIÁL)</t>
  </si>
  <si>
    <t>PPV  (Z POL. MONTÁŽE)</t>
  </si>
  <si>
    <t>KABEL  CYKY-J  4  X 10 MM2    PEVNĚ</t>
  </si>
  <si>
    <t>KABEL  CYKY-J  3  X 1,5 MM2    PEVNĚ</t>
  </si>
  <si>
    <t>UKONČENÍ VODIČŮ VČETNĚ ZAPOJENÍ A KONCOVKY DO    16MM2</t>
  </si>
  <si>
    <t>ZEMNÍCÍ PÁSKA FeZn 30x4 (0,94 kg/m)</t>
  </si>
  <si>
    <t>HROMOSVODOVÁ SVORKA PÁSKA-DRÁT SR3a</t>
  </si>
  <si>
    <t>HROMOSVODOVÁ SVORKA PŘIPOJOVACÍ  SP</t>
  </si>
  <si>
    <t>Elektroinstalace - Veřejné osvětlení</t>
  </si>
  <si>
    <t xml:space="preserve">PRÁCE NA ZABEZPECENI PRACOVISTE </t>
  </si>
  <si>
    <t xml:space="preserve">HROMOSVODOVÁ SVORKA PÁSKA-PÁSKA SR2b </t>
  </si>
  <si>
    <t>Město Podivín, Masarykovo nám. 192/2, 691 45 Podivín, IČ: 00283495</t>
  </si>
  <si>
    <t>STOŽÁR BEZPATICOVÝ TŘÍSTUPŇOVÝ SADOVÝ 6,0M Ž.Z.</t>
  </si>
  <si>
    <t>TRUBKA DVOUPLÁŠŤOVÁ ø63 VČETNĚ SPOJEK</t>
  </si>
  <si>
    <t>MONTÁŽNÍ PLOŠINA DO 10M</t>
  </si>
  <si>
    <t>JEŘÁBNICKÉ PRÁCE</t>
  </si>
  <si>
    <t xml:space="preserve">Akce : </t>
  </si>
  <si>
    <t xml:space="preserve">Stavebník : </t>
  </si>
  <si>
    <t>Výkaz práce a materiálu vysčítán a odměřen z předložených výkresů projektové dokumentace</t>
  </si>
  <si>
    <t>V Hustopečích</t>
  </si>
  <si>
    <t>Podivín - ul. Hřbitovní
rekonstrukce veřejného osvětlení a přeložení kabelu slaboproudu</t>
  </si>
  <si>
    <t>VO-X   ULIČNÍ LED SVÍTIDLO, 22W, 2337lm, 2700K-1800K, IP66</t>
  </si>
  <si>
    <t>Č.</t>
  </si>
  <si>
    <t>Kód položky</t>
  </si>
  <si>
    <t>Popis</t>
  </si>
  <si>
    <t>MJ</t>
  </si>
  <si>
    <t>Množství celkem</t>
  </si>
  <si>
    <t>Cena jednotková</t>
  </si>
  <si>
    <t>Cena celkem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</si>
  <si>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</si>
  <si>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</si>
  <si>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</si>
  <si>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</si>
  <si>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</si>
  <si>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</si>
  <si>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</si>
  <si>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</si>
  <si>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</si>
  <si>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Zemní práce   </t>
  </si>
  <si>
    <t>111251101</t>
  </si>
  <si>
    <t xml:space="preserve">Odstranění křovin a stromů průměru kmene do 100 mm i s kořeny sklonu terénu do 1:5 z celkové plochy do 100 m2 strojně   </t>
  </si>
  <si>
    <t>m2</t>
  </si>
  <si>
    <t xml:space="preserve">Součet   </t>
  </si>
  <si>
    <t>113106121</t>
  </si>
  <si>
    <t xml:space="preserve">Rozebrání dlažeb z betonových nebo kamenných dlaždic komunikací pro pěší ručně   </t>
  </si>
  <si>
    <t xml:space="preserve">"Zamková dlažba"   </t>
  </si>
  <si>
    <t xml:space="preserve">75*0,5   </t>
  </si>
  <si>
    <t>1814111R01</t>
  </si>
  <si>
    <t xml:space="preserve">Založení trávníku výsevem v rovině vč. dodání travního semene   </t>
  </si>
  <si>
    <t xml:space="preserve">Komunikace pozemní   </t>
  </si>
  <si>
    <t>566901231</t>
  </si>
  <si>
    <t xml:space="preserve">Vyspravení podkladu po překopech inženýrských sítí plochy přes 15 m2 štěrkodrtí tl. 100 mm   </t>
  </si>
  <si>
    <t>596211111</t>
  </si>
  <si>
    <t xml:space="preserve">Kladení zámkové dlažby komunikací pro pěší ručně tl 60 mm skupiny A pl přes 50 do 100 m2   </t>
  </si>
  <si>
    <t>45015</t>
  </si>
  <si>
    <t xml:space="preserve">dlažba zámková betonová tl 60mm přírodní - stávající   </t>
  </si>
  <si>
    <t xml:space="preserve">62,5 * 1,03   </t>
  </si>
  <si>
    <t>9</t>
  </si>
  <si>
    <t xml:space="preserve">Ostatní konstrukce a práce, bourání   </t>
  </si>
  <si>
    <t>m</t>
  </si>
  <si>
    <t>979051121</t>
  </si>
  <si>
    <t xml:space="preserve">Očištění zámkových dlaždic se spárováním z kameniva těženého při překopech inženýrských sítí   </t>
  </si>
  <si>
    <t>997</t>
  </si>
  <si>
    <t xml:space="preserve">Doprava suti a vybouraných hmot   </t>
  </si>
  <si>
    <t>997002611</t>
  </si>
  <si>
    <t xml:space="preserve">Nakládání suti a vybouraných hmot   </t>
  </si>
  <si>
    <t>t</t>
  </si>
  <si>
    <t>997221571</t>
  </si>
  <si>
    <t xml:space="preserve">Vodorovná doprava vybouraných hmot do 1 km   </t>
  </si>
  <si>
    <t>997221579</t>
  </si>
  <si>
    <t xml:space="preserve">Příplatek ZKD 1 km u vodorovné dopravy vybouraných hmot   </t>
  </si>
  <si>
    <t xml:space="preserve">"11 km   </t>
  </si>
  <si>
    <t>997221873</t>
  </si>
  <si>
    <t xml:space="preserve">Poplatek za uložení na recyklační skládce (skládkovné) stavebního odpadu zeminy a kamení zatříděného do Katalogu odpadů pod kódem 17 05 04   </t>
  </si>
  <si>
    <t>998</t>
  </si>
  <si>
    <t xml:space="preserve">Přesun hmot   </t>
  </si>
  <si>
    <t>998223011</t>
  </si>
  <si>
    <t xml:space="preserve">Přesun hmot pro pozemní komunikace s krytem dlážděným   </t>
  </si>
  <si>
    <t xml:space="preserve">Práce a dodávky M   </t>
  </si>
  <si>
    <t>46-M</t>
  </si>
  <si>
    <t xml:space="preserve">Zemní práce při extr.mont.pracích   </t>
  </si>
  <si>
    <t>460010024</t>
  </si>
  <si>
    <t xml:space="preserve">Vytyčení trasy vedení kabelového podzemního v zastavěném prostoru   </t>
  </si>
  <si>
    <t>km</t>
  </si>
  <si>
    <t>460131113</t>
  </si>
  <si>
    <t xml:space="preserve">Hloubení nezapažených jam při elektromontážích ručně v hornině tř I skupiny 3   </t>
  </si>
  <si>
    <t>m3</t>
  </si>
  <si>
    <t xml:space="preserve">"Stožáry"   </t>
  </si>
  <si>
    <t>460161172</t>
  </si>
  <si>
    <t xml:space="preserve">Hloubení kabelových rýh ručně š 35 cm hl 80 cm v hornině tř I skupiny 3   </t>
  </si>
  <si>
    <t xml:space="preserve">"Zem + keře  stromy"   </t>
  </si>
  <si>
    <t xml:space="preserve">"Tráva"   </t>
  </si>
  <si>
    <t>460171172</t>
  </si>
  <si>
    <t xml:space="preserve">Hloubení kabelových nezapažených rýh strojně š 35 cm hl 80 cm v hornině tř I skupiny 3   </t>
  </si>
  <si>
    <t>460431172</t>
  </si>
  <si>
    <t xml:space="preserve">Zásyp kabelových rýh ručně se zhutněním š 35 cm hl 70 cm z horniny tř I skupiny 3   </t>
  </si>
  <si>
    <t>460451172</t>
  </si>
  <si>
    <t xml:space="preserve">Zásyp kabelových rýh strojně se zhutněním š 35 cm hl 70 cm z horniny tř I skupiny 3   </t>
  </si>
  <si>
    <t>460542R01</t>
  </si>
  <si>
    <t xml:space="preserve">Základové konstrukce - pro stožár vč. pouzdra   </t>
  </si>
  <si>
    <t>ks</t>
  </si>
  <si>
    <t>460661111</t>
  </si>
  <si>
    <t xml:space="preserve">Kabelové lože z písku pro kabely nn bez zakrytí š lože do 35 cm   </t>
  </si>
  <si>
    <t>460671113</t>
  </si>
  <si>
    <t xml:space="preserve">Výstražná fólie pro krytí kabelů šířky přes 25 do 34 cm   </t>
  </si>
  <si>
    <t>162751117</t>
  </si>
  <si>
    <t xml:space="preserve">Vodorovné přemístění přes 9 000 do 10000 m výkopku/sypaniny z horniny třídy těžitelnosti I skupiny 1 až 3   </t>
  </si>
  <si>
    <t>162751119</t>
  </si>
  <si>
    <t xml:space="preserve">Příplatek k vodorovnému přemístění výkopku/sypaniny z horniny třídy těžitelnosti I skupiny 1 až 3 ZKD 1000 m přes 10000 m   </t>
  </si>
  <si>
    <t>167151101</t>
  </si>
  <si>
    <t xml:space="preserve">Nakládání výkopku z hornin třídy těžitelnosti I skupiny 1 až 3 do 100 m3   </t>
  </si>
  <si>
    <t>171201231</t>
  </si>
  <si>
    <t xml:space="preserve">Poplatek za uložení zeminy a kamení na recyklační skládce (skládkovné) kód odpadu 17 05 04   </t>
  </si>
  <si>
    <t>VRN</t>
  </si>
  <si>
    <t xml:space="preserve">Vedlejší rozpočtové náklady   </t>
  </si>
  <si>
    <t>030001000</t>
  </si>
  <si>
    <t xml:space="preserve">Zařízení staveniště   </t>
  </si>
  <si>
    <t>045203000</t>
  </si>
  <si>
    <t xml:space="preserve">Kompletační činnost   </t>
  </si>
  <si>
    <t xml:space="preserve">Celkem   </t>
  </si>
  <si>
    <t xml:space="preserve">5*0,35   </t>
  </si>
  <si>
    <t xml:space="preserve">295*0,5   </t>
  </si>
  <si>
    <t xml:space="preserve">0,8*0,8*1,3*13   </t>
  </si>
  <si>
    <t xml:space="preserve">"10%"375,0*0,1   </t>
  </si>
  <si>
    <t>75+5+295</t>
  </si>
  <si>
    <t>0,8*0,8*1,3*13</t>
  </si>
  <si>
    <t xml:space="preserve">"11 km"10,8*11   </t>
  </si>
  <si>
    <t xml:space="preserve">10,8*1,6   </t>
  </si>
  <si>
    <t>11*2,2</t>
  </si>
  <si>
    <t>"kamenivo"2,2</t>
  </si>
  <si>
    <t xml:space="preserve">Hloubení kabelových nezapažených rýh strojně š 35 cm hl 100 cm v hornině tř I skupiny 3   </t>
  </si>
  <si>
    <t xml:space="preserve">"10%"300,0*0,9   </t>
  </si>
  <si>
    <t xml:space="preserve">"10%"75*0,9   </t>
  </si>
  <si>
    <t xml:space="preserve">Zásyp kabelových rýh strojně se zhutněním š 35 cm hl 90 cm z horniny tř I skupiny 3   </t>
  </si>
  <si>
    <t>ČÁST TRASY BUDE PROVEDENA SOUČASTNĚ S REKONSTRUKCÍ
STÁVAJÍCÍCH CHODNÍKŮ A VÝSTAVBOU NOVÝCH</t>
  </si>
  <si>
    <t>Zemní práce pro VO</t>
  </si>
  <si>
    <t>03/2026</t>
  </si>
  <si>
    <t>Zemní práce pro SEK</t>
  </si>
  <si>
    <t>Slaboproudé dodávky a montáže</t>
  </si>
  <si>
    <t>No.</t>
  </si>
  <si>
    <t>Popis položky</t>
  </si>
  <si>
    <t>Počet</t>
  </si>
  <si>
    <t>Jednotka</t>
  </si>
  <si>
    <t>Cena za Jednotku</t>
  </si>
  <si>
    <t>Celkem</t>
  </si>
  <si>
    <t>Hloubení kabelové rýhy 30cm šir.,70cm hlub.,zem.tř.4</t>
  </si>
  <si>
    <t>Hloubení kabelové rýhy 30cm šir.,50cm hlub.,zem.tř.4-odkrytí stávající trasy</t>
  </si>
  <si>
    <t>Výkop pro kabelový box</t>
  </si>
  <si>
    <t>Zř.kab.lože,kop.pís.</t>
  </si>
  <si>
    <t>Ruční zához kabelové rýhy 30cm šir.,70cm hlub.,zem.tř.4</t>
  </si>
  <si>
    <t>Ruční zához kabelové rýhy 30cm šir.,50cm hlub.,zem.tř.4</t>
  </si>
  <si>
    <t>Hutnění zeminy,vrstva zeminy do 20 cm</t>
  </si>
  <si>
    <t>Doprava písku na stavbu vč materiálu</t>
  </si>
  <si>
    <t>Provizorní úprava terénu</t>
  </si>
  <si>
    <t>Krytí kab.fólie výstražné z PVC, šířka 30 cm materiál + pokládka</t>
  </si>
  <si>
    <t>Ruční zához kabelového boxu</t>
  </si>
  <si>
    <t>Celkem bez DPH</t>
  </si>
  <si>
    <t>Obstarání mapových podkladů inženýr. sítí</t>
  </si>
  <si>
    <t>hod</t>
  </si>
  <si>
    <t>Vytyčení stáv. sítí</t>
  </si>
  <si>
    <t>Dozor správců dotčených sítí</t>
  </si>
  <si>
    <t>Zakreslení skutečného stavu</t>
  </si>
  <si>
    <t>Geodetické zaměření</t>
  </si>
  <si>
    <t>Pomocné montážní práce</t>
  </si>
  <si>
    <t>Nezměřitelné pracovní výkony</t>
  </si>
  <si>
    <t>Předběžný průzkum staveniště</t>
  </si>
  <si>
    <t>Trubka HDPE do pr. 14mm volně uložená, montáž</t>
  </si>
  <si>
    <t>Trubka HDPE do pr. 14mm – demontáž</t>
  </si>
  <si>
    <t>Zřízení vývod.od kab.optického pro měřen.</t>
  </si>
  <si>
    <t>Zakončení optického kabelu po měření</t>
  </si>
  <si>
    <t>vl.</t>
  </si>
  <si>
    <t>Svaření 1 vl. svetlovod.kabelu</t>
  </si>
  <si>
    <t>Nadzemní rozvodný sloupek</t>
  </si>
  <si>
    <t>Trubka HDPE do pr. 14mm – dodávka</t>
  </si>
  <si>
    <t>Za/vyfukování OK do 24 vl. do HDPE trubky</t>
  </si>
  <si>
    <t>Trubka HDPE do pr. 7mm – dodávka</t>
  </si>
  <si>
    <t>Spojka dělená I-matrix na tr. 40</t>
  </si>
  <si>
    <t>Spojka mikrotrubičky, přímá s metalickou vložkou 14/10</t>
  </si>
  <si>
    <t>Montáž spojky dělené</t>
  </si>
  <si>
    <t>Montáž spojky na MT</t>
  </si>
  <si>
    <t>Příprava svetlovod.kab. k ukonč., spojk.  nad 24vl.</t>
  </si>
  <si>
    <t>Ochrana sváru vlákna</t>
  </si>
  <si>
    <t>Měření OTDR před překládkou</t>
  </si>
  <si>
    <t>Měření OTDR po překládce</t>
  </si>
  <si>
    <t>Optický rozvaděč do nadzemního boxu</t>
  </si>
  <si>
    <t>Tlakování trubky HDPE do pr. 14mm</t>
  </si>
  <si>
    <t>Optický kabel 24vl - dodávka</t>
  </si>
  <si>
    <t>POLOŽKOVÝ VÝKAZ VÝMĚR</t>
  </si>
  <si>
    <t>FIA-projekce s.r.o., Smetanova 90/7, Hustopeče, Kancelář: Smetanova 84/12, www.fia-projekce.cz</t>
  </si>
  <si>
    <t>05</t>
  </si>
  <si>
    <t>vyplnit</t>
  </si>
  <si>
    <t>nevyplňovat - počítá automaticky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</si>
</sst>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0.0"/>
    <numFmt numFmtId="166" formatCode="#,##0\ &quot;Kč&quot;"/>
    <numFmt numFmtId="167" formatCode="#,##0.0\ _K_č"/>
    <numFmt numFmtId="168" formatCode="#,##0.000;\-#,##0.000"/>
    <numFmt numFmtId="169" formatCode="#,##0.000_ ;\-#,##0.000\ "/>
    <numFmt numFmtId="170" formatCode="d/m/yyyy"/>
    <numFmt numFmtId="171" formatCode="#,##0.00&quot; Kč&quot;"/>
    <numFmt numFmtId="172" formatCode="#,##0.00\ &quot;Kč&quot;"/>
    <numFmt numFmtId="173" formatCode="#,##0.00\ _K_č"/>
  </numFmts>
  <fonts count="6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238"/>
      <scheme val="minor"/>
    </font>
    <font>
      <sz val="8"/>
      <name val="MS Sans Serif"/>
      <charset val="1"/>
    </font>
    <font>
      <sz val="8"/>
      <color theme="1"/>
      <name val="Arial"/>
      <family val="2"/>
      <charset val="238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theme="1"/>
      <name val="Roboto Condensed Light"/>
      <charset val="238"/>
    </font>
    <font>
      <sz val="30"/>
      <color theme="1"/>
      <name val="Roboto Condensed Light"/>
      <charset val="238"/>
    </font>
    <font>
      <sz val="11"/>
      <color theme="1"/>
      <name val="Roboto Condensed Light"/>
      <charset val="238"/>
    </font>
    <font>
      <sz val="11"/>
      <color theme="1"/>
      <name val="Roboto Condensed"/>
      <charset val="238"/>
    </font>
    <font>
      <sz val="10"/>
      <color theme="1"/>
      <name val="Roboto Condensed Light"/>
      <charset val="238"/>
    </font>
    <font>
      <sz val="11"/>
      <color rgb="FFC00000"/>
      <name val="Roboto Condensed Light"/>
      <charset val="238"/>
    </font>
    <font>
      <sz val="11"/>
      <name val="Roboto Condensed Light"/>
      <charset val="238"/>
    </font>
    <font>
      <sz val="8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sz val="8"/>
      <color indexed="20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sz val="11"/>
      <color rgb="FF7030A0"/>
      <name val="Calibri"/>
      <family val="2"/>
      <charset val="238"/>
      <scheme val="minor"/>
    </font>
    <font>
      <i/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2">
    <xf numFmtId="0" fontId="0" fillId="0" borderId="0"/>
    <xf numFmtId="0" fontId="4" fillId="0" borderId="0"/>
    <xf numFmtId="0" fontId="5" fillId="0" borderId="2">
      <alignment horizontal="justify" vertical="center" wrapText="1"/>
      <protection locked="0"/>
    </xf>
    <xf numFmtId="0" fontId="5" fillId="0" borderId="2">
      <alignment horizontal="justify" vertical="center" wrapText="1"/>
      <protection locked="0"/>
    </xf>
    <xf numFmtId="0" fontId="6" fillId="0" borderId="2">
      <alignment horizontal="justify" vertical="center" wrapText="1"/>
      <protection locked="0"/>
    </xf>
    <xf numFmtId="0" fontId="8" fillId="0" borderId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6" applyNumberFormat="0" applyAlignment="0" applyProtection="0"/>
    <xf numFmtId="0" fontId="23" fillId="6" borderId="7" applyNumberFormat="0" applyAlignment="0" applyProtection="0"/>
    <xf numFmtId="0" fontId="24" fillId="6" borderId="6" applyNumberFormat="0" applyAlignment="0" applyProtection="0"/>
    <xf numFmtId="0" fontId="25" fillId="0" borderId="8" applyNumberFormat="0" applyFill="0" applyAlignment="0" applyProtection="0"/>
    <xf numFmtId="0" fontId="26" fillId="7" borderId="9" applyNumberFormat="0" applyAlignment="0" applyProtection="0"/>
    <xf numFmtId="0" fontId="13" fillId="0" borderId="0" applyNumberFormat="0" applyFill="0" applyBorder="0" applyAlignment="0" applyProtection="0"/>
    <xf numFmtId="0" fontId="10" fillId="8" borderId="10" applyNumberFormat="0" applyFont="0" applyAlignment="0" applyProtection="0"/>
    <xf numFmtId="0" fontId="27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8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8" fillId="32" borderId="0" applyNumberFormat="0" applyBorder="0" applyAlignment="0" applyProtection="0"/>
    <xf numFmtId="49" fontId="29" fillId="0" borderId="1" applyNumberFormat="0">
      <alignment vertical="center" wrapText="1"/>
    </xf>
    <xf numFmtId="0" fontId="30" fillId="0" borderId="1">
      <alignment horizontal="center" vertical="center"/>
    </xf>
    <xf numFmtId="3" fontId="31" fillId="0" borderId="1" applyFill="0">
      <alignment horizontal="right" vertical="center"/>
    </xf>
    <xf numFmtId="0" fontId="30" fillId="0" borderId="2">
      <alignment horizontal="left" vertical="center" wrapText="1" indent="1"/>
    </xf>
    <xf numFmtId="0" fontId="31" fillId="0" borderId="1">
      <alignment horizontal="left" vertical="center" wrapText="1"/>
    </xf>
    <xf numFmtId="44" fontId="8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33" fillId="0" borderId="0" applyAlignment="0">
      <alignment vertical="top"/>
      <protection locked="0"/>
    </xf>
    <xf numFmtId="0" fontId="29" fillId="0" borderId="0"/>
  </cellStyleXfs>
  <cellXfs count="154">
    <xf numFmtId="0" fontId="0" fillId="0" borderId="0" xfId="0"/>
    <xf numFmtId="167" fontId="7" fillId="0" borderId="0" xfId="0" applyNumberFormat="1" applyFont="1" applyAlignment="1">
      <alignment horizontal="left"/>
    </xf>
    <xf numFmtId="167" fontId="1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/>
    </xf>
    <xf numFmtId="0" fontId="7" fillId="0" borderId="0" xfId="1" applyFont="1" applyAlignment="1">
      <alignment horizontal="left" wrapText="1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7" fillId="0" borderId="0" xfId="0" applyFont="1" applyAlignment="1">
      <alignment horizontal="left" vertical="top"/>
    </xf>
    <xf numFmtId="167" fontId="7" fillId="0" borderId="0" xfId="0" applyNumberFormat="1" applyFont="1" applyAlignment="1">
      <alignment horizontal="left" vertical="top"/>
    </xf>
    <xf numFmtId="167" fontId="14" fillId="0" borderId="13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 wrapText="1"/>
    </xf>
    <xf numFmtId="167" fontId="7" fillId="0" borderId="14" xfId="0" applyNumberFormat="1" applyFont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67" fontId="36" fillId="0" borderId="0" xfId="0" applyNumberFormat="1" applyFont="1" applyAlignment="1">
      <alignment horizontal="left"/>
    </xf>
    <xf numFmtId="0" fontId="7" fillId="0" borderId="13" xfId="0" applyFont="1" applyBorder="1" applyAlignment="1">
      <alignment horizontal="left"/>
    </xf>
    <xf numFmtId="167" fontId="12" fillId="0" borderId="13" xfId="0" applyNumberFormat="1" applyFont="1" applyBorder="1" applyAlignment="1">
      <alignment horizontal="left"/>
    </xf>
    <xf numFmtId="0" fontId="37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 indent="15"/>
    </xf>
    <xf numFmtId="0" fontId="40" fillId="0" borderId="0" xfId="0" applyFont="1" applyAlignment="1">
      <alignment horizontal="left" vertical="center" indent="5"/>
    </xf>
    <xf numFmtId="0" fontId="41" fillId="0" borderId="0" xfId="0" applyFont="1"/>
    <xf numFmtId="0" fontId="0" fillId="0" borderId="14" xfId="0" applyBorder="1"/>
    <xf numFmtId="0" fontId="43" fillId="0" borderId="0" xfId="0" applyFont="1"/>
    <xf numFmtId="0" fontId="42" fillId="0" borderId="0" xfId="0" applyFont="1" applyAlignment="1">
      <alignment horizontal="center" vertical="center"/>
    </xf>
    <xf numFmtId="49" fontId="44" fillId="0" borderId="0" xfId="0" applyNumberFormat="1" applyFont="1"/>
    <xf numFmtId="0" fontId="39" fillId="0" borderId="0" xfId="0" applyFont="1" applyAlignment="1">
      <alignment horizontal="right" vertical="center"/>
    </xf>
    <xf numFmtId="49" fontId="39" fillId="0" borderId="0" xfId="0" applyNumberFormat="1" applyFont="1" applyAlignment="1">
      <alignment horizontal="righ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3" fillId="0" borderId="0" xfId="60" applyAlignment="1">
      <alignment horizontal="left" vertical="top"/>
      <protection locked="0"/>
    </xf>
    <xf numFmtId="0" fontId="46" fillId="0" borderId="0" xfId="60" applyFont="1" applyAlignment="1" applyProtection="1">
      <alignment horizontal="left"/>
    </xf>
    <xf numFmtId="0" fontId="45" fillId="33" borderId="15" xfId="60" applyFont="1" applyFill="1" applyBorder="1" applyAlignment="1" applyProtection="1">
      <alignment horizontal="center" vertical="center" wrapText="1"/>
    </xf>
    <xf numFmtId="37" fontId="48" fillId="0" borderId="0" xfId="60" applyNumberFormat="1" applyFont="1" applyAlignment="1">
      <alignment horizontal="right"/>
      <protection locked="0"/>
    </xf>
    <xf numFmtId="0" fontId="48" fillId="0" borderId="0" xfId="60" applyFont="1" applyAlignment="1">
      <alignment horizontal="left" wrapText="1"/>
      <protection locked="0"/>
    </xf>
    <xf numFmtId="168" fontId="48" fillId="0" borderId="0" xfId="60" applyNumberFormat="1" applyFont="1" applyAlignment="1">
      <alignment horizontal="right"/>
      <protection locked="0"/>
    </xf>
    <xf numFmtId="39" fontId="48" fillId="0" borderId="0" xfId="60" applyNumberFormat="1" applyFont="1" applyAlignment="1">
      <alignment horizontal="right"/>
      <protection locked="0"/>
    </xf>
    <xf numFmtId="37" fontId="49" fillId="0" borderId="0" xfId="60" applyNumberFormat="1" applyFont="1" applyAlignment="1">
      <alignment horizontal="right"/>
      <protection locked="0"/>
    </xf>
    <xf numFmtId="0" fontId="49" fillId="0" borderId="0" xfId="60" applyFont="1" applyAlignment="1">
      <alignment horizontal="left" wrapText="1"/>
      <protection locked="0"/>
    </xf>
    <xf numFmtId="168" fontId="49" fillId="0" borderId="0" xfId="60" applyNumberFormat="1" applyFont="1" applyAlignment="1">
      <alignment horizontal="right"/>
      <protection locked="0"/>
    </xf>
    <xf numFmtId="39" fontId="49" fillId="0" borderId="0" xfId="60" applyNumberFormat="1" applyFont="1" applyAlignment="1">
      <alignment horizontal="right"/>
      <protection locked="0"/>
    </xf>
    <xf numFmtId="37" fontId="45" fillId="0" borderId="2" xfId="60" applyNumberFormat="1" applyFont="1" applyBorder="1" applyAlignment="1">
      <alignment horizontal="right"/>
      <protection locked="0"/>
    </xf>
    <xf numFmtId="0" fontId="45" fillId="0" borderId="2" xfId="60" applyFont="1" applyBorder="1" applyAlignment="1">
      <alignment horizontal="left" wrapText="1"/>
      <protection locked="0"/>
    </xf>
    <xf numFmtId="168" fontId="45" fillId="0" borderId="2" xfId="60" applyNumberFormat="1" applyFont="1" applyBorder="1" applyAlignment="1">
      <alignment horizontal="right"/>
      <protection locked="0"/>
    </xf>
    <xf numFmtId="39" fontId="45" fillId="0" borderId="2" xfId="60" applyNumberFormat="1" applyFont="1" applyBorder="1" applyAlignment="1">
      <alignment horizontal="right"/>
      <protection locked="0"/>
    </xf>
    <xf numFmtId="37" fontId="50" fillId="0" borderId="0" xfId="60" applyNumberFormat="1" applyFont="1" applyAlignment="1">
      <alignment horizontal="right"/>
      <protection locked="0"/>
    </xf>
    <xf numFmtId="0" fontId="50" fillId="0" borderId="0" xfId="60" applyFont="1" applyAlignment="1">
      <alignment horizontal="left" wrapText="1"/>
      <protection locked="0"/>
    </xf>
    <xf numFmtId="168" fontId="50" fillId="0" borderId="0" xfId="60" applyNumberFormat="1" applyFont="1" applyAlignment="1">
      <alignment horizontal="right"/>
      <protection locked="0"/>
    </xf>
    <xf numFmtId="39" fontId="50" fillId="0" borderId="0" xfId="60" applyNumberFormat="1" applyFont="1" applyAlignment="1">
      <alignment horizontal="right"/>
      <protection locked="0"/>
    </xf>
    <xf numFmtId="37" fontId="51" fillId="0" borderId="0" xfId="60" applyNumberFormat="1" applyFont="1" applyAlignment="1">
      <alignment horizontal="right"/>
      <protection locked="0"/>
    </xf>
    <xf numFmtId="0" fontId="51" fillId="0" borderId="0" xfId="60" applyFont="1" applyAlignment="1">
      <alignment horizontal="left" wrapText="1"/>
      <protection locked="0"/>
    </xf>
    <xf numFmtId="168" fontId="51" fillId="0" borderId="0" xfId="60" applyNumberFormat="1" applyFont="1" applyAlignment="1">
      <alignment horizontal="right"/>
      <protection locked="0"/>
    </xf>
    <xf numFmtId="39" fontId="51" fillId="0" borderId="0" xfId="60" applyNumberFormat="1" applyFont="1" applyAlignment="1">
      <alignment horizontal="right"/>
      <protection locked="0"/>
    </xf>
    <xf numFmtId="37" fontId="52" fillId="0" borderId="0" xfId="60" applyNumberFormat="1" applyFont="1" applyAlignment="1">
      <alignment horizontal="right"/>
      <protection locked="0"/>
    </xf>
    <xf numFmtId="0" fontId="52" fillId="0" borderId="0" xfId="60" applyFont="1" applyAlignment="1">
      <alignment horizontal="left" wrapText="1"/>
      <protection locked="0"/>
    </xf>
    <xf numFmtId="168" fontId="52" fillId="0" borderId="0" xfId="60" applyNumberFormat="1" applyFont="1" applyAlignment="1">
      <alignment horizontal="right"/>
      <protection locked="0"/>
    </xf>
    <xf numFmtId="39" fontId="52" fillId="0" borderId="0" xfId="60" applyNumberFormat="1" applyFont="1" applyAlignment="1">
      <alignment horizontal="right"/>
      <protection locked="0"/>
    </xf>
    <xf numFmtId="37" fontId="53" fillId="0" borderId="2" xfId="60" applyNumberFormat="1" applyFont="1" applyBorder="1" applyAlignment="1">
      <alignment horizontal="right"/>
      <protection locked="0"/>
    </xf>
    <xf numFmtId="0" fontId="53" fillId="0" borderId="2" xfId="60" applyFont="1" applyBorder="1" applyAlignment="1">
      <alignment horizontal="left" wrapText="1"/>
      <protection locked="0"/>
    </xf>
    <xf numFmtId="168" fontId="53" fillId="0" borderId="2" xfId="60" applyNumberFormat="1" applyFont="1" applyBorder="1" applyAlignment="1">
      <alignment horizontal="right"/>
      <protection locked="0"/>
    </xf>
    <xf numFmtId="39" fontId="53" fillId="0" borderId="2" xfId="60" applyNumberFormat="1" applyFont="1" applyBorder="1" applyAlignment="1">
      <alignment horizontal="right"/>
      <protection locked="0"/>
    </xf>
    <xf numFmtId="37" fontId="54" fillId="0" borderId="0" xfId="60" applyNumberFormat="1" applyFont="1" applyAlignment="1">
      <alignment horizontal="right"/>
      <protection locked="0"/>
    </xf>
    <xf numFmtId="0" fontId="54" fillId="0" borderId="0" xfId="60" applyFont="1" applyAlignment="1">
      <alignment horizontal="left" wrapText="1"/>
      <protection locked="0"/>
    </xf>
    <xf numFmtId="168" fontId="54" fillId="0" borderId="0" xfId="60" applyNumberFormat="1" applyFont="1" applyAlignment="1">
      <alignment horizontal="right"/>
      <protection locked="0"/>
    </xf>
    <xf numFmtId="39" fontId="54" fillId="0" borderId="0" xfId="60" applyNumberFormat="1" applyFont="1" applyAlignment="1">
      <alignment horizontal="right"/>
      <protection locked="0"/>
    </xf>
    <xf numFmtId="37" fontId="33" fillId="0" borderId="0" xfId="60" applyNumberFormat="1" applyAlignment="1">
      <alignment horizontal="right" vertical="top"/>
      <protection locked="0"/>
    </xf>
    <xf numFmtId="0" fontId="33" fillId="0" borderId="0" xfId="60" applyAlignment="1">
      <alignment horizontal="left" vertical="top" wrapText="1"/>
      <protection locked="0"/>
    </xf>
    <xf numFmtId="168" fontId="33" fillId="0" borderId="0" xfId="60" applyNumberFormat="1" applyAlignment="1">
      <alignment horizontal="right" vertical="top"/>
      <protection locked="0"/>
    </xf>
    <xf numFmtId="39" fontId="33" fillId="0" borderId="0" xfId="60" applyNumberFormat="1" applyAlignment="1">
      <alignment horizontal="right" vertical="top"/>
      <protection locked="0"/>
    </xf>
    <xf numFmtId="0" fontId="9" fillId="0" borderId="0" xfId="5" applyFont="1" applyAlignment="1">
      <alignment vertical="top" wrapText="1"/>
    </xf>
    <xf numFmtId="0" fontId="55" fillId="0" borderId="0" xfId="0" applyFont="1" applyAlignment="1">
      <alignment horizontal="left"/>
    </xf>
    <xf numFmtId="169" fontId="33" fillId="0" borderId="0" xfId="60" applyNumberFormat="1" applyAlignment="1">
      <alignment horizontal="left" vertical="top"/>
      <protection locked="0"/>
    </xf>
    <xf numFmtId="0" fontId="29" fillId="0" borderId="0" xfId="61"/>
    <xf numFmtId="0" fontId="57" fillId="0" borderId="0" xfId="61" applyFont="1" applyAlignment="1">
      <alignment horizontal="center"/>
    </xf>
    <xf numFmtId="0" fontId="29" fillId="0" borderId="0" xfId="61" applyAlignment="1">
      <alignment horizontal="center"/>
    </xf>
    <xf numFmtId="0" fontId="29" fillId="0" borderId="0" xfId="61" applyAlignment="1">
      <alignment horizontal="center" wrapText="1"/>
    </xf>
    <xf numFmtId="0" fontId="57" fillId="0" borderId="0" xfId="61" applyFont="1" applyAlignment="1">
      <alignment wrapText="1"/>
    </xf>
    <xf numFmtId="0" fontId="58" fillId="0" borderId="16" xfId="61" applyFont="1" applyBorder="1"/>
    <xf numFmtId="0" fontId="58" fillId="0" borderId="16" xfId="61" applyFont="1" applyBorder="1" applyAlignment="1">
      <alignment wrapText="1"/>
    </xf>
    <xf numFmtId="0" fontId="58" fillId="0" borderId="16" xfId="61" applyFont="1" applyBorder="1" applyAlignment="1">
      <alignment horizontal="right"/>
    </xf>
    <xf numFmtId="0" fontId="9" fillId="0" borderId="0" xfId="61" applyFont="1"/>
    <xf numFmtId="0" fontId="59" fillId="0" borderId="0" xfId="61" applyFont="1"/>
    <xf numFmtId="0" fontId="59" fillId="0" borderId="0" xfId="61" applyFont="1" applyAlignment="1">
      <alignment wrapText="1"/>
    </xf>
    <xf numFmtId="171" fontId="59" fillId="0" borderId="0" xfId="61" applyNumberFormat="1" applyFont="1"/>
    <xf numFmtId="0" fontId="29" fillId="0" borderId="17" xfId="61" applyBorder="1"/>
    <xf numFmtId="0" fontId="60" fillId="0" borderId="17" xfId="61" applyFont="1" applyBorder="1" applyAlignment="1">
      <alignment wrapText="1"/>
    </xf>
    <xf numFmtId="0" fontId="61" fillId="0" borderId="17" xfId="61" applyFont="1" applyBorder="1"/>
    <xf numFmtId="171" fontId="60" fillId="0" borderId="17" xfId="61" applyNumberFormat="1" applyFont="1" applyBorder="1"/>
    <xf numFmtId="0" fontId="29" fillId="0" borderId="0" xfId="61" applyAlignment="1">
      <alignment horizontal="right"/>
    </xf>
    <xf numFmtId="0" fontId="62" fillId="0" borderId="0" xfId="61" applyFont="1" applyAlignment="1">
      <alignment wrapText="1"/>
    </xf>
    <xf numFmtId="171" fontId="62" fillId="0" borderId="0" xfId="61" applyNumberFormat="1" applyFont="1"/>
    <xf numFmtId="0" fontId="61" fillId="0" borderId="0" xfId="61" applyFont="1"/>
    <xf numFmtId="0" fontId="61" fillId="0" borderId="0" xfId="61" applyFont="1" applyAlignment="1">
      <alignment horizontal="left"/>
    </xf>
    <xf numFmtId="171" fontId="60" fillId="0" borderId="0" xfId="61" applyNumberFormat="1" applyFont="1"/>
    <xf numFmtId="0" fontId="56" fillId="0" borderId="0" xfId="61" applyFont="1"/>
    <xf numFmtId="0" fontId="56" fillId="0" borderId="0" xfId="61" applyFont="1" applyAlignment="1">
      <alignment wrapText="1"/>
    </xf>
    <xf numFmtId="0" fontId="56" fillId="0" borderId="0" xfId="61" applyFont="1" applyAlignment="1">
      <alignment horizontal="right"/>
    </xf>
    <xf numFmtId="170" fontId="56" fillId="0" borderId="0" xfId="61" applyNumberFormat="1" applyFont="1"/>
    <xf numFmtId="0" fontId="29" fillId="0" borderId="0" xfId="61" applyAlignment="1">
      <alignment wrapText="1"/>
    </xf>
    <xf numFmtId="0" fontId="59" fillId="0" borderId="16" xfId="61" applyFont="1" applyBorder="1" applyAlignment="1">
      <alignment horizontal="right"/>
    </xf>
    <xf numFmtId="166" fontId="40" fillId="0" borderId="0" xfId="0" applyNumberFormat="1" applyFont="1"/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167" fontId="36" fillId="0" borderId="0" xfId="0" applyNumberFormat="1" applyFont="1" applyAlignment="1">
      <alignment horizontal="left"/>
    </xf>
    <xf numFmtId="0" fontId="9" fillId="0" borderId="0" xfId="5" applyFont="1" applyAlignment="1">
      <alignment horizontal="left" vertical="top" wrapText="1"/>
    </xf>
    <xf numFmtId="0" fontId="9" fillId="0" borderId="14" xfId="5" applyFont="1" applyBorder="1" applyAlignment="1">
      <alignment horizontal="left" vertical="top" wrapText="1"/>
    </xf>
    <xf numFmtId="0" fontId="47" fillId="0" borderId="0" xfId="60" applyFont="1" applyAlignment="1" applyProtection="1">
      <alignment horizontal="left"/>
    </xf>
    <xf numFmtId="0" fontId="0" fillId="34" borderId="0" xfId="0" applyFont="1" applyFill="1"/>
    <xf numFmtId="0" fontId="0" fillId="35" borderId="0" xfId="0" applyFont="1" applyFill="1"/>
    <xf numFmtId="39" fontId="45" fillId="34" borderId="2" xfId="60" applyNumberFormat="1" applyFont="1" applyFill="1" applyBorder="1" applyAlignment="1">
      <alignment horizontal="right"/>
      <protection locked="0"/>
    </xf>
    <xf numFmtId="39" fontId="53" fillId="34" borderId="2" xfId="60" applyNumberFormat="1" applyFont="1" applyFill="1" applyBorder="1" applyAlignment="1">
      <alignment horizontal="right"/>
      <protection locked="0"/>
    </xf>
    <xf numFmtId="168" fontId="45" fillId="35" borderId="2" xfId="60" applyNumberFormat="1" applyFont="1" applyFill="1" applyBorder="1" applyAlignment="1">
      <alignment horizontal="right"/>
      <protection locked="0"/>
    </xf>
    <xf numFmtId="39" fontId="45" fillId="35" borderId="2" xfId="60" applyNumberFormat="1" applyFont="1" applyFill="1" applyBorder="1" applyAlignment="1">
      <alignment horizontal="right"/>
      <protection locked="0"/>
    </xf>
    <xf numFmtId="172" fontId="40" fillId="0" borderId="0" xfId="0" applyNumberFormat="1" applyFont="1"/>
    <xf numFmtId="172" fontId="40" fillId="0" borderId="0" xfId="0" applyNumberFormat="1" applyFont="1" applyAlignment="1">
      <alignment horizontal="right"/>
    </xf>
    <xf numFmtId="173" fontId="14" fillId="0" borderId="0" xfId="0" applyNumberFormat="1" applyFont="1" applyAlignment="1">
      <alignment horizontal="left"/>
    </xf>
    <xf numFmtId="173" fontId="14" fillId="0" borderId="0" xfId="0" applyNumberFormat="1" applyFont="1" applyAlignment="1">
      <alignment horizontal="left" vertical="top"/>
    </xf>
    <xf numFmtId="173" fontId="7" fillId="0" borderId="0" xfId="0" applyNumberFormat="1" applyFont="1" applyAlignment="1">
      <alignment horizontal="left" vertical="top"/>
    </xf>
    <xf numFmtId="173" fontId="7" fillId="0" borderId="0" xfId="0" applyNumberFormat="1" applyFont="1" applyAlignment="1">
      <alignment horizontal="left"/>
    </xf>
    <xf numFmtId="173" fontId="14" fillId="35" borderId="0" xfId="0" applyNumberFormat="1" applyFont="1" applyFill="1" applyAlignment="1">
      <alignment horizontal="left"/>
    </xf>
    <xf numFmtId="173" fontId="14" fillId="0" borderId="13" xfId="0" applyNumberFormat="1" applyFont="1" applyBorder="1" applyAlignment="1">
      <alignment horizontal="left"/>
    </xf>
    <xf numFmtId="173" fontId="7" fillId="0" borderId="14" xfId="0" applyNumberFormat="1" applyFont="1" applyBorder="1" applyAlignment="1">
      <alignment horizontal="left"/>
    </xf>
    <xf numFmtId="173" fontId="36" fillId="0" borderId="0" xfId="0" applyNumberFormat="1" applyFont="1" applyAlignment="1">
      <alignment horizontal="left"/>
    </xf>
    <xf numFmtId="173" fontId="12" fillId="0" borderId="13" xfId="0" applyNumberFormat="1" applyFont="1" applyBorder="1" applyAlignment="1">
      <alignment horizontal="left"/>
    </xf>
    <xf numFmtId="173" fontId="7" fillId="34" borderId="0" xfId="0" applyNumberFormat="1" applyFont="1" applyFill="1" applyAlignment="1">
      <alignment horizontal="left" vertical="top"/>
    </xf>
    <xf numFmtId="173" fontId="7" fillId="34" borderId="0" xfId="0" applyNumberFormat="1" applyFont="1" applyFill="1" applyAlignment="1">
      <alignment horizontal="left"/>
    </xf>
    <xf numFmtId="173" fontId="14" fillId="34" borderId="0" xfId="0" applyNumberFormat="1" applyFont="1" applyFill="1" applyAlignment="1">
      <alignment horizontal="left"/>
    </xf>
    <xf numFmtId="173" fontId="7" fillId="35" borderId="0" xfId="0" applyNumberFormat="1" applyFont="1" applyFill="1" applyAlignment="1">
      <alignment horizontal="left"/>
    </xf>
    <xf numFmtId="173" fontId="7" fillId="0" borderId="13" xfId="0" applyNumberFormat="1" applyFont="1" applyBorder="1" applyAlignment="1">
      <alignment horizontal="left"/>
    </xf>
    <xf numFmtId="0" fontId="58" fillId="0" borderId="16" xfId="61" applyFont="1" applyBorder="1" applyAlignment="1">
      <alignment horizontal="left"/>
    </xf>
    <xf numFmtId="0" fontId="59" fillId="34" borderId="0" xfId="61" applyFont="1" applyFill="1"/>
    <xf numFmtId="0" fontId="63" fillId="0" borderId="16" xfId="61" applyFont="1" applyBorder="1"/>
    <xf numFmtId="0" fontId="63" fillId="0" borderId="16" xfId="61" applyFont="1" applyBorder="1" applyAlignment="1">
      <alignment wrapText="1"/>
    </xf>
  </cellXfs>
  <cellStyles count="62">
    <cellStyle name="20 % – Zvýraznění 1" xfId="24" builtinId="30" customBuiltin="1"/>
    <cellStyle name="20 % – Zvýraznění 2" xfId="28" builtinId="34" customBuiltin="1"/>
    <cellStyle name="20 % – Zvýraznění 3" xfId="32" builtinId="38" customBuiltin="1"/>
    <cellStyle name="20 % – Zvýraznění 4" xfId="36" builtinId="42" customBuiltin="1"/>
    <cellStyle name="20 % – Zvýraznění 5" xfId="40" builtinId="46" customBuiltin="1"/>
    <cellStyle name="20 % – Zvýraznění 6" xfId="44" builtinId="50" customBuiltin="1"/>
    <cellStyle name="40 % – Zvýraznění 1" xfId="25" builtinId="31" customBuiltin="1"/>
    <cellStyle name="40 % – Zvýraznění 2" xfId="29" builtinId="35" customBuiltin="1"/>
    <cellStyle name="40 % – Zvýraznění 3" xfId="33" builtinId="39" customBuiltin="1"/>
    <cellStyle name="40 % – Zvýraznění 4" xfId="37" builtinId="43" customBuiltin="1"/>
    <cellStyle name="40 % – Zvýraznění 5" xfId="41" builtinId="47" customBuiltin="1"/>
    <cellStyle name="40 % – Zvýraznění 6" xfId="45" builtinId="51" customBuiltin="1"/>
    <cellStyle name="60 % – Zvýraznění 1" xfId="26" builtinId="32" customBuiltin="1"/>
    <cellStyle name="60 % – Zvýraznění 2" xfId="30" builtinId="36" customBuiltin="1"/>
    <cellStyle name="60 % – Zvýraznění 3" xfId="34" builtinId="40" customBuiltin="1"/>
    <cellStyle name="60 % – Zvýraznění 4" xfId="38" builtinId="44" customBuiltin="1"/>
    <cellStyle name="60 % – Zvýraznění 5" xfId="42" builtinId="48" customBuiltin="1"/>
    <cellStyle name="60 % – Zvýraznění 6" xfId="46" builtinId="52" customBuiltin="1"/>
    <cellStyle name="Celkem" xfId="22" builtinId="25" customBuiltin="1"/>
    <cellStyle name="Kontrolní buňka" xfId="18" builtinId="23" customBuiltin="1"/>
    <cellStyle name="měny 2" xfId="52" xr:uid="{00000000-0005-0000-0000-000015000000}"/>
    <cellStyle name="MřížkaNormální" xfId="47" xr:uid="{00000000-0005-0000-0000-000016000000}"/>
    <cellStyle name="Nadpis 1" xfId="7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ev" xfId="6" builtinId="15" customBuiltin="1"/>
    <cellStyle name="Neutrální" xfId="13" builtinId="28" customBuiltin="1"/>
    <cellStyle name="normal" xfId="2" xr:uid="{00000000-0005-0000-0000-00001D000000}"/>
    <cellStyle name="Normální" xfId="0" builtinId="0"/>
    <cellStyle name="normální 2" xfId="1" xr:uid="{00000000-0005-0000-0000-00001F000000}"/>
    <cellStyle name="normální 2 2" xfId="56" xr:uid="{00000000-0005-0000-0000-000020000000}"/>
    <cellStyle name="normální 2 3" xfId="54" xr:uid="{00000000-0005-0000-0000-000021000000}"/>
    <cellStyle name="normální 3" xfId="53" xr:uid="{00000000-0005-0000-0000-000022000000}"/>
    <cellStyle name="normální 3 2" xfId="57" xr:uid="{00000000-0005-0000-0000-000023000000}"/>
    <cellStyle name="normální 3 3" xfId="55" xr:uid="{00000000-0005-0000-0000-000024000000}"/>
    <cellStyle name="normální 4" xfId="58" xr:uid="{00000000-0005-0000-0000-000025000000}"/>
    <cellStyle name="normální 4 2" xfId="59" xr:uid="{00000000-0005-0000-0000-000026000000}"/>
    <cellStyle name="Normální 5" xfId="60" xr:uid="{00000000-0005-0000-0000-000027000000}"/>
    <cellStyle name="Normální 6" xfId="61" xr:uid="{98DD3CF0-6321-43BF-858E-16425D69C1B8}"/>
    <cellStyle name="normální_Rozpočet - 1.etapa" xfId="5" xr:uid="{00000000-0005-0000-0000-000028000000}"/>
    <cellStyle name="popis" xfId="3" xr:uid="{00000000-0005-0000-0000-00002B000000}"/>
    <cellStyle name="popis polozky" xfId="4" xr:uid="{00000000-0005-0000-0000-00002C000000}"/>
    <cellStyle name="Poznámka" xfId="20" builtinId="10" customBuiltin="1"/>
    <cellStyle name="Propojená buňka" xfId="17" builtinId="24" customBuiltin="1"/>
    <cellStyle name="R_cert" xfId="48" xr:uid="{00000000-0005-0000-0000-00002F000000}"/>
    <cellStyle name="R_price" xfId="49" xr:uid="{00000000-0005-0000-0000-000030000000}"/>
    <cellStyle name="R_text" xfId="50" xr:uid="{00000000-0005-0000-0000-000031000000}"/>
    <cellStyle name="R_type" xfId="51" xr:uid="{00000000-0005-0000-0000-000032000000}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1" builtinId="53" customBuiltin="1"/>
    <cellStyle name="Zvýraznění 1" xfId="23" builtinId="29" customBuiltin="1"/>
    <cellStyle name="Zvýraznění 2" xfId="27" builtinId="33" customBuiltin="1"/>
    <cellStyle name="Zvýraznění 3" xfId="31" builtinId="37" customBuiltin="1"/>
    <cellStyle name="Zvýraznění 4" xfId="35" builtinId="41" customBuiltin="1"/>
    <cellStyle name="Zvýraznění 5" xfId="39" builtinId="45" customBuiltin="1"/>
    <cellStyle name="Zvýraznění 6" xfId="43" builtinId="49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47626</xdr:rowOff>
    </xdr:from>
    <xdr:to>
      <xdr:col>2</xdr:col>
      <xdr:colOff>479925</xdr:colOff>
      <xdr:row>2</xdr:row>
      <xdr:rowOff>160281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386E8A8-9E2F-10C3-CAF3-F314B382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38126"/>
          <a:ext cx="1080000" cy="493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E293-2097-4ABF-9710-2B3366030FB0}">
  <dimension ref="A1:J35"/>
  <sheetViews>
    <sheetView tabSelected="1" zoomScaleNormal="100" workbookViewId="0">
      <selection activeCell="B6" sqref="B6:J8"/>
    </sheetView>
  </sheetViews>
  <sheetFormatPr defaultRowHeight="15" x14ac:dyDescent="0.25"/>
  <sheetData>
    <row r="1" spans="1:10" ht="15" customHeight="1" x14ac:dyDescent="0.25">
      <c r="C1" s="46"/>
      <c r="D1" s="121" t="s">
        <v>226</v>
      </c>
      <c r="E1" s="121"/>
      <c r="F1" s="121"/>
      <c r="G1" s="121"/>
      <c r="H1" s="121"/>
      <c r="I1" s="121"/>
      <c r="J1" s="121"/>
    </row>
    <row r="2" spans="1:10" ht="15" customHeight="1" x14ac:dyDescent="0.25">
      <c r="C2" s="46"/>
      <c r="D2" s="121"/>
      <c r="E2" s="121"/>
      <c r="F2" s="121"/>
      <c r="G2" s="121"/>
      <c r="H2" s="121"/>
      <c r="I2" s="121"/>
      <c r="J2" s="121"/>
    </row>
    <row r="3" spans="1:10" ht="15" customHeight="1" x14ac:dyDescent="0.25">
      <c r="D3" s="121"/>
      <c r="E3" s="121"/>
      <c r="F3" s="121"/>
      <c r="G3" s="121"/>
      <c r="H3" s="121"/>
      <c r="I3" s="121"/>
      <c r="J3" s="121"/>
    </row>
    <row r="4" spans="1:10" ht="15" customHeight="1" x14ac:dyDescent="0.25">
      <c r="D4" s="47"/>
      <c r="E4" s="47"/>
      <c r="F4" s="47"/>
      <c r="G4" s="47"/>
      <c r="H4" s="47"/>
      <c r="I4" s="47"/>
      <c r="J4" s="47"/>
    </row>
    <row r="5" spans="1:10" ht="15" customHeight="1" x14ac:dyDescent="0.25"/>
    <row r="6" spans="1:10" ht="15" customHeight="1" x14ac:dyDescent="0.25">
      <c r="A6" s="48"/>
      <c r="B6" s="122" t="s">
        <v>225</v>
      </c>
      <c r="C6" s="122"/>
      <c r="D6" s="122"/>
      <c r="E6" s="122"/>
      <c r="F6" s="122"/>
      <c r="G6" s="122"/>
      <c r="H6" s="122"/>
      <c r="I6" s="122"/>
      <c r="J6" s="122"/>
    </row>
    <row r="7" spans="1:10" ht="15" customHeight="1" x14ac:dyDescent="0.25">
      <c r="A7" s="48"/>
      <c r="B7" s="122"/>
      <c r="C7" s="122"/>
      <c r="D7" s="122"/>
      <c r="E7" s="122"/>
      <c r="F7" s="122"/>
      <c r="G7" s="122"/>
      <c r="H7" s="122"/>
      <c r="I7" s="122"/>
      <c r="J7" s="122"/>
    </row>
    <row r="8" spans="1:10" ht="15" customHeight="1" x14ac:dyDescent="0.25">
      <c r="A8" s="48"/>
      <c r="B8" s="122"/>
      <c r="C8" s="122"/>
      <c r="D8" s="122"/>
      <c r="E8" s="122"/>
      <c r="F8" s="122"/>
      <c r="G8" s="122"/>
      <c r="H8" s="122"/>
      <c r="I8" s="122"/>
      <c r="J8" s="122"/>
    </row>
    <row r="9" spans="1:10" ht="15" customHeight="1" x14ac:dyDescent="0.25"/>
    <row r="10" spans="1:10" ht="15" customHeight="1" x14ac:dyDescent="0.25">
      <c r="B10" s="35" t="s">
        <v>54</v>
      </c>
      <c r="D10" s="123" t="s">
        <v>58</v>
      </c>
      <c r="E10" s="123"/>
      <c r="F10" s="123"/>
      <c r="G10" s="123"/>
      <c r="H10" s="123"/>
      <c r="I10" s="123"/>
    </row>
    <row r="11" spans="1:10" ht="15" customHeight="1" x14ac:dyDescent="0.25">
      <c r="D11" s="123"/>
      <c r="E11" s="123"/>
      <c r="F11" s="123"/>
      <c r="G11" s="123"/>
      <c r="H11" s="123"/>
      <c r="I11" s="123"/>
    </row>
    <row r="12" spans="1:10" ht="15" customHeight="1" x14ac:dyDescent="0.25">
      <c r="B12" s="37"/>
      <c r="D12" s="123"/>
      <c r="E12" s="123"/>
      <c r="F12" s="123"/>
      <c r="G12" s="123"/>
      <c r="H12" s="123"/>
      <c r="I12" s="123"/>
    </row>
    <row r="13" spans="1:10" ht="5.0999999999999996" customHeight="1" x14ac:dyDescent="0.25">
      <c r="B13" s="38"/>
      <c r="F13" s="39"/>
    </row>
    <row r="14" spans="1:10" ht="15" customHeight="1" x14ac:dyDescent="0.25">
      <c r="B14" s="36" t="s">
        <v>55</v>
      </c>
      <c r="C14" s="38"/>
      <c r="D14" s="36" t="s">
        <v>49</v>
      </c>
    </row>
    <row r="15" spans="1:10" ht="15" customHeight="1" x14ac:dyDescent="0.25">
      <c r="D15" s="36"/>
    </row>
    <row r="16" spans="1:10" ht="15" customHeight="1" x14ac:dyDescent="0.25">
      <c r="B16" s="40"/>
      <c r="C16" s="40"/>
      <c r="D16" s="40"/>
      <c r="E16" s="40"/>
      <c r="F16" s="40"/>
      <c r="G16" s="40"/>
      <c r="H16" s="40"/>
      <c r="I16" s="40"/>
    </row>
    <row r="17" spans="2:9" ht="15" customHeight="1" x14ac:dyDescent="0.25"/>
    <row r="18" spans="2:9" ht="15" customHeight="1" x14ac:dyDescent="0.25">
      <c r="B18" s="41" t="s">
        <v>56</v>
      </c>
    </row>
    <row r="19" spans="2:9" ht="15" customHeight="1" x14ac:dyDescent="0.25"/>
    <row r="20" spans="2:9" ht="15" customHeight="1" x14ac:dyDescent="0.25">
      <c r="B20" s="36" t="s">
        <v>46</v>
      </c>
      <c r="G20" s="134">
        <f>Elektroinstalace!L71</f>
        <v>0</v>
      </c>
      <c r="H20" s="134"/>
    </row>
    <row r="21" spans="2:9" ht="15" customHeight="1" x14ac:dyDescent="0.25">
      <c r="B21" s="36"/>
      <c r="G21" s="119"/>
      <c r="H21" s="119"/>
    </row>
    <row r="22" spans="2:9" ht="15" customHeight="1" x14ac:dyDescent="0.25">
      <c r="B22" s="36" t="s">
        <v>173</v>
      </c>
      <c r="G22" s="134">
        <f>'Zemní práce'!G116</f>
        <v>0</v>
      </c>
      <c r="H22" s="134"/>
    </row>
    <row r="23" spans="2:9" ht="15" customHeight="1" x14ac:dyDescent="0.25">
      <c r="B23" s="36"/>
      <c r="G23" s="119"/>
      <c r="H23" s="119"/>
    </row>
    <row r="24" spans="2:9" ht="15" customHeight="1" x14ac:dyDescent="0.25">
      <c r="B24" s="36" t="s">
        <v>176</v>
      </c>
      <c r="G24" s="134">
        <f>'Slaboproudé dodávky a montáže'!G34</f>
        <v>0</v>
      </c>
      <c r="H24" s="134"/>
    </row>
    <row r="25" spans="2:9" ht="15" customHeight="1" x14ac:dyDescent="0.25">
      <c r="B25" s="36"/>
      <c r="G25" s="119"/>
      <c r="H25" s="119"/>
    </row>
    <row r="26" spans="2:9" ht="15" customHeight="1" x14ac:dyDescent="0.25">
      <c r="B26" s="36" t="s">
        <v>175</v>
      </c>
      <c r="G26" s="134">
        <f>'Zemní práce pro SEK'!G17</f>
        <v>0</v>
      </c>
      <c r="H26" s="134"/>
    </row>
    <row r="27" spans="2:9" ht="15" customHeight="1" x14ac:dyDescent="0.25">
      <c r="B27" s="40"/>
      <c r="C27" s="40"/>
      <c r="D27" s="40"/>
      <c r="E27" s="40"/>
      <c r="F27" s="40"/>
      <c r="G27" s="40"/>
      <c r="H27" s="40"/>
      <c r="I27" s="40"/>
    </row>
    <row r="28" spans="2:9" ht="15" customHeight="1" x14ac:dyDescent="0.25"/>
    <row r="29" spans="2:9" ht="15" customHeight="1" x14ac:dyDescent="0.25"/>
    <row r="30" spans="2:9" ht="15" customHeight="1" x14ac:dyDescent="0.25">
      <c r="B30" s="36" t="s">
        <v>10</v>
      </c>
      <c r="G30" s="135">
        <f>SUM(G20:H26)</f>
        <v>0</v>
      </c>
      <c r="H30" s="135"/>
      <c r="I30" s="42" t="s">
        <v>9</v>
      </c>
    </row>
    <row r="31" spans="2:9" ht="15" customHeight="1" x14ac:dyDescent="0.25"/>
    <row r="33" spans="2:9" ht="38.25" x14ac:dyDescent="0.25">
      <c r="B33" s="43" t="s">
        <v>57</v>
      </c>
      <c r="C33" s="43"/>
      <c r="D33" s="43" t="s">
        <v>174</v>
      </c>
      <c r="G33" s="44"/>
      <c r="I33" s="45"/>
    </row>
    <row r="34" spans="2:9" x14ac:dyDescent="0.25">
      <c r="I34" s="120" t="s">
        <v>227</v>
      </c>
    </row>
    <row r="35" spans="2:9" x14ac:dyDescent="0.25">
      <c r="I35" s="120"/>
    </row>
  </sheetData>
  <mergeCells count="9">
    <mergeCell ref="I34:I35"/>
    <mergeCell ref="G20:H20"/>
    <mergeCell ref="G30:H30"/>
    <mergeCell ref="D1:J3"/>
    <mergeCell ref="B6:J8"/>
    <mergeCell ref="D10:I12"/>
    <mergeCell ref="G22:H22"/>
    <mergeCell ref="G24:H24"/>
    <mergeCell ref="G26:H26"/>
  </mergeCells>
  <pageMargins left="0.7" right="0.7" top="0.75" bottom="0.75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74"/>
  <sheetViews>
    <sheetView zoomScaleNormal="100" workbookViewId="0">
      <selection activeCell="B1" sqref="B1:J2"/>
    </sheetView>
  </sheetViews>
  <sheetFormatPr defaultColWidth="9.140625" defaultRowHeight="15" x14ac:dyDescent="0.25"/>
  <cols>
    <col min="1" max="1" width="1.85546875" style="3" customWidth="1"/>
    <col min="2" max="2" width="65.7109375" style="3" customWidth="1"/>
    <col min="3" max="3" width="1.140625" style="3" customWidth="1"/>
    <col min="4" max="4" width="5.140625" style="11" customWidth="1"/>
    <col min="5" max="5" width="4.85546875" style="11" customWidth="1"/>
    <col min="6" max="6" width="10.42578125" style="139" customWidth="1"/>
    <col min="7" max="7" width="11.42578125" style="139" customWidth="1"/>
    <col min="8" max="8" width="1" style="1" customWidth="1"/>
    <col min="9" max="9" width="11.5703125" style="139" customWidth="1"/>
    <col min="10" max="10" width="12.85546875" style="139" customWidth="1"/>
    <col min="11" max="11" width="1" style="1" customWidth="1"/>
    <col min="12" max="12" width="15.42578125" style="139" customWidth="1"/>
    <col min="13" max="13" width="9.140625" style="3"/>
    <col min="14" max="14" width="11.28515625" style="3" bestFit="1" customWidth="1"/>
    <col min="15" max="16384" width="9.140625" style="3"/>
  </cols>
  <sheetData>
    <row r="1" spans="2:12" x14ac:dyDescent="0.25">
      <c r="B1" s="125" t="s">
        <v>58</v>
      </c>
      <c r="C1" s="125"/>
      <c r="D1" s="125"/>
      <c r="E1" s="125"/>
      <c r="F1" s="125"/>
      <c r="G1" s="125"/>
      <c r="H1" s="125"/>
      <c r="I1" s="125"/>
      <c r="J1" s="125"/>
    </row>
    <row r="2" spans="2:12" ht="29.25" customHeight="1" x14ac:dyDescent="0.25">
      <c r="B2" s="126"/>
      <c r="C2" s="126"/>
      <c r="D2" s="126"/>
      <c r="E2" s="126"/>
      <c r="F2" s="126"/>
      <c r="G2" s="126"/>
      <c r="H2" s="126"/>
      <c r="I2" s="126"/>
      <c r="J2" s="126"/>
      <c r="K2" s="28"/>
      <c r="L2" s="142"/>
    </row>
    <row r="5" spans="2:12" s="5" customFormat="1" x14ac:dyDescent="0.25">
      <c r="B5" s="6" t="s">
        <v>0</v>
      </c>
      <c r="D5" s="29" t="s">
        <v>18</v>
      </c>
      <c r="E5" s="30"/>
      <c r="F5" s="124" t="s">
        <v>1</v>
      </c>
      <c r="G5" s="124"/>
      <c r="H5" s="31"/>
      <c r="I5" s="124" t="s">
        <v>2</v>
      </c>
      <c r="J5" s="124"/>
      <c r="K5" s="31"/>
      <c r="L5" s="143" t="s">
        <v>3</v>
      </c>
    </row>
    <row r="6" spans="2:12" ht="14.25" customHeight="1" x14ac:dyDescent="0.25">
      <c r="G6" s="136"/>
      <c r="J6" s="136"/>
    </row>
    <row r="7" spans="2:12" ht="14.25" customHeight="1" x14ac:dyDescent="0.25">
      <c r="G7" s="136"/>
      <c r="J7" s="136"/>
    </row>
    <row r="8" spans="2:12" x14ac:dyDescent="0.25">
      <c r="B8" s="7" t="s">
        <v>4</v>
      </c>
      <c r="G8" s="136"/>
      <c r="J8" s="136"/>
    </row>
    <row r="9" spans="2:12" x14ac:dyDescent="0.25">
      <c r="G9" s="136"/>
      <c r="J9" s="136"/>
    </row>
    <row r="10" spans="2:12" s="22" customFormat="1" x14ac:dyDescent="0.25">
      <c r="B10" s="22" t="s">
        <v>51</v>
      </c>
      <c r="D10" s="22">
        <v>520</v>
      </c>
      <c r="E10" s="25" t="s">
        <v>11</v>
      </c>
      <c r="F10" s="145"/>
      <c r="G10" s="137">
        <f t="shared" ref="G10" si="0">F10*D10</f>
        <v>0</v>
      </c>
      <c r="H10" s="23"/>
      <c r="I10" s="145"/>
      <c r="J10" s="137">
        <f t="shared" ref="J10" si="1">D10*I10</f>
        <v>0</v>
      </c>
      <c r="K10" s="23"/>
      <c r="L10" s="138">
        <f t="shared" ref="L10" si="2">SUM(G10+J10)</f>
        <v>0</v>
      </c>
    </row>
    <row r="11" spans="2:12" ht="14.25" customHeight="1" x14ac:dyDescent="0.25">
      <c r="G11" s="136"/>
      <c r="J11" s="136"/>
    </row>
    <row r="12" spans="2:12" x14ac:dyDescent="0.25">
      <c r="G12" s="136"/>
      <c r="J12" s="136"/>
    </row>
    <row r="13" spans="2:12" x14ac:dyDescent="0.25">
      <c r="B13" s="7" t="s">
        <v>7</v>
      </c>
      <c r="G13" s="136"/>
      <c r="J13" s="136"/>
    </row>
    <row r="14" spans="2:12" x14ac:dyDescent="0.25">
      <c r="B14" s="6"/>
      <c r="G14" s="136"/>
      <c r="J14" s="136"/>
    </row>
    <row r="15" spans="2:12" x14ac:dyDescent="0.25">
      <c r="B15" s="3" t="s">
        <v>41</v>
      </c>
      <c r="D15" s="11">
        <v>105</v>
      </c>
      <c r="E15" s="11" t="s">
        <v>11</v>
      </c>
      <c r="F15" s="146"/>
      <c r="G15" s="136">
        <f t="shared" ref="G15" si="3">D15*F15</f>
        <v>0</v>
      </c>
      <c r="I15" s="146"/>
      <c r="J15" s="136">
        <f t="shared" ref="J15" si="4">D15*I15</f>
        <v>0</v>
      </c>
      <c r="L15" s="139">
        <f t="shared" ref="L15:L16" si="5">SUM(G15+J15)</f>
        <v>0</v>
      </c>
    </row>
    <row r="16" spans="2:12" x14ac:dyDescent="0.25">
      <c r="B16" s="3" t="s">
        <v>40</v>
      </c>
      <c r="D16" s="11">
        <v>545</v>
      </c>
      <c r="E16" s="11" t="s">
        <v>11</v>
      </c>
      <c r="F16" s="146"/>
      <c r="G16" s="136">
        <f>D16*F16</f>
        <v>0</v>
      </c>
      <c r="I16" s="146"/>
      <c r="J16" s="136">
        <f>D16*I16</f>
        <v>0</v>
      </c>
      <c r="L16" s="139">
        <f t="shared" si="5"/>
        <v>0</v>
      </c>
    </row>
    <row r="17" spans="2:12" x14ac:dyDescent="0.25">
      <c r="G17" s="136"/>
      <c r="J17" s="136"/>
    </row>
    <row r="18" spans="2:12" x14ac:dyDescent="0.25">
      <c r="B18" s="4"/>
      <c r="G18" s="136"/>
      <c r="J18" s="136"/>
    </row>
    <row r="19" spans="2:12" x14ac:dyDescent="0.25">
      <c r="B19" s="9" t="s">
        <v>16</v>
      </c>
      <c r="G19" s="136"/>
      <c r="J19" s="136"/>
    </row>
    <row r="20" spans="2:12" x14ac:dyDescent="0.25">
      <c r="B20" s="10"/>
      <c r="G20" s="136"/>
      <c r="J20" s="136"/>
    </row>
    <row r="21" spans="2:12" x14ac:dyDescent="0.25">
      <c r="B21" s="3" t="s">
        <v>22</v>
      </c>
      <c r="D21" s="11">
        <v>78</v>
      </c>
      <c r="E21" s="11" t="s">
        <v>12</v>
      </c>
      <c r="F21" s="146"/>
      <c r="G21" s="136">
        <f t="shared" ref="G21:G22" si="6">F21*D21</f>
        <v>0</v>
      </c>
      <c r="H21" s="1">
        <v>852.6</v>
      </c>
      <c r="I21" s="146"/>
      <c r="J21" s="136">
        <f t="shared" ref="J21:J22" si="7">I21*D21</f>
        <v>0</v>
      </c>
      <c r="K21" s="1">
        <v>367.5</v>
      </c>
      <c r="L21" s="139">
        <f t="shared" ref="L21:L22" si="8">J21+G21</f>
        <v>0</v>
      </c>
    </row>
    <row r="22" spans="2:12" s="11" customFormat="1" x14ac:dyDescent="0.25">
      <c r="B22" s="11" t="s">
        <v>42</v>
      </c>
      <c r="D22" s="11">
        <v>104</v>
      </c>
      <c r="E22" s="11" t="s">
        <v>12</v>
      </c>
      <c r="F22" s="146"/>
      <c r="G22" s="136">
        <f t="shared" si="6"/>
        <v>0</v>
      </c>
      <c r="H22" s="1"/>
      <c r="I22" s="146"/>
      <c r="J22" s="136">
        <f t="shared" si="7"/>
        <v>0</v>
      </c>
      <c r="K22" s="1"/>
      <c r="L22" s="139">
        <f t="shared" si="8"/>
        <v>0</v>
      </c>
    </row>
    <row r="23" spans="2:12" x14ac:dyDescent="0.25">
      <c r="B23" s="3" t="s">
        <v>21</v>
      </c>
      <c r="D23" s="11">
        <v>26</v>
      </c>
      <c r="E23" s="11" t="s">
        <v>12</v>
      </c>
      <c r="F23" s="146"/>
      <c r="G23" s="136">
        <f t="shared" ref="G23:G24" si="9">F23*D23</f>
        <v>0</v>
      </c>
      <c r="H23" s="1">
        <v>2122.7999999999997</v>
      </c>
      <c r="I23" s="146"/>
      <c r="J23" s="136">
        <f t="shared" ref="J23:J24" si="10">I23*D23</f>
        <v>0</v>
      </c>
      <c r="K23" s="1">
        <v>2122.7999999999997</v>
      </c>
      <c r="L23" s="139">
        <f t="shared" ref="L23:L24" si="11">J23+G23</f>
        <v>0</v>
      </c>
    </row>
    <row r="24" spans="2:12" x14ac:dyDescent="0.25">
      <c r="B24" s="3" t="s">
        <v>30</v>
      </c>
      <c r="D24" s="11">
        <v>26</v>
      </c>
      <c r="E24" s="11" t="s">
        <v>12</v>
      </c>
      <c r="F24" s="146"/>
      <c r="G24" s="136">
        <f t="shared" si="9"/>
        <v>0</v>
      </c>
      <c r="H24" s="1">
        <v>2122.7999999999997</v>
      </c>
      <c r="I24" s="146"/>
      <c r="J24" s="136">
        <f t="shared" si="10"/>
        <v>0</v>
      </c>
      <c r="K24" s="1">
        <v>2122.7999999999997</v>
      </c>
      <c r="L24" s="139">
        <f t="shared" si="11"/>
        <v>0</v>
      </c>
    </row>
    <row r="25" spans="2:12" x14ac:dyDescent="0.25">
      <c r="G25" s="136"/>
      <c r="J25" s="136"/>
    </row>
    <row r="26" spans="2:12" x14ac:dyDescent="0.25">
      <c r="B26" s="10"/>
      <c r="G26" s="136"/>
      <c r="J26" s="136"/>
    </row>
    <row r="27" spans="2:12" x14ac:dyDescent="0.25">
      <c r="B27" s="7" t="s">
        <v>8</v>
      </c>
      <c r="G27" s="136"/>
      <c r="J27" s="136"/>
    </row>
    <row r="28" spans="2:12" x14ac:dyDescent="0.25">
      <c r="G28" s="136"/>
      <c r="J28" s="136"/>
    </row>
    <row r="29" spans="2:12" s="26" customFormat="1" x14ac:dyDescent="0.25">
      <c r="B29" s="27" t="s">
        <v>43</v>
      </c>
      <c r="D29" s="22">
        <v>420</v>
      </c>
      <c r="E29" s="11" t="s">
        <v>11</v>
      </c>
      <c r="F29" s="145"/>
      <c r="G29" s="138">
        <f t="shared" ref="G29" si="12">D29*F29</f>
        <v>0</v>
      </c>
      <c r="H29" s="23"/>
      <c r="I29" s="146"/>
      <c r="J29" s="138">
        <f t="shared" ref="J29" si="13">D29*I29</f>
        <v>0</v>
      </c>
      <c r="K29" s="23"/>
      <c r="L29" s="138">
        <f t="shared" ref="L29:L34" si="14">SUM(G29+J29)</f>
        <v>0</v>
      </c>
    </row>
    <row r="30" spans="2:12" s="22" customFormat="1" x14ac:dyDescent="0.25">
      <c r="B30" s="22" t="s">
        <v>48</v>
      </c>
      <c r="D30" s="22">
        <v>34</v>
      </c>
      <c r="E30" s="22" t="s">
        <v>12</v>
      </c>
      <c r="F30" s="145"/>
      <c r="G30" s="137">
        <f>D30*F30</f>
        <v>0</v>
      </c>
      <c r="H30" s="23"/>
      <c r="I30" s="146"/>
      <c r="J30" s="137">
        <f>D30*I30</f>
        <v>0</v>
      </c>
      <c r="K30" s="23"/>
      <c r="L30" s="138">
        <f>SUM(G30+J30)</f>
        <v>0</v>
      </c>
    </row>
    <row r="31" spans="2:12" s="22" customFormat="1" x14ac:dyDescent="0.25">
      <c r="B31" s="22" t="s">
        <v>44</v>
      </c>
      <c r="D31" s="22">
        <v>26</v>
      </c>
      <c r="E31" s="22" t="s">
        <v>12</v>
      </c>
      <c r="F31" s="145"/>
      <c r="G31" s="137">
        <f>D31*F31</f>
        <v>0</v>
      </c>
      <c r="H31" s="23"/>
      <c r="I31" s="146"/>
      <c r="J31" s="137">
        <f>D31*I31</f>
        <v>0</v>
      </c>
      <c r="K31" s="23"/>
      <c r="L31" s="138">
        <f t="shared" si="14"/>
        <v>0</v>
      </c>
    </row>
    <row r="32" spans="2:12" ht="14.25" customHeight="1" x14ac:dyDescent="0.25">
      <c r="B32" s="3" t="s">
        <v>45</v>
      </c>
      <c r="D32" s="11">
        <v>13</v>
      </c>
      <c r="E32" s="11" t="s">
        <v>12</v>
      </c>
      <c r="F32" s="146"/>
      <c r="G32" s="136">
        <f t="shared" ref="G32" si="15">D32*F32</f>
        <v>0</v>
      </c>
      <c r="I32" s="146"/>
      <c r="J32" s="136">
        <f>D32*I32</f>
        <v>0</v>
      </c>
      <c r="L32" s="138">
        <f t="shared" si="14"/>
        <v>0</v>
      </c>
    </row>
    <row r="33" spans="2:12" s="22" customFormat="1" x14ac:dyDescent="0.25">
      <c r="B33" s="22" t="s">
        <v>23</v>
      </c>
      <c r="D33" s="22">
        <v>65</v>
      </c>
      <c r="E33" s="22" t="s">
        <v>11</v>
      </c>
      <c r="F33" s="145"/>
      <c r="G33" s="137">
        <f t="shared" ref="G33:G34" si="16">D33*F33</f>
        <v>0</v>
      </c>
      <c r="H33" s="23"/>
      <c r="I33" s="146"/>
      <c r="J33" s="137">
        <f t="shared" ref="J33" si="17">D33*I33</f>
        <v>0</v>
      </c>
      <c r="K33" s="23"/>
      <c r="L33" s="138">
        <f t="shared" si="14"/>
        <v>0</v>
      </c>
    </row>
    <row r="34" spans="2:12" x14ac:dyDescent="0.25">
      <c r="B34" s="11" t="s">
        <v>36</v>
      </c>
      <c r="D34" s="11">
        <v>8</v>
      </c>
      <c r="E34" s="11" t="s">
        <v>12</v>
      </c>
      <c r="F34" s="146"/>
      <c r="G34" s="136">
        <f t="shared" si="16"/>
        <v>0</v>
      </c>
      <c r="I34" s="146"/>
      <c r="J34" s="136">
        <f>D34*I34</f>
        <v>0</v>
      </c>
      <c r="L34" s="138">
        <f t="shared" si="14"/>
        <v>0</v>
      </c>
    </row>
    <row r="35" spans="2:12" x14ac:dyDescent="0.25">
      <c r="G35" s="136"/>
      <c r="J35" s="136"/>
    </row>
    <row r="36" spans="2:12" ht="14.25" customHeight="1" x14ac:dyDescent="0.25">
      <c r="G36" s="136"/>
      <c r="J36" s="136"/>
    </row>
    <row r="37" spans="2:12" x14ac:dyDescent="0.25">
      <c r="B37" s="7" t="s">
        <v>25</v>
      </c>
      <c r="G37" s="136"/>
      <c r="J37" s="136"/>
    </row>
    <row r="38" spans="2:12" x14ac:dyDescent="0.25">
      <c r="B38" s="6"/>
      <c r="G38" s="136"/>
      <c r="J38" s="136"/>
    </row>
    <row r="39" spans="2:12" x14ac:dyDescent="0.25">
      <c r="B39" s="34" t="s">
        <v>59</v>
      </c>
      <c r="D39" s="11">
        <v>13</v>
      </c>
      <c r="E39" s="11" t="s">
        <v>12</v>
      </c>
      <c r="F39" s="146"/>
      <c r="G39" s="136">
        <f t="shared" ref="G39:G40" si="18">D39*F39</f>
        <v>0</v>
      </c>
      <c r="I39" s="146"/>
      <c r="J39" s="136">
        <f t="shared" ref="J39:J40" si="19">D39*I39</f>
        <v>0</v>
      </c>
      <c r="L39" s="139">
        <f t="shared" ref="L39:L40" si="20">J39+G39</f>
        <v>0</v>
      </c>
    </row>
    <row r="40" spans="2:12" x14ac:dyDescent="0.25">
      <c r="B40" s="34" t="s">
        <v>50</v>
      </c>
      <c r="D40" s="11">
        <v>13</v>
      </c>
      <c r="E40" s="11" t="s">
        <v>12</v>
      </c>
      <c r="F40" s="146"/>
      <c r="G40" s="136">
        <f t="shared" si="18"/>
        <v>0</v>
      </c>
      <c r="I40" s="146"/>
      <c r="J40" s="136">
        <f t="shared" si="19"/>
        <v>0</v>
      </c>
      <c r="L40" s="139">
        <f t="shared" si="20"/>
        <v>0</v>
      </c>
    </row>
    <row r="41" spans="2:12" x14ac:dyDescent="0.25">
      <c r="G41" s="136"/>
      <c r="J41" s="136"/>
    </row>
    <row r="42" spans="2:12" ht="27.6" customHeight="1" x14ac:dyDescent="0.25">
      <c r="B42" s="12" t="s">
        <v>31</v>
      </c>
      <c r="D42" s="11">
        <v>13</v>
      </c>
      <c r="E42" s="11" t="s">
        <v>12</v>
      </c>
      <c r="G42" s="136"/>
      <c r="I42" s="146"/>
      <c r="J42" s="136">
        <f>D42*I42</f>
        <v>0</v>
      </c>
      <c r="L42" s="139">
        <f>J42+G42</f>
        <v>0</v>
      </c>
    </row>
    <row r="43" spans="2:12" x14ac:dyDescent="0.25">
      <c r="B43" s="13" t="s">
        <v>27</v>
      </c>
      <c r="D43" s="11">
        <v>2</v>
      </c>
      <c r="E43" s="11" t="s">
        <v>12</v>
      </c>
      <c r="F43" s="146"/>
      <c r="G43" s="136">
        <f t="shared" ref="G43:G44" si="21">D43*F43</f>
        <v>0</v>
      </c>
      <c r="I43" s="146"/>
      <c r="J43" s="136">
        <f t="shared" ref="J43:J44" si="22">D43*I43</f>
        <v>0</v>
      </c>
      <c r="L43" s="139">
        <f t="shared" ref="L43:L44" si="23">J43+G43</f>
        <v>0</v>
      </c>
    </row>
    <row r="44" spans="2:12" x14ac:dyDescent="0.25">
      <c r="B44" s="10" t="s">
        <v>29</v>
      </c>
      <c r="D44" s="11">
        <v>12</v>
      </c>
      <c r="E44" s="11" t="s">
        <v>12</v>
      </c>
      <c r="F44" s="146"/>
      <c r="G44" s="136">
        <f t="shared" si="21"/>
        <v>0</v>
      </c>
      <c r="I44" s="146"/>
      <c r="J44" s="136">
        <f t="shared" si="22"/>
        <v>0</v>
      </c>
      <c r="L44" s="139">
        <f t="shared" si="23"/>
        <v>0</v>
      </c>
    </row>
    <row r="45" spans="2:12" x14ac:dyDescent="0.25">
      <c r="B45" s="13" t="s">
        <v>26</v>
      </c>
      <c r="D45" s="11">
        <v>13</v>
      </c>
      <c r="E45" s="11" t="s">
        <v>12</v>
      </c>
      <c r="F45" s="146"/>
      <c r="G45" s="136">
        <f>D45*F45</f>
        <v>0</v>
      </c>
      <c r="I45" s="146"/>
      <c r="J45" s="136">
        <f>D45*I45</f>
        <v>0</v>
      </c>
      <c r="L45" s="139">
        <f>J45+G45</f>
        <v>0</v>
      </c>
    </row>
    <row r="46" spans="2:12" x14ac:dyDescent="0.25">
      <c r="B46" s="6"/>
      <c r="G46" s="136"/>
      <c r="J46" s="136"/>
    </row>
    <row r="47" spans="2:12" x14ac:dyDescent="0.25">
      <c r="B47" s="10"/>
      <c r="C47" s="14"/>
      <c r="G47" s="136"/>
    </row>
    <row r="48" spans="2:12" x14ac:dyDescent="0.25">
      <c r="B48" s="7" t="s">
        <v>13</v>
      </c>
      <c r="G48" s="136"/>
    </row>
    <row r="49" spans="2:20" x14ac:dyDescent="0.25">
      <c r="B49" s="6"/>
      <c r="G49" s="136"/>
    </row>
    <row r="50" spans="2:20" x14ac:dyDescent="0.25">
      <c r="B50" s="10" t="s">
        <v>24</v>
      </c>
      <c r="C50" s="15"/>
      <c r="D50" s="16">
        <v>520</v>
      </c>
      <c r="E50" s="11" t="s">
        <v>11</v>
      </c>
      <c r="F50" s="147"/>
      <c r="G50" s="136">
        <f>D50*F50</f>
        <v>0</v>
      </c>
      <c r="H50" s="2"/>
      <c r="I50" s="136"/>
      <c r="J50" s="136"/>
      <c r="L50" s="139">
        <f>J50+G50</f>
        <v>0</v>
      </c>
    </row>
    <row r="51" spans="2:20" x14ac:dyDescent="0.25">
      <c r="B51" s="13" t="s">
        <v>37</v>
      </c>
      <c r="D51" s="11">
        <v>1</v>
      </c>
      <c r="E51" s="11" t="s">
        <v>14</v>
      </c>
      <c r="F51" s="146"/>
      <c r="G51" s="136">
        <f t="shared" ref="G51:G53" si="24">D51*F51</f>
        <v>0</v>
      </c>
      <c r="L51" s="139">
        <f t="shared" ref="L51:L53" si="25">J51+G51</f>
        <v>0</v>
      </c>
    </row>
    <row r="52" spans="2:20" x14ac:dyDescent="0.25">
      <c r="B52" s="13" t="s">
        <v>19</v>
      </c>
      <c r="D52" s="11">
        <v>1</v>
      </c>
      <c r="E52" s="11" t="s">
        <v>14</v>
      </c>
      <c r="F52" s="146"/>
      <c r="G52" s="136">
        <f>D52*F52</f>
        <v>0</v>
      </c>
      <c r="L52" s="139">
        <f>J52+G52</f>
        <v>0</v>
      </c>
    </row>
    <row r="53" spans="2:20" x14ac:dyDescent="0.25">
      <c r="B53" s="13" t="s">
        <v>20</v>
      </c>
      <c r="D53" s="11">
        <v>1</v>
      </c>
      <c r="E53" s="11" t="s">
        <v>14</v>
      </c>
      <c r="F53" s="146"/>
      <c r="G53" s="136">
        <f t="shared" si="24"/>
        <v>0</v>
      </c>
      <c r="L53" s="139">
        <f t="shared" si="25"/>
        <v>0</v>
      </c>
    </row>
    <row r="54" spans="2:20" x14ac:dyDescent="0.25">
      <c r="B54" s="13"/>
      <c r="G54" s="136"/>
    </row>
    <row r="55" spans="2:20" s="17" customFormat="1" ht="13.5" customHeight="1" x14ac:dyDescent="0.25">
      <c r="B55" s="10"/>
      <c r="C55" s="15"/>
      <c r="D55" s="11"/>
      <c r="E55" s="11"/>
      <c r="F55" s="139"/>
      <c r="G55" s="139"/>
      <c r="H55" s="1"/>
      <c r="I55" s="139"/>
      <c r="J55" s="136"/>
      <c r="K55" s="1"/>
      <c r="L55" s="139"/>
      <c r="M55" s="3"/>
      <c r="N55" s="3"/>
      <c r="O55" s="3"/>
      <c r="P55" s="3"/>
      <c r="Q55" s="3"/>
      <c r="R55" s="3"/>
      <c r="S55" s="3"/>
      <c r="T55" s="3"/>
    </row>
    <row r="56" spans="2:20" ht="13.5" customHeight="1" x14ac:dyDescent="0.25">
      <c r="B56" s="7" t="s">
        <v>5</v>
      </c>
      <c r="G56" s="136"/>
      <c r="M56" s="22"/>
    </row>
    <row r="57" spans="2:20" ht="13.5" customHeight="1" x14ac:dyDescent="0.25">
      <c r="B57" s="6"/>
      <c r="G57" s="136"/>
    </row>
    <row r="58" spans="2:20" ht="13.5" customHeight="1" x14ac:dyDescent="0.25">
      <c r="B58" s="3" t="s">
        <v>33</v>
      </c>
      <c r="D58" s="16">
        <v>20</v>
      </c>
      <c r="E58" s="16" t="s">
        <v>32</v>
      </c>
      <c r="F58" s="146"/>
      <c r="G58" s="136">
        <f>D58*F58</f>
        <v>0</v>
      </c>
      <c r="L58" s="139">
        <f>SUM(G58+J58)</f>
        <v>0</v>
      </c>
      <c r="M58" s="16"/>
    </row>
    <row r="59" spans="2:20" ht="13.5" customHeight="1" x14ac:dyDescent="0.25">
      <c r="B59" s="11" t="s">
        <v>52</v>
      </c>
      <c r="C59" s="11"/>
      <c r="D59" s="16">
        <v>13</v>
      </c>
      <c r="E59" s="16" t="s">
        <v>32</v>
      </c>
      <c r="F59" s="146"/>
      <c r="G59" s="136">
        <f t="shared" ref="G59" si="26">D59*F59</f>
        <v>0</v>
      </c>
      <c r="J59" s="136"/>
      <c r="L59" s="139">
        <f t="shared" ref="L59:L65" si="27">SUM(G59+J59)</f>
        <v>0</v>
      </c>
      <c r="M59" s="16"/>
    </row>
    <row r="60" spans="2:20" ht="13.5" customHeight="1" x14ac:dyDescent="0.25">
      <c r="B60" s="11" t="s">
        <v>53</v>
      </c>
      <c r="C60" s="11"/>
      <c r="D60" s="16">
        <v>20</v>
      </c>
      <c r="E60" s="16" t="s">
        <v>32</v>
      </c>
      <c r="F60" s="146"/>
      <c r="G60" s="136">
        <f t="shared" ref="G60" si="28">D60*F60</f>
        <v>0</v>
      </c>
      <c r="J60" s="136"/>
      <c r="L60" s="139">
        <f t="shared" ref="L60" si="29">SUM(G60+J60)</f>
        <v>0</v>
      </c>
      <c r="M60" s="16"/>
    </row>
    <row r="61" spans="2:20" ht="13.5" customHeight="1" x14ac:dyDescent="0.25">
      <c r="B61" s="3" t="s">
        <v>34</v>
      </c>
      <c r="D61" s="16">
        <v>16</v>
      </c>
      <c r="E61" s="16" t="s">
        <v>32</v>
      </c>
      <c r="F61" s="146"/>
      <c r="G61" s="136">
        <f t="shared" ref="G61:G63" si="30">D61*F61</f>
        <v>0</v>
      </c>
      <c r="L61" s="139">
        <f t="shared" si="27"/>
        <v>0</v>
      </c>
      <c r="M61" s="16"/>
    </row>
    <row r="62" spans="2:20" ht="13.5" customHeight="1" x14ac:dyDescent="0.25">
      <c r="B62" s="3" t="s">
        <v>6</v>
      </c>
      <c r="D62" s="16">
        <v>16</v>
      </c>
      <c r="E62" s="16" t="s">
        <v>32</v>
      </c>
      <c r="F62" s="146"/>
      <c r="G62" s="136">
        <f t="shared" si="30"/>
        <v>0</v>
      </c>
      <c r="L62" s="139">
        <f t="shared" si="27"/>
        <v>0</v>
      </c>
      <c r="M62" s="16"/>
    </row>
    <row r="63" spans="2:20" ht="13.5" customHeight="1" x14ac:dyDescent="0.25">
      <c r="B63" s="3" t="s">
        <v>35</v>
      </c>
      <c r="D63" s="16">
        <v>8</v>
      </c>
      <c r="E63" s="16" t="s">
        <v>32</v>
      </c>
      <c r="F63" s="146"/>
      <c r="G63" s="136">
        <f t="shared" si="30"/>
        <v>0</v>
      </c>
      <c r="L63" s="139">
        <f t="shared" si="27"/>
        <v>0</v>
      </c>
      <c r="M63" s="16"/>
    </row>
    <row r="64" spans="2:20" ht="13.5" customHeight="1" x14ac:dyDescent="0.25">
      <c r="B64" s="12" t="s">
        <v>47</v>
      </c>
      <c r="C64" s="18"/>
      <c r="D64" s="11">
        <v>32</v>
      </c>
      <c r="E64" s="16" t="s">
        <v>32</v>
      </c>
      <c r="F64" s="146"/>
      <c r="G64" s="136">
        <f>D64*F64</f>
        <v>0</v>
      </c>
      <c r="L64" s="139">
        <f t="shared" si="27"/>
        <v>0</v>
      </c>
      <c r="M64" s="11"/>
    </row>
    <row r="65" spans="2:13" x14ac:dyDescent="0.25">
      <c r="B65" s="8" t="s">
        <v>17</v>
      </c>
      <c r="C65" s="18"/>
      <c r="D65" s="11">
        <v>4</v>
      </c>
      <c r="E65" s="16" t="s">
        <v>32</v>
      </c>
      <c r="F65" s="146"/>
      <c r="G65" s="136">
        <f>D65*F65</f>
        <v>0</v>
      </c>
      <c r="L65" s="139">
        <f t="shared" si="27"/>
        <v>0</v>
      </c>
      <c r="M65" s="11"/>
    </row>
    <row r="66" spans="2:13" x14ac:dyDescent="0.25">
      <c r="B66" s="8"/>
      <c r="C66" s="19"/>
      <c r="E66" s="16"/>
      <c r="G66" s="136"/>
    </row>
    <row r="67" spans="2:13" x14ac:dyDescent="0.25">
      <c r="B67" s="8"/>
      <c r="C67" s="19"/>
      <c r="G67" s="136"/>
    </row>
    <row r="68" spans="2:13" x14ac:dyDescent="0.25">
      <c r="B68" s="16" t="s">
        <v>38</v>
      </c>
      <c r="C68" s="15"/>
      <c r="D68" s="11">
        <v>3.5</v>
      </c>
      <c r="E68" s="16" t="s">
        <v>28</v>
      </c>
      <c r="F68" s="136"/>
      <c r="G68" s="136"/>
      <c r="H68" s="2"/>
      <c r="I68" s="148"/>
      <c r="J68" s="140">
        <f>SUM(J10:J67)</f>
        <v>0</v>
      </c>
      <c r="L68" s="139">
        <f>J68/100*D68</f>
        <v>0</v>
      </c>
    </row>
    <row r="69" spans="2:13" x14ac:dyDescent="0.25">
      <c r="B69" s="16" t="s">
        <v>39</v>
      </c>
      <c r="C69" s="15"/>
      <c r="D69" s="11">
        <v>4.8</v>
      </c>
      <c r="E69" s="16" t="s">
        <v>28</v>
      </c>
      <c r="F69" s="140"/>
      <c r="G69" s="140">
        <f>SUM(G10:G58)</f>
        <v>0</v>
      </c>
      <c r="H69" s="2"/>
      <c r="L69" s="139">
        <f>G69/100*D69</f>
        <v>0</v>
      </c>
    </row>
    <row r="70" spans="2:13" x14ac:dyDescent="0.25">
      <c r="D70" s="16"/>
      <c r="E70" s="16"/>
      <c r="G70" s="136"/>
    </row>
    <row r="71" spans="2:13" x14ac:dyDescent="0.25">
      <c r="B71" s="20" t="s">
        <v>15</v>
      </c>
      <c r="C71" s="21"/>
      <c r="D71" s="32"/>
      <c r="E71" s="20"/>
      <c r="F71" s="144"/>
      <c r="G71" s="141"/>
      <c r="H71" s="24"/>
      <c r="I71" s="149"/>
      <c r="J71" s="141"/>
      <c r="K71" s="33"/>
      <c r="L71" s="144">
        <f>SUM(L10:L70)</f>
        <v>0</v>
      </c>
    </row>
    <row r="73" spans="2:13" x14ac:dyDescent="0.25">
      <c r="B73" s="128" t="s">
        <v>228</v>
      </c>
    </row>
    <row r="74" spans="2:13" x14ac:dyDescent="0.25">
      <c r="B74" s="129" t="s">
        <v>229</v>
      </c>
    </row>
  </sheetData>
  <mergeCells count="3">
    <mergeCell ref="F5:G5"/>
    <mergeCell ref="I5:J5"/>
    <mergeCell ref="B1:J2"/>
  </mergeCells>
  <phoneticPr fontId="0" type="noConversion"/>
  <printOptions gridLines="1"/>
  <pageMargins left="0.39370078740157483" right="0.23622047244094491" top="0.78740157480314965" bottom="0.78740157480314965" header="0.31496062992125984" footer="0.31496062992125984"/>
  <pageSetup paperSize="9" scale="98" orientation="landscape" horizontalDpi="300" verticalDpi="300" r:id="rId1"/>
  <headerFooter>
    <oddHeader xml:space="preserve">&amp;RELEKTROINSTALACE </oddHeader>
    <oddFooter xml:space="preserve">&amp;C&amp;P/&amp;N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AE40-F8E0-416A-842A-686A135D1BD6}">
  <sheetPr>
    <pageSetUpPr fitToPage="1"/>
  </sheetPr>
  <dimension ref="A1:Q119"/>
  <sheetViews>
    <sheetView zoomScaleNormal="100" workbookViewId="0">
      <pane ySplit="8" topLeftCell="A9" activePane="bottomLeft" state="frozenSplit"/>
      <selection activeCell="L33" sqref="L33"/>
      <selection pane="bottomLeft" sqref="A1:H3"/>
    </sheetView>
  </sheetViews>
  <sheetFormatPr defaultColWidth="8.140625" defaultRowHeight="12" customHeight="1" x14ac:dyDescent="0.25"/>
  <cols>
    <col min="1" max="1" width="4.28515625" style="84" customWidth="1"/>
    <col min="2" max="2" width="12" style="85" customWidth="1"/>
    <col min="3" max="3" width="46.5703125" style="85" customWidth="1"/>
    <col min="4" max="4" width="3.85546875" style="85" customWidth="1"/>
    <col min="5" max="5" width="8" style="86" customWidth="1"/>
    <col min="6" max="6" width="8.42578125" style="87" customWidth="1"/>
    <col min="7" max="7" width="13.28515625" style="87" customWidth="1"/>
    <col min="8" max="256" width="8.140625" style="49"/>
    <col min="257" max="257" width="4.28515625" style="49" customWidth="1"/>
    <col min="258" max="258" width="12" style="49" customWidth="1"/>
    <col min="259" max="259" width="46.5703125" style="49" customWidth="1"/>
    <col min="260" max="260" width="3.85546875" style="49" customWidth="1"/>
    <col min="261" max="261" width="8" style="49" customWidth="1"/>
    <col min="262" max="262" width="8.42578125" style="49" customWidth="1"/>
    <col min="263" max="263" width="13.28515625" style="49" customWidth="1"/>
    <col min="264" max="512" width="8.140625" style="49"/>
    <col min="513" max="513" width="4.28515625" style="49" customWidth="1"/>
    <col min="514" max="514" width="12" style="49" customWidth="1"/>
    <col min="515" max="515" width="46.5703125" style="49" customWidth="1"/>
    <col min="516" max="516" width="3.85546875" style="49" customWidth="1"/>
    <col min="517" max="517" width="8" style="49" customWidth="1"/>
    <col min="518" max="518" width="8.42578125" style="49" customWidth="1"/>
    <col min="519" max="519" width="13.28515625" style="49" customWidth="1"/>
    <col min="520" max="768" width="8.140625" style="49"/>
    <col min="769" max="769" width="4.28515625" style="49" customWidth="1"/>
    <col min="770" max="770" width="12" style="49" customWidth="1"/>
    <col min="771" max="771" width="46.5703125" style="49" customWidth="1"/>
    <col min="772" max="772" width="3.85546875" style="49" customWidth="1"/>
    <col min="773" max="773" width="8" style="49" customWidth="1"/>
    <col min="774" max="774" width="8.42578125" style="49" customWidth="1"/>
    <col min="775" max="775" width="13.28515625" style="49" customWidth="1"/>
    <col min="776" max="1024" width="8.140625" style="49"/>
    <col min="1025" max="1025" width="4.28515625" style="49" customWidth="1"/>
    <col min="1026" max="1026" width="12" style="49" customWidth="1"/>
    <col min="1027" max="1027" width="46.5703125" style="49" customWidth="1"/>
    <col min="1028" max="1028" width="3.85546875" style="49" customWidth="1"/>
    <col min="1029" max="1029" width="8" style="49" customWidth="1"/>
    <col min="1030" max="1030" width="8.42578125" style="49" customWidth="1"/>
    <col min="1031" max="1031" width="13.28515625" style="49" customWidth="1"/>
    <col min="1032" max="1280" width="8.140625" style="49"/>
    <col min="1281" max="1281" width="4.28515625" style="49" customWidth="1"/>
    <col min="1282" max="1282" width="12" style="49" customWidth="1"/>
    <col min="1283" max="1283" width="46.5703125" style="49" customWidth="1"/>
    <col min="1284" max="1284" width="3.85546875" style="49" customWidth="1"/>
    <col min="1285" max="1285" width="8" style="49" customWidth="1"/>
    <col min="1286" max="1286" width="8.42578125" style="49" customWidth="1"/>
    <col min="1287" max="1287" width="13.28515625" style="49" customWidth="1"/>
    <col min="1288" max="1536" width="8.140625" style="49"/>
    <col min="1537" max="1537" width="4.28515625" style="49" customWidth="1"/>
    <col min="1538" max="1538" width="12" style="49" customWidth="1"/>
    <col min="1539" max="1539" width="46.5703125" style="49" customWidth="1"/>
    <col min="1540" max="1540" width="3.85546875" style="49" customWidth="1"/>
    <col min="1541" max="1541" width="8" style="49" customWidth="1"/>
    <col min="1542" max="1542" width="8.42578125" style="49" customWidth="1"/>
    <col min="1543" max="1543" width="13.28515625" style="49" customWidth="1"/>
    <col min="1544" max="1792" width="8.140625" style="49"/>
    <col min="1793" max="1793" width="4.28515625" style="49" customWidth="1"/>
    <col min="1794" max="1794" width="12" style="49" customWidth="1"/>
    <col min="1795" max="1795" width="46.5703125" style="49" customWidth="1"/>
    <col min="1796" max="1796" width="3.85546875" style="49" customWidth="1"/>
    <col min="1797" max="1797" width="8" style="49" customWidth="1"/>
    <col min="1798" max="1798" width="8.42578125" style="49" customWidth="1"/>
    <col min="1799" max="1799" width="13.28515625" style="49" customWidth="1"/>
    <col min="1800" max="2048" width="8.140625" style="49"/>
    <col min="2049" max="2049" width="4.28515625" style="49" customWidth="1"/>
    <col min="2050" max="2050" width="12" style="49" customWidth="1"/>
    <col min="2051" max="2051" width="46.5703125" style="49" customWidth="1"/>
    <col min="2052" max="2052" width="3.85546875" style="49" customWidth="1"/>
    <col min="2053" max="2053" width="8" style="49" customWidth="1"/>
    <col min="2054" max="2054" width="8.42578125" style="49" customWidth="1"/>
    <col min="2055" max="2055" width="13.28515625" style="49" customWidth="1"/>
    <col min="2056" max="2304" width="8.140625" style="49"/>
    <col min="2305" max="2305" width="4.28515625" style="49" customWidth="1"/>
    <col min="2306" max="2306" width="12" style="49" customWidth="1"/>
    <col min="2307" max="2307" width="46.5703125" style="49" customWidth="1"/>
    <col min="2308" max="2308" width="3.85546875" style="49" customWidth="1"/>
    <col min="2309" max="2309" width="8" style="49" customWidth="1"/>
    <col min="2310" max="2310" width="8.42578125" style="49" customWidth="1"/>
    <col min="2311" max="2311" width="13.28515625" style="49" customWidth="1"/>
    <col min="2312" max="2560" width="8.140625" style="49"/>
    <col min="2561" max="2561" width="4.28515625" style="49" customWidth="1"/>
    <col min="2562" max="2562" width="12" style="49" customWidth="1"/>
    <col min="2563" max="2563" width="46.5703125" style="49" customWidth="1"/>
    <col min="2564" max="2564" width="3.85546875" style="49" customWidth="1"/>
    <col min="2565" max="2565" width="8" style="49" customWidth="1"/>
    <col min="2566" max="2566" width="8.42578125" style="49" customWidth="1"/>
    <col min="2567" max="2567" width="13.28515625" style="49" customWidth="1"/>
    <col min="2568" max="2816" width="8.140625" style="49"/>
    <col min="2817" max="2817" width="4.28515625" style="49" customWidth="1"/>
    <col min="2818" max="2818" width="12" style="49" customWidth="1"/>
    <col min="2819" max="2819" width="46.5703125" style="49" customWidth="1"/>
    <col min="2820" max="2820" width="3.85546875" style="49" customWidth="1"/>
    <col min="2821" max="2821" width="8" style="49" customWidth="1"/>
    <col min="2822" max="2822" width="8.42578125" style="49" customWidth="1"/>
    <col min="2823" max="2823" width="13.28515625" style="49" customWidth="1"/>
    <col min="2824" max="3072" width="8.140625" style="49"/>
    <col min="3073" max="3073" width="4.28515625" style="49" customWidth="1"/>
    <col min="3074" max="3074" width="12" style="49" customWidth="1"/>
    <col min="3075" max="3075" width="46.5703125" style="49" customWidth="1"/>
    <col min="3076" max="3076" width="3.85546875" style="49" customWidth="1"/>
    <col min="3077" max="3077" width="8" style="49" customWidth="1"/>
    <col min="3078" max="3078" width="8.42578125" style="49" customWidth="1"/>
    <col min="3079" max="3079" width="13.28515625" style="49" customWidth="1"/>
    <col min="3080" max="3328" width="8.140625" style="49"/>
    <col min="3329" max="3329" width="4.28515625" style="49" customWidth="1"/>
    <col min="3330" max="3330" width="12" style="49" customWidth="1"/>
    <col min="3331" max="3331" width="46.5703125" style="49" customWidth="1"/>
    <col min="3332" max="3332" width="3.85546875" style="49" customWidth="1"/>
    <col min="3333" max="3333" width="8" style="49" customWidth="1"/>
    <col min="3334" max="3334" width="8.42578125" style="49" customWidth="1"/>
    <col min="3335" max="3335" width="13.28515625" style="49" customWidth="1"/>
    <col min="3336" max="3584" width="8.140625" style="49"/>
    <col min="3585" max="3585" width="4.28515625" style="49" customWidth="1"/>
    <col min="3586" max="3586" width="12" style="49" customWidth="1"/>
    <col min="3587" max="3587" width="46.5703125" style="49" customWidth="1"/>
    <col min="3588" max="3588" width="3.85546875" style="49" customWidth="1"/>
    <col min="3589" max="3589" width="8" style="49" customWidth="1"/>
    <col min="3590" max="3590" width="8.42578125" style="49" customWidth="1"/>
    <col min="3591" max="3591" width="13.28515625" style="49" customWidth="1"/>
    <col min="3592" max="3840" width="8.140625" style="49"/>
    <col min="3841" max="3841" width="4.28515625" style="49" customWidth="1"/>
    <col min="3842" max="3842" width="12" style="49" customWidth="1"/>
    <col min="3843" max="3843" width="46.5703125" style="49" customWidth="1"/>
    <col min="3844" max="3844" width="3.85546875" style="49" customWidth="1"/>
    <col min="3845" max="3845" width="8" style="49" customWidth="1"/>
    <col min="3846" max="3846" width="8.42578125" style="49" customWidth="1"/>
    <col min="3847" max="3847" width="13.28515625" style="49" customWidth="1"/>
    <col min="3848" max="4096" width="8.140625" style="49"/>
    <col min="4097" max="4097" width="4.28515625" style="49" customWidth="1"/>
    <col min="4098" max="4098" width="12" style="49" customWidth="1"/>
    <col min="4099" max="4099" width="46.5703125" style="49" customWidth="1"/>
    <col min="4100" max="4100" width="3.85546875" style="49" customWidth="1"/>
    <col min="4101" max="4101" width="8" style="49" customWidth="1"/>
    <col min="4102" max="4102" width="8.42578125" style="49" customWidth="1"/>
    <col min="4103" max="4103" width="13.28515625" style="49" customWidth="1"/>
    <col min="4104" max="4352" width="8.140625" style="49"/>
    <col min="4353" max="4353" width="4.28515625" style="49" customWidth="1"/>
    <col min="4354" max="4354" width="12" style="49" customWidth="1"/>
    <col min="4355" max="4355" width="46.5703125" style="49" customWidth="1"/>
    <col min="4356" max="4356" width="3.85546875" style="49" customWidth="1"/>
    <col min="4357" max="4357" width="8" style="49" customWidth="1"/>
    <col min="4358" max="4358" width="8.42578125" style="49" customWidth="1"/>
    <col min="4359" max="4359" width="13.28515625" style="49" customWidth="1"/>
    <col min="4360" max="4608" width="8.140625" style="49"/>
    <col min="4609" max="4609" width="4.28515625" style="49" customWidth="1"/>
    <col min="4610" max="4610" width="12" style="49" customWidth="1"/>
    <col min="4611" max="4611" width="46.5703125" style="49" customWidth="1"/>
    <col min="4612" max="4612" width="3.85546875" style="49" customWidth="1"/>
    <col min="4613" max="4613" width="8" style="49" customWidth="1"/>
    <col min="4614" max="4614" width="8.42578125" style="49" customWidth="1"/>
    <col min="4615" max="4615" width="13.28515625" style="49" customWidth="1"/>
    <col min="4616" max="4864" width="8.140625" style="49"/>
    <col min="4865" max="4865" width="4.28515625" style="49" customWidth="1"/>
    <col min="4866" max="4866" width="12" style="49" customWidth="1"/>
    <col min="4867" max="4867" width="46.5703125" style="49" customWidth="1"/>
    <col min="4868" max="4868" width="3.85546875" style="49" customWidth="1"/>
    <col min="4869" max="4869" width="8" style="49" customWidth="1"/>
    <col min="4870" max="4870" width="8.42578125" style="49" customWidth="1"/>
    <col min="4871" max="4871" width="13.28515625" style="49" customWidth="1"/>
    <col min="4872" max="5120" width="8.140625" style="49"/>
    <col min="5121" max="5121" width="4.28515625" style="49" customWidth="1"/>
    <col min="5122" max="5122" width="12" style="49" customWidth="1"/>
    <col min="5123" max="5123" width="46.5703125" style="49" customWidth="1"/>
    <col min="5124" max="5124" width="3.85546875" style="49" customWidth="1"/>
    <col min="5125" max="5125" width="8" style="49" customWidth="1"/>
    <col min="5126" max="5126" width="8.42578125" style="49" customWidth="1"/>
    <col min="5127" max="5127" width="13.28515625" style="49" customWidth="1"/>
    <col min="5128" max="5376" width="8.140625" style="49"/>
    <col min="5377" max="5377" width="4.28515625" style="49" customWidth="1"/>
    <col min="5378" max="5378" width="12" style="49" customWidth="1"/>
    <col min="5379" max="5379" width="46.5703125" style="49" customWidth="1"/>
    <col min="5380" max="5380" width="3.85546875" style="49" customWidth="1"/>
    <col min="5381" max="5381" width="8" style="49" customWidth="1"/>
    <col min="5382" max="5382" width="8.42578125" style="49" customWidth="1"/>
    <col min="5383" max="5383" width="13.28515625" style="49" customWidth="1"/>
    <col min="5384" max="5632" width="8.140625" style="49"/>
    <col min="5633" max="5633" width="4.28515625" style="49" customWidth="1"/>
    <col min="5634" max="5634" width="12" style="49" customWidth="1"/>
    <col min="5635" max="5635" width="46.5703125" style="49" customWidth="1"/>
    <col min="5636" max="5636" width="3.85546875" style="49" customWidth="1"/>
    <col min="5637" max="5637" width="8" style="49" customWidth="1"/>
    <col min="5638" max="5638" width="8.42578125" style="49" customWidth="1"/>
    <col min="5639" max="5639" width="13.28515625" style="49" customWidth="1"/>
    <col min="5640" max="5888" width="8.140625" style="49"/>
    <col min="5889" max="5889" width="4.28515625" style="49" customWidth="1"/>
    <col min="5890" max="5890" width="12" style="49" customWidth="1"/>
    <col min="5891" max="5891" width="46.5703125" style="49" customWidth="1"/>
    <col min="5892" max="5892" width="3.85546875" style="49" customWidth="1"/>
    <col min="5893" max="5893" width="8" style="49" customWidth="1"/>
    <col min="5894" max="5894" width="8.42578125" style="49" customWidth="1"/>
    <col min="5895" max="5895" width="13.28515625" style="49" customWidth="1"/>
    <col min="5896" max="6144" width="8.140625" style="49"/>
    <col min="6145" max="6145" width="4.28515625" style="49" customWidth="1"/>
    <col min="6146" max="6146" width="12" style="49" customWidth="1"/>
    <col min="6147" max="6147" width="46.5703125" style="49" customWidth="1"/>
    <col min="6148" max="6148" width="3.85546875" style="49" customWidth="1"/>
    <col min="6149" max="6149" width="8" style="49" customWidth="1"/>
    <col min="6150" max="6150" width="8.42578125" style="49" customWidth="1"/>
    <col min="6151" max="6151" width="13.28515625" style="49" customWidth="1"/>
    <col min="6152" max="6400" width="8.140625" style="49"/>
    <col min="6401" max="6401" width="4.28515625" style="49" customWidth="1"/>
    <col min="6402" max="6402" width="12" style="49" customWidth="1"/>
    <col min="6403" max="6403" width="46.5703125" style="49" customWidth="1"/>
    <col min="6404" max="6404" width="3.85546875" style="49" customWidth="1"/>
    <col min="6405" max="6405" width="8" style="49" customWidth="1"/>
    <col min="6406" max="6406" width="8.42578125" style="49" customWidth="1"/>
    <col min="6407" max="6407" width="13.28515625" style="49" customWidth="1"/>
    <col min="6408" max="6656" width="8.140625" style="49"/>
    <col min="6657" max="6657" width="4.28515625" style="49" customWidth="1"/>
    <col min="6658" max="6658" width="12" style="49" customWidth="1"/>
    <col min="6659" max="6659" width="46.5703125" style="49" customWidth="1"/>
    <col min="6660" max="6660" width="3.85546875" style="49" customWidth="1"/>
    <col min="6661" max="6661" width="8" style="49" customWidth="1"/>
    <col min="6662" max="6662" width="8.42578125" style="49" customWidth="1"/>
    <col min="6663" max="6663" width="13.28515625" style="49" customWidth="1"/>
    <col min="6664" max="6912" width="8.140625" style="49"/>
    <col min="6913" max="6913" width="4.28515625" style="49" customWidth="1"/>
    <col min="6914" max="6914" width="12" style="49" customWidth="1"/>
    <col min="6915" max="6915" width="46.5703125" style="49" customWidth="1"/>
    <col min="6916" max="6916" width="3.85546875" style="49" customWidth="1"/>
    <col min="6917" max="6917" width="8" style="49" customWidth="1"/>
    <col min="6918" max="6918" width="8.42578125" style="49" customWidth="1"/>
    <col min="6919" max="6919" width="13.28515625" style="49" customWidth="1"/>
    <col min="6920" max="7168" width="8.140625" style="49"/>
    <col min="7169" max="7169" width="4.28515625" style="49" customWidth="1"/>
    <col min="7170" max="7170" width="12" style="49" customWidth="1"/>
    <col min="7171" max="7171" width="46.5703125" style="49" customWidth="1"/>
    <col min="7172" max="7172" width="3.85546875" style="49" customWidth="1"/>
    <col min="7173" max="7173" width="8" style="49" customWidth="1"/>
    <col min="7174" max="7174" width="8.42578125" style="49" customWidth="1"/>
    <col min="7175" max="7175" width="13.28515625" style="49" customWidth="1"/>
    <col min="7176" max="7424" width="8.140625" style="49"/>
    <col min="7425" max="7425" width="4.28515625" style="49" customWidth="1"/>
    <col min="7426" max="7426" width="12" style="49" customWidth="1"/>
    <col min="7427" max="7427" width="46.5703125" style="49" customWidth="1"/>
    <col min="7428" max="7428" width="3.85546875" style="49" customWidth="1"/>
    <col min="7429" max="7429" width="8" style="49" customWidth="1"/>
    <col min="7430" max="7430" width="8.42578125" style="49" customWidth="1"/>
    <col min="7431" max="7431" width="13.28515625" style="49" customWidth="1"/>
    <col min="7432" max="7680" width="8.140625" style="49"/>
    <col min="7681" max="7681" width="4.28515625" style="49" customWidth="1"/>
    <col min="7682" max="7682" width="12" style="49" customWidth="1"/>
    <col min="7683" max="7683" width="46.5703125" style="49" customWidth="1"/>
    <col min="7684" max="7684" width="3.85546875" style="49" customWidth="1"/>
    <col min="7685" max="7685" width="8" style="49" customWidth="1"/>
    <col min="7686" max="7686" width="8.42578125" style="49" customWidth="1"/>
    <col min="7687" max="7687" width="13.28515625" style="49" customWidth="1"/>
    <col min="7688" max="7936" width="8.140625" style="49"/>
    <col min="7937" max="7937" width="4.28515625" style="49" customWidth="1"/>
    <col min="7938" max="7938" width="12" style="49" customWidth="1"/>
    <col min="7939" max="7939" width="46.5703125" style="49" customWidth="1"/>
    <col min="7940" max="7940" width="3.85546875" style="49" customWidth="1"/>
    <col min="7941" max="7941" width="8" style="49" customWidth="1"/>
    <col min="7942" max="7942" width="8.42578125" style="49" customWidth="1"/>
    <col min="7943" max="7943" width="13.28515625" style="49" customWidth="1"/>
    <col min="7944" max="8192" width="8.140625" style="49"/>
    <col min="8193" max="8193" width="4.28515625" style="49" customWidth="1"/>
    <col min="8194" max="8194" width="12" style="49" customWidth="1"/>
    <col min="8195" max="8195" width="46.5703125" style="49" customWidth="1"/>
    <col min="8196" max="8196" width="3.85546875" style="49" customWidth="1"/>
    <col min="8197" max="8197" width="8" style="49" customWidth="1"/>
    <col min="8198" max="8198" width="8.42578125" style="49" customWidth="1"/>
    <col min="8199" max="8199" width="13.28515625" style="49" customWidth="1"/>
    <col min="8200" max="8448" width="8.140625" style="49"/>
    <col min="8449" max="8449" width="4.28515625" style="49" customWidth="1"/>
    <col min="8450" max="8450" width="12" style="49" customWidth="1"/>
    <col min="8451" max="8451" width="46.5703125" style="49" customWidth="1"/>
    <col min="8452" max="8452" width="3.85546875" style="49" customWidth="1"/>
    <col min="8453" max="8453" width="8" style="49" customWidth="1"/>
    <col min="8454" max="8454" width="8.42578125" style="49" customWidth="1"/>
    <col min="8455" max="8455" width="13.28515625" style="49" customWidth="1"/>
    <col min="8456" max="8704" width="8.140625" style="49"/>
    <col min="8705" max="8705" width="4.28515625" style="49" customWidth="1"/>
    <col min="8706" max="8706" width="12" style="49" customWidth="1"/>
    <col min="8707" max="8707" width="46.5703125" style="49" customWidth="1"/>
    <col min="8708" max="8708" width="3.85546875" style="49" customWidth="1"/>
    <col min="8709" max="8709" width="8" style="49" customWidth="1"/>
    <col min="8710" max="8710" width="8.42578125" style="49" customWidth="1"/>
    <col min="8711" max="8711" width="13.28515625" style="49" customWidth="1"/>
    <col min="8712" max="8960" width="8.140625" style="49"/>
    <col min="8961" max="8961" width="4.28515625" style="49" customWidth="1"/>
    <col min="8962" max="8962" width="12" style="49" customWidth="1"/>
    <col min="8963" max="8963" width="46.5703125" style="49" customWidth="1"/>
    <col min="8964" max="8964" width="3.85546875" style="49" customWidth="1"/>
    <col min="8965" max="8965" width="8" style="49" customWidth="1"/>
    <col min="8966" max="8966" width="8.42578125" style="49" customWidth="1"/>
    <col min="8967" max="8967" width="13.28515625" style="49" customWidth="1"/>
    <col min="8968" max="9216" width="8.140625" style="49"/>
    <col min="9217" max="9217" width="4.28515625" style="49" customWidth="1"/>
    <col min="9218" max="9218" width="12" style="49" customWidth="1"/>
    <col min="9219" max="9219" width="46.5703125" style="49" customWidth="1"/>
    <col min="9220" max="9220" width="3.85546875" style="49" customWidth="1"/>
    <col min="9221" max="9221" width="8" style="49" customWidth="1"/>
    <col min="9222" max="9222" width="8.42578125" style="49" customWidth="1"/>
    <col min="9223" max="9223" width="13.28515625" style="49" customWidth="1"/>
    <col min="9224" max="9472" width="8.140625" style="49"/>
    <col min="9473" max="9473" width="4.28515625" style="49" customWidth="1"/>
    <col min="9474" max="9474" width="12" style="49" customWidth="1"/>
    <col min="9475" max="9475" width="46.5703125" style="49" customWidth="1"/>
    <col min="9476" max="9476" width="3.85546875" style="49" customWidth="1"/>
    <col min="9477" max="9477" width="8" style="49" customWidth="1"/>
    <col min="9478" max="9478" width="8.42578125" style="49" customWidth="1"/>
    <col min="9479" max="9479" width="13.28515625" style="49" customWidth="1"/>
    <col min="9480" max="9728" width="8.140625" style="49"/>
    <col min="9729" max="9729" width="4.28515625" style="49" customWidth="1"/>
    <col min="9730" max="9730" width="12" style="49" customWidth="1"/>
    <col min="9731" max="9731" width="46.5703125" style="49" customWidth="1"/>
    <col min="9732" max="9732" width="3.85546875" style="49" customWidth="1"/>
    <col min="9733" max="9733" width="8" style="49" customWidth="1"/>
    <col min="9734" max="9734" width="8.42578125" style="49" customWidth="1"/>
    <col min="9735" max="9735" width="13.28515625" style="49" customWidth="1"/>
    <col min="9736" max="9984" width="8.140625" style="49"/>
    <col min="9985" max="9985" width="4.28515625" style="49" customWidth="1"/>
    <col min="9986" max="9986" width="12" style="49" customWidth="1"/>
    <col min="9987" max="9987" width="46.5703125" style="49" customWidth="1"/>
    <col min="9988" max="9988" width="3.85546875" style="49" customWidth="1"/>
    <col min="9989" max="9989" width="8" style="49" customWidth="1"/>
    <col min="9990" max="9990" width="8.42578125" style="49" customWidth="1"/>
    <col min="9991" max="9991" width="13.28515625" style="49" customWidth="1"/>
    <col min="9992" max="10240" width="8.140625" style="49"/>
    <col min="10241" max="10241" width="4.28515625" style="49" customWidth="1"/>
    <col min="10242" max="10242" width="12" style="49" customWidth="1"/>
    <col min="10243" max="10243" width="46.5703125" style="49" customWidth="1"/>
    <col min="10244" max="10244" width="3.85546875" style="49" customWidth="1"/>
    <col min="10245" max="10245" width="8" style="49" customWidth="1"/>
    <col min="10246" max="10246" width="8.42578125" style="49" customWidth="1"/>
    <col min="10247" max="10247" width="13.28515625" style="49" customWidth="1"/>
    <col min="10248" max="10496" width="8.140625" style="49"/>
    <col min="10497" max="10497" width="4.28515625" style="49" customWidth="1"/>
    <col min="10498" max="10498" width="12" style="49" customWidth="1"/>
    <col min="10499" max="10499" width="46.5703125" style="49" customWidth="1"/>
    <col min="10500" max="10500" width="3.85546875" style="49" customWidth="1"/>
    <col min="10501" max="10501" width="8" style="49" customWidth="1"/>
    <col min="10502" max="10502" width="8.42578125" style="49" customWidth="1"/>
    <col min="10503" max="10503" width="13.28515625" style="49" customWidth="1"/>
    <col min="10504" max="10752" width="8.140625" style="49"/>
    <col min="10753" max="10753" width="4.28515625" style="49" customWidth="1"/>
    <col min="10754" max="10754" width="12" style="49" customWidth="1"/>
    <col min="10755" max="10755" width="46.5703125" style="49" customWidth="1"/>
    <col min="10756" max="10756" width="3.85546875" style="49" customWidth="1"/>
    <col min="10757" max="10757" width="8" style="49" customWidth="1"/>
    <col min="10758" max="10758" width="8.42578125" style="49" customWidth="1"/>
    <col min="10759" max="10759" width="13.28515625" style="49" customWidth="1"/>
    <col min="10760" max="11008" width="8.140625" style="49"/>
    <col min="11009" max="11009" width="4.28515625" style="49" customWidth="1"/>
    <col min="11010" max="11010" width="12" style="49" customWidth="1"/>
    <col min="11011" max="11011" width="46.5703125" style="49" customWidth="1"/>
    <col min="11012" max="11012" width="3.85546875" style="49" customWidth="1"/>
    <col min="11013" max="11013" width="8" style="49" customWidth="1"/>
    <col min="11014" max="11014" width="8.42578125" style="49" customWidth="1"/>
    <col min="11015" max="11015" width="13.28515625" style="49" customWidth="1"/>
    <col min="11016" max="11264" width="8.140625" style="49"/>
    <col min="11265" max="11265" width="4.28515625" style="49" customWidth="1"/>
    <col min="11266" max="11266" width="12" style="49" customWidth="1"/>
    <col min="11267" max="11267" width="46.5703125" style="49" customWidth="1"/>
    <col min="11268" max="11268" width="3.85546875" style="49" customWidth="1"/>
    <col min="11269" max="11269" width="8" style="49" customWidth="1"/>
    <col min="11270" max="11270" width="8.42578125" style="49" customWidth="1"/>
    <col min="11271" max="11271" width="13.28515625" style="49" customWidth="1"/>
    <col min="11272" max="11520" width="8.140625" style="49"/>
    <col min="11521" max="11521" width="4.28515625" style="49" customWidth="1"/>
    <col min="11522" max="11522" width="12" style="49" customWidth="1"/>
    <col min="11523" max="11523" width="46.5703125" style="49" customWidth="1"/>
    <col min="11524" max="11524" width="3.85546875" style="49" customWidth="1"/>
    <col min="11525" max="11525" width="8" style="49" customWidth="1"/>
    <col min="11526" max="11526" width="8.42578125" style="49" customWidth="1"/>
    <col min="11527" max="11527" width="13.28515625" style="49" customWidth="1"/>
    <col min="11528" max="11776" width="8.140625" style="49"/>
    <col min="11777" max="11777" width="4.28515625" style="49" customWidth="1"/>
    <col min="11778" max="11778" width="12" style="49" customWidth="1"/>
    <col min="11779" max="11779" width="46.5703125" style="49" customWidth="1"/>
    <col min="11780" max="11780" width="3.85546875" style="49" customWidth="1"/>
    <col min="11781" max="11781" width="8" style="49" customWidth="1"/>
    <col min="11782" max="11782" width="8.42578125" style="49" customWidth="1"/>
    <col min="11783" max="11783" width="13.28515625" style="49" customWidth="1"/>
    <col min="11784" max="12032" width="8.140625" style="49"/>
    <col min="12033" max="12033" width="4.28515625" style="49" customWidth="1"/>
    <col min="12034" max="12034" width="12" style="49" customWidth="1"/>
    <col min="12035" max="12035" width="46.5703125" style="49" customWidth="1"/>
    <col min="12036" max="12036" width="3.85546875" style="49" customWidth="1"/>
    <col min="12037" max="12037" width="8" style="49" customWidth="1"/>
    <col min="12038" max="12038" width="8.42578125" style="49" customWidth="1"/>
    <col min="12039" max="12039" width="13.28515625" style="49" customWidth="1"/>
    <col min="12040" max="12288" width="8.140625" style="49"/>
    <col min="12289" max="12289" width="4.28515625" style="49" customWidth="1"/>
    <col min="12290" max="12290" width="12" style="49" customWidth="1"/>
    <col min="12291" max="12291" width="46.5703125" style="49" customWidth="1"/>
    <col min="12292" max="12292" width="3.85546875" style="49" customWidth="1"/>
    <col min="12293" max="12293" width="8" style="49" customWidth="1"/>
    <col min="12294" max="12294" width="8.42578125" style="49" customWidth="1"/>
    <col min="12295" max="12295" width="13.28515625" style="49" customWidth="1"/>
    <col min="12296" max="12544" width="8.140625" style="49"/>
    <col min="12545" max="12545" width="4.28515625" style="49" customWidth="1"/>
    <col min="12546" max="12546" width="12" style="49" customWidth="1"/>
    <col min="12547" max="12547" width="46.5703125" style="49" customWidth="1"/>
    <col min="12548" max="12548" width="3.85546875" style="49" customWidth="1"/>
    <col min="12549" max="12549" width="8" style="49" customWidth="1"/>
    <col min="12550" max="12550" width="8.42578125" style="49" customWidth="1"/>
    <col min="12551" max="12551" width="13.28515625" style="49" customWidth="1"/>
    <col min="12552" max="12800" width="8.140625" style="49"/>
    <col min="12801" max="12801" width="4.28515625" style="49" customWidth="1"/>
    <col min="12802" max="12802" width="12" style="49" customWidth="1"/>
    <col min="12803" max="12803" width="46.5703125" style="49" customWidth="1"/>
    <col min="12804" max="12804" width="3.85546875" style="49" customWidth="1"/>
    <col min="12805" max="12805" width="8" style="49" customWidth="1"/>
    <col min="12806" max="12806" width="8.42578125" style="49" customWidth="1"/>
    <col min="12807" max="12807" width="13.28515625" style="49" customWidth="1"/>
    <col min="12808" max="13056" width="8.140625" style="49"/>
    <col min="13057" max="13057" width="4.28515625" style="49" customWidth="1"/>
    <col min="13058" max="13058" width="12" style="49" customWidth="1"/>
    <col min="13059" max="13059" width="46.5703125" style="49" customWidth="1"/>
    <col min="13060" max="13060" width="3.85546875" style="49" customWidth="1"/>
    <col min="13061" max="13061" width="8" style="49" customWidth="1"/>
    <col min="13062" max="13062" width="8.42578125" style="49" customWidth="1"/>
    <col min="13063" max="13063" width="13.28515625" style="49" customWidth="1"/>
    <col min="13064" max="13312" width="8.140625" style="49"/>
    <col min="13313" max="13313" width="4.28515625" style="49" customWidth="1"/>
    <col min="13314" max="13314" width="12" style="49" customWidth="1"/>
    <col min="13315" max="13315" width="46.5703125" style="49" customWidth="1"/>
    <col min="13316" max="13316" width="3.85546875" style="49" customWidth="1"/>
    <col min="13317" max="13317" width="8" style="49" customWidth="1"/>
    <col min="13318" max="13318" width="8.42578125" style="49" customWidth="1"/>
    <col min="13319" max="13319" width="13.28515625" style="49" customWidth="1"/>
    <col min="13320" max="13568" width="8.140625" style="49"/>
    <col min="13569" max="13569" width="4.28515625" style="49" customWidth="1"/>
    <col min="13570" max="13570" width="12" style="49" customWidth="1"/>
    <col min="13571" max="13571" width="46.5703125" style="49" customWidth="1"/>
    <col min="13572" max="13572" width="3.85546875" style="49" customWidth="1"/>
    <col min="13573" max="13573" width="8" style="49" customWidth="1"/>
    <col min="13574" max="13574" width="8.42578125" style="49" customWidth="1"/>
    <col min="13575" max="13575" width="13.28515625" style="49" customWidth="1"/>
    <col min="13576" max="13824" width="8.140625" style="49"/>
    <col min="13825" max="13825" width="4.28515625" style="49" customWidth="1"/>
    <col min="13826" max="13826" width="12" style="49" customWidth="1"/>
    <col min="13827" max="13827" width="46.5703125" style="49" customWidth="1"/>
    <col min="13828" max="13828" width="3.85546875" style="49" customWidth="1"/>
    <col min="13829" max="13829" width="8" style="49" customWidth="1"/>
    <col min="13830" max="13830" width="8.42578125" style="49" customWidth="1"/>
    <col min="13831" max="13831" width="13.28515625" style="49" customWidth="1"/>
    <col min="13832" max="14080" width="8.140625" style="49"/>
    <col min="14081" max="14081" width="4.28515625" style="49" customWidth="1"/>
    <col min="14082" max="14082" width="12" style="49" customWidth="1"/>
    <col min="14083" max="14083" width="46.5703125" style="49" customWidth="1"/>
    <col min="14084" max="14084" width="3.85546875" style="49" customWidth="1"/>
    <col min="14085" max="14085" width="8" style="49" customWidth="1"/>
    <col min="14086" max="14086" width="8.42578125" style="49" customWidth="1"/>
    <col min="14087" max="14087" width="13.28515625" style="49" customWidth="1"/>
    <col min="14088" max="14336" width="8.140625" style="49"/>
    <col min="14337" max="14337" width="4.28515625" style="49" customWidth="1"/>
    <col min="14338" max="14338" width="12" style="49" customWidth="1"/>
    <col min="14339" max="14339" width="46.5703125" style="49" customWidth="1"/>
    <col min="14340" max="14340" width="3.85546875" style="49" customWidth="1"/>
    <col min="14341" max="14341" width="8" style="49" customWidth="1"/>
    <col min="14342" max="14342" width="8.42578125" style="49" customWidth="1"/>
    <col min="14343" max="14343" width="13.28515625" style="49" customWidth="1"/>
    <col min="14344" max="14592" width="8.140625" style="49"/>
    <col min="14593" max="14593" width="4.28515625" style="49" customWidth="1"/>
    <col min="14594" max="14594" width="12" style="49" customWidth="1"/>
    <col min="14595" max="14595" width="46.5703125" style="49" customWidth="1"/>
    <col min="14596" max="14596" width="3.85546875" style="49" customWidth="1"/>
    <col min="14597" max="14597" width="8" style="49" customWidth="1"/>
    <col min="14598" max="14598" width="8.42578125" style="49" customWidth="1"/>
    <col min="14599" max="14599" width="13.28515625" style="49" customWidth="1"/>
    <col min="14600" max="14848" width="8.140625" style="49"/>
    <col min="14849" max="14849" width="4.28515625" style="49" customWidth="1"/>
    <col min="14850" max="14850" width="12" style="49" customWidth="1"/>
    <col min="14851" max="14851" width="46.5703125" style="49" customWidth="1"/>
    <col min="14852" max="14852" width="3.85546875" style="49" customWidth="1"/>
    <col min="14853" max="14853" width="8" style="49" customWidth="1"/>
    <col min="14854" max="14854" width="8.42578125" style="49" customWidth="1"/>
    <col min="14855" max="14855" width="13.28515625" style="49" customWidth="1"/>
    <col min="14856" max="15104" width="8.140625" style="49"/>
    <col min="15105" max="15105" width="4.28515625" style="49" customWidth="1"/>
    <col min="15106" max="15106" width="12" style="49" customWidth="1"/>
    <col min="15107" max="15107" width="46.5703125" style="49" customWidth="1"/>
    <col min="15108" max="15108" width="3.85546875" style="49" customWidth="1"/>
    <col min="15109" max="15109" width="8" style="49" customWidth="1"/>
    <col min="15110" max="15110" width="8.42578125" style="49" customWidth="1"/>
    <col min="15111" max="15111" width="13.28515625" style="49" customWidth="1"/>
    <col min="15112" max="15360" width="8.140625" style="49"/>
    <col min="15361" max="15361" width="4.28515625" style="49" customWidth="1"/>
    <col min="15362" max="15362" width="12" style="49" customWidth="1"/>
    <col min="15363" max="15363" width="46.5703125" style="49" customWidth="1"/>
    <col min="15364" max="15364" width="3.85546875" style="49" customWidth="1"/>
    <col min="15365" max="15365" width="8" style="49" customWidth="1"/>
    <col min="15366" max="15366" width="8.42578125" style="49" customWidth="1"/>
    <col min="15367" max="15367" width="13.28515625" style="49" customWidth="1"/>
    <col min="15368" max="15616" width="8.140625" style="49"/>
    <col min="15617" max="15617" width="4.28515625" style="49" customWidth="1"/>
    <col min="15618" max="15618" width="12" style="49" customWidth="1"/>
    <col min="15619" max="15619" width="46.5703125" style="49" customWidth="1"/>
    <col min="15620" max="15620" width="3.85546875" style="49" customWidth="1"/>
    <col min="15621" max="15621" width="8" style="49" customWidth="1"/>
    <col min="15622" max="15622" width="8.42578125" style="49" customWidth="1"/>
    <col min="15623" max="15623" width="13.28515625" style="49" customWidth="1"/>
    <col min="15624" max="15872" width="8.140625" style="49"/>
    <col min="15873" max="15873" width="4.28515625" style="49" customWidth="1"/>
    <col min="15874" max="15874" width="12" style="49" customWidth="1"/>
    <col min="15875" max="15875" width="46.5703125" style="49" customWidth="1"/>
    <col min="15876" max="15876" width="3.85546875" style="49" customWidth="1"/>
    <col min="15877" max="15877" width="8" style="49" customWidth="1"/>
    <col min="15878" max="15878" width="8.42578125" style="49" customWidth="1"/>
    <col min="15879" max="15879" width="13.28515625" style="49" customWidth="1"/>
    <col min="15880" max="16128" width="8.140625" style="49"/>
    <col min="16129" max="16129" width="4.28515625" style="49" customWidth="1"/>
    <col min="16130" max="16130" width="12" style="49" customWidth="1"/>
    <col min="16131" max="16131" width="46.5703125" style="49" customWidth="1"/>
    <col min="16132" max="16132" width="3.85546875" style="49" customWidth="1"/>
    <col min="16133" max="16133" width="8" style="49" customWidth="1"/>
    <col min="16134" max="16134" width="8.42578125" style="49" customWidth="1"/>
    <col min="16135" max="16135" width="13.28515625" style="49" customWidth="1"/>
    <col min="16136" max="16384" width="8.140625" style="49"/>
  </cols>
  <sheetData>
    <row r="1" spans="1:17" s="3" customFormat="1" ht="14.45" customHeight="1" x14ac:dyDescent="0.25">
      <c r="A1" s="125" t="s">
        <v>58</v>
      </c>
      <c r="B1" s="125"/>
      <c r="C1" s="125"/>
      <c r="D1" s="125"/>
      <c r="E1" s="125"/>
      <c r="F1" s="125"/>
      <c r="G1" s="125"/>
      <c r="H1" s="125"/>
      <c r="I1" s="88"/>
      <c r="J1" s="88"/>
      <c r="K1" s="1"/>
      <c r="L1" s="1"/>
      <c r="M1" s="1"/>
      <c r="N1" s="89"/>
      <c r="P1" s="4"/>
      <c r="Q1"/>
    </row>
    <row r="2" spans="1:17" s="3" customFormat="1" ht="29.25" customHeight="1" x14ac:dyDescent="0.25">
      <c r="A2" s="125"/>
      <c r="B2" s="125"/>
      <c r="C2" s="125"/>
      <c r="D2" s="125"/>
      <c r="E2" s="125"/>
      <c r="F2" s="125"/>
      <c r="G2" s="125"/>
      <c r="H2" s="125"/>
      <c r="I2" s="88"/>
      <c r="J2" s="88"/>
      <c r="K2" s="1"/>
      <c r="L2" s="1"/>
      <c r="M2" s="1"/>
      <c r="N2" s="89"/>
      <c r="P2" s="4"/>
      <c r="Q2"/>
    </row>
    <row r="3" spans="1:17" ht="13.5" customHeight="1" x14ac:dyDescent="0.25">
      <c r="A3" s="125"/>
      <c r="B3" s="125"/>
      <c r="C3" s="125"/>
      <c r="D3" s="125"/>
      <c r="E3" s="125"/>
      <c r="F3" s="125"/>
      <c r="G3" s="125"/>
      <c r="H3" s="125"/>
    </row>
    <row r="4" spans="1:17" ht="13.5" customHeight="1" x14ac:dyDescent="0.2">
      <c r="A4" s="127" t="s">
        <v>172</v>
      </c>
      <c r="B4" s="127"/>
      <c r="C4" s="127"/>
      <c r="D4" s="127"/>
      <c r="E4" s="127"/>
      <c r="F4" s="127"/>
      <c r="G4" s="127"/>
    </row>
    <row r="5" spans="1:17" ht="6" customHeight="1" thickBot="1" x14ac:dyDescent="0.25">
      <c r="A5" s="50"/>
      <c r="B5" s="50"/>
      <c r="C5" s="50"/>
      <c r="D5" s="50"/>
      <c r="E5" s="50"/>
      <c r="F5" s="50"/>
      <c r="G5" s="50"/>
    </row>
    <row r="6" spans="1:17" ht="24" customHeight="1" thickBot="1" x14ac:dyDescent="0.3">
      <c r="A6" s="51" t="s">
        <v>60</v>
      </c>
      <c r="B6" s="51" t="s">
        <v>61</v>
      </c>
      <c r="C6" s="51" t="s">
        <v>62</v>
      </c>
      <c r="D6" s="51" t="s">
        <v>63</v>
      </c>
      <c r="E6" s="51" t="s">
        <v>64</v>
      </c>
      <c r="F6" s="51" t="s">
        <v>65</v>
      </c>
      <c r="G6" s="51" t="s">
        <v>66</v>
      </c>
    </row>
    <row r="7" spans="1:17" ht="12.75" hidden="1" customHeight="1" x14ac:dyDescent="0.25">
      <c r="A7" s="51" t="s">
        <v>67</v>
      </c>
      <c r="B7" s="51" t="s">
        <v>68</v>
      </c>
      <c r="C7" s="51" t="s">
        <v>69</v>
      </c>
      <c r="D7" s="51" t="s">
        <v>70</v>
      </c>
      <c r="E7" s="51" t="s">
        <v>71</v>
      </c>
      <c r="F7" s="51" t="s">
        <v>72</v>
      </c>
      <c r="G7" s="51" t="s">
        <v>73</v>
      </c>
    </row>
    <row r="8" spans="1:17" ht="4.5" customHeight="1" x14ac:dyDescent="0.2">
      <c r="A8" s="50"/>
      <c r="B8" s="50"/>
      <c r="C8" s="50"/>
      <c r="D8" s="50"/>
      <c r="E8" s="50"/>
      <c r="F8" s="50"/>
      <c r="G8" s="50"/>
    </row>
    <row r="9" spans="1:17" ht="30.75" customHeight="1" x14ac:dyDescent="0.25">
      <c r="A9" s="52"/>
      <c r="B9" s="53" t="s">
        <v>74</v>
      </c>
      <c r="C9" s="53" t="s">
        <v>75</v>
      </c>
      <c r="D9" s="53"/>
      <c r="E9" s="54"/>
      <c r="F9" s="55"/>
      <c r="G9" s="55">
        <f>G10+G21+G31+G33+G43</f>
        <v>0</v>
      </c>
    </row>
    <row r="10" spans="1:17" ht="28.5" customHeight="1" x14ac:dyDescent="0.2">
      <c r="A10" s="56"/>
      <c r="B10" s="57" t="s">
        <v>67</v>
      </c>
      <c r="C10" s="57" t="s">
        <v>76</v>
      </c>
      <c r="D10" s="57"/>
      <c r="E10" s="58"/>
      <c r="F10" s="59"/>
      <c r="G10" s="59">
        <f>SUM(G11:G18)</f>
        <v>0</v>
      </c>
    </row>
    <row r="11" spans="1:17" ht="24" customHeight="1" x14ac:dyDescent="0.2">
      <c r="A11" s="60">
        <v>1</v>
      </c>
      <c r="B11" s="61" t="s">
        <v>77</v>
      </c>
      <c r="C11" s="61" t="s">
        <v>78</v>
      </c>
      <c r="D11" s="61" t="s">
        <v>79</v>
      </c>
      <c r="E11" s="62">
        <v>1.75</v>
      </c>
      <c r="F11" s="130"/>
      <c r="G11" s="63">
        <f>F11*E11</f>
        <v>0</v>
      </c>
    </row>
    <row r="12" spans="1:17" ht="13.5" customHeight="1" x14ac:dyDescent="0.2">
      <c r="A12" s="64"/>
      <c r="B12" s="65"/>
      <c r="C12" s="65" t="s">
        <v>158</v>
      </c>
      <c r="D12" s="65"/>
      <c r="E12" s="66">
        <v>1.75</v>
      </c>
      <c r="F12" s="67"/>
      <c r="G12" s="67"/>
    </row>
    <row r="13" spans="1:17" ht="13.5" customHeight="1" x14ac:dyDescent="0.2">
      <c r="A13" s="68"/>
      <c r="B13" s="69"/>
      <c r="C13" s="69" t="s">
        <v>80</v>
      </c>
      <c r="D13" s="69"/>
      <c r="E13" s="70">
        <v>1.75</v>
      </c>
      <c r="F13" s="71"/>
      <c r="G13" s="71"/>
    </row>
    <row r="14" spans="1:17" ht="24" customHeight="1" x14ac:dyDescent="0.2">
      <c r="A14" s="60">
        <v>2</v>
      </c>
      <c r="B14" s="61" t="s">
        <v>81</v>
      </c>
      <c r="C14" s="61" t="s">
        <v>82</v>
      </c>
      <c r="D14" s="61" t="s">
        <v>79</v>
      </c>
      <c r="E14" s="62">
        <v>37.5</v>
      </c>
      <c r="F14" s="130"/>
      <c r="G14" s="63">
        <f>F14*E14</f>
        <v>0</v>
      </c>
    </row>
    <row r="15" spans="1:17" ht="13.5" customHeight="1" x14ac:dyDescent="0.2">
      <c r="A15" s="72"/>
      <c r="B15" s="73"/>
      <c r="C15" s="73" t="s">
        <v>83</v>
      </c>
      <c r="D15" s="73"/>
      <c r="E15" s="74"/>
      <c r="F15" s="75"/>
      <c r="G15" s="75"/>
    </row>
    <row r="16" spans="1:17" ht="13.5" customHeight="1" x14ac:dyDescent="0.2">
      <c r="A16" s="64"/>
      <c r="B16" s="65"/>
      <c r="C16" s="65" t="s">
        <v>84</v>
      </c>
      <c r="D16" s="65"/>
      <c r="E16" s="66">
        <v>37.5</v>
      </c>
      <c r="F16" s="67"/>
      <c r="G16" s="67"/>
    </row>
    <row r="17" spans="1:7" ht="13.5" customHeight="1" x14ac:dyDescent="0.2">
      <c r="A17" s="68"/>
      <c r="B17" s="69"/>
      <c r="C17" s="69" t="s">
        <v>80</v>
      </c>
      <c r="D17" s="69"/>
      <c r="E17" s="70">
        <v>37.5</v>
      </c>
      <c r="F17" s="71"/>
      <c r="G17" s="71"/>
    </row>
    <row r="18" spans="1:7" ht="13.5" customHeight="1" x14ac:dyDescent="0.2">
      <c r="A18" s="60">
        <v>5</v>
      </c>
      <c r="B18" s="61" t="s">
        <v>85</v>
      </c>
      <c r="C18" s="61" t="s">
        <v>86</v>
      </c>
      <c r="D18" s="61" t="s">
        <v>79</v>
      </c>
      <c r="E18" s="62">
        <v>147.5</v>
      </c>
      <c r="F18" s="130"/>
      <c r="G18" s="63">
        <f>F18*E18</f>
        <v>0</v>
      </c>
    </row>
    <row r="19" spans="1:7" ht="13.5" customHeight="1" x14ac:dyDescent="0.2">
      <c r="A19" s="64"/>
      <c r="B19" s="65"/>
      <c r="C19" s="65" t="s">
        <v>159</v>
      </c>
      <c r="D19" s="65"/>
      <c r="E19" s="66">
        <v>147.5</v>
      </c>
      <c r="F19" s="67"/>
      <c r="G19" s="67"/>
    </row>
    <row r="20" spans="1:7" ht="13.5" customHeight="1" x14ac:dyDescent="0.2">
      <c r="A20" s="68"/>
      <c r="B20" s="69"/>
      <c r="C20" s="69" t="s">
        <v>80</v>
      </c>
      <c r="D20" s="69"/>
      <c r="E20" s="70">
        <v>147.5</v>
      </c>
      <c r="F20" s="71"/>
      <c r="G20" s="71"/>
    </row>
    <row r="21" spans="1:7" ht="28.5" customHeight="1" x14ac:dyDescent="0.2">
      <c r="A21" s="56"/>
      <c r="B21" s="57" t="s">
        <v>71</v>
      </c>
      <c r="C21" s="57" t="s">
        <v>87</v>
      </c>
      <c r="D21" s="57"/>
      <c r="E21" s="58"/>
      <c r="F21" s="59"/>
      <c r="G21" s="59">
        <f>SUM(G22:G30)</f>
        <v>0</v>
      </c>
    </row>
    <row r="22" spans="1:7" ht="24" customHeight="1" x14ac:dyDescent="0.2">
      <c r="A22" s="60">
        <v>7</v>
      </c>
      <c r="B22" s="61" t="s">
        <v>88</v>
      </c>
      <c r="C22" s="61" t="s">
        <v>89</v>
      </c>
      <c r="D22" s="61" t="s">
        <v>79</v>
      </c>
      <c r="E22" s="62">
        <v>37.5</v>
      </c>
      <c r="F22" s="130"/>
      <c r="G22" s="63">
        <f>F22*E22</f>
        <v>0</v>
      </c>
    </row>
    <row r="23" spans="1:7" ht="13.5" customHeight="1" x14ac:dyDescent="0.2">
      <c r="A23" s="72"/>
      <c r="B23" s="73"/>
      <c r="C23" s="73" t="s">
        <v>83</v>
      </c>
      <c r="D23" s="73"/>
      <c r="E23" s="74"/>
      <c r="F23" s="75"/>
      <c r="G23" s="75"/>
    </row>
    <row r="24" spans="1:7" ht="13.5" customHeight="1" x14ac:dyDescent="0.2">
      <c r="A24" s="64"/>
      <c r="B24" s="65"/>
      <c r="C24" s="65" t="s">
        <v>84</v>
      </c>
      <c r="D24" s="65"/>
      <c r="E24" s="66">
        <v>37.5</v>
      </c>
      <c r="F24" s="67"/>
      <c r="G24" s="67"/>
    </row>
    <row r="25" spans="1:7" ht="13.5" customHeight="1" x14ac:dyDescent="0.2">
      <c r="A25" s="68"/>
      <c r="B25" s="69"/>
      <c r="C25" s="69" t="s">
        <v>80</v>
      </c>
      <c r="D25" s="69"/>
      <c r="E25" s="70">
        <v>37.5</v>
      </c>
      <c r="F25" s="71"/>
      <c r="G25" s="71"/>
    </row>
    <row r="26" spans="1:7" ht="24" customHeight="1" x14ac:dyDescent="0.2">
      <c r="A26" s="60">
        <v>9</v>
      </c>
      <c r="B26" s="61" t="s">
        <v>90</v>
      </c>
      <c r="C26" s="61" t="s">
        <v>91</v>
      </c>
      <c r="D26" s="61" t="s">
        <v>79</v>
      </c>
      <c r="E26" s="62">
        <v>37.5</v>
      </c>
      <c r="F26" s="130"/>
      <c r="G26" s="63">
        <f>F26*E26</f>
        <v>0</v>
      </c>
    </row>
    <row r="27" spans="1:7" ht="13.5" customHeight="1" x14ac:dyDescent="0.2">
      <c r="A27" s="72"/>
      <c r="B27" s="73"/>
      <c r="C27" s="73" t="s">
        <v>83</v>
      </c>
      <c r="D27" s="73"/>
      <c r="E27" s="74"/>
      <c r="F27" s="75"/>
      <c r="G27" s="75"/>
    </row>
    <row r="28" spans="1:7" ht="13.5" customHeight="1" x14ac:dyDescent="0.2">
      <c r="A28" s="64"/>
      <c r="B28" s="65"/>
      <c r="C28" s="65" t="s">
        <v>84</v>
      </c>
      <c r="D28" s="65"/>
      <c r="E28" s="66"/>
      <c r="F28" s="67"/>
      <c r="G28" s="67"/>
    </row>
    <row r="29" spans="1:7" ht="13.5" customHeight="1" x14ac:dyDescent="0.2">
      <c r="A29" s="76">
        <v>10</v>
      </c>
      <c r="B29" s="77" t="s">
        <v>92</v>
      </c>
      <c r="C29" s="77" t="s">
        <v>93</v>
      </c>
      <c r="D29" s="77" t="s">
        <v>79</v>
      </c>
      <c r="E29" s="78"/>
      <c r="F29" s="131"/>
      <c r="G29" s="79">
        <v>0</v>
      </c>
    </row>
    <row r="30" spans="1:7" ht="13.5" customHeight="1" x14ac:dyDescent="0.2">
      <c r="A30" s="68"/>
      <c r="B30" s="69"/>
      <c r="C30" s="69" t="s">
        <v>94</v>
      </c>
      <c r="D30" s="69"/>
      <c r="E30" s="70">
        <v>64.375</v>
      </c>
      <c r="F30" s="71"/>
      <c r="G30" s="71"/>
    </row>
    <row r="31" spans="1:7" ht="28.5" customHeight="1" x14ac:dyDescent="0.2">
      <c r="A31" s="56"/>
      <c r="B31" s="57" t="s">
        <v>95</v>
      </c>
      <c r="C31" s="57" t="s">
        <v>96</v>
      </c>
      <c r="D31" s="57"/>
      <c r="E31" s="58"/>
      <c r="F31" s="59"/>
      <c r="G31" s="59">
        <f>SUM(G32:G32)</f>
        <v>0</v>
      </c>
    </row>
    <row r="32" spans="1:7" ht="24" customHeight="1" x14ac:dyDescent="0.2">
      <c r="A32" s="60">
        <v>15</v>
      </c>
      <c r="B32" s="61" t="s">
        <v>98</v>
      </c>
      <c r="C32" s="61" t="s">
        <v>99</v>
      </c>
      <c r="D32" s="61" t="s">
        <v>79</v>
      </c>
      <c r="E32" s="62">
        <v>37.5</v>
      </c>
      <c r="F32" s="130"/>
      <c r="G32" s="63">
        <f>F32*E32</f>
        <v>0</v>
      </c>
    </row>
    <row r="33" spans="1:7" ht="28.5" customHeight="1" x14ac:dyDescent="0.2">
      <c r="A33" s="56"/>
      <c r="B33" s="57" t="s">
        <v>100</v>
      </c>
      <c r="C33" s="57" t="s">
        <v>101</v>
      </c>
      <c r="D33" s="57"/>
      <c r="E33" s="58"/>
      <c r="F33" s="59"/>
      <c r="G33" s="59">
        <f>SUM(G34:G42)</f>
        <v>0</v>
      </c>
    </row>
    <row r="34" spans="1:7" ht="13.5" customHeight="1" x14ac:dyDescent="0.2">
      <c r="A34" s="60">
        <v>16</v>
      </c>
      <c r="B34" s="61" t="s">
        <v>102</v>
      </c>
      <c r="C34" s="61" t="s">
        <v>103</v>
      </c>
      <c r="D34" s="61" t="s">
        <v>104</v>
      </c>
      <c r="E34" s="62">
        <v>2.2000000000000002</v>
      </c>
      <c r="F34" s="130"/>
      <c r="G34" s="63">
        <f>F34*E34</f>
        <v>0</v>
      </c>
    </row>
    <row r="35" spans="1:7" ht="13.5" customHeight="1" x14ac:dyDescent="0.2">
      <c r="A35" s="64"/>
      <c r="B35" s="65"/>
      <c r="C35" s="65" t="s">
        <v>167</v>
      </c>
      <c r="D35" s="65"/>
      <c r="E35" s="66">
        <v>2.2000000000000002</v>
      </c>
      <c r="F35" s="67"/>
      <c r="G35" s="67"/>
    </row>
    <row r="36" spans="1:7" ht="13.5" customHeight="1" x14ac:dyDescent="0.2">
      <c r="A36" s="68"/>
      <c r="B36" s="69"/>
      <c r="C36" s="69" t="s">
        <v>80</v>
      </c>
      <c r="D36" s="69"/>
      <c r="E36" s="70">
        <v>2.2000000000000002</v>
      </c>
      <c r="F36" s="71"/>
      <c r="G36" s="71"/>
    </row>
    <row r="37" spans="1:7" ht="13.5" customHeight="1" x14ac:dyDescent="0.2">
      <c r="A37" s="60">
        <v>17</v>
      </c>
      <c r="B37" s="61" t="s">
        <v>105</v>
      </c>
      <c r="C37" s="61" t="s">
        <v>106</v>
      </c>
      <c r="D37" s="61" t="s">
        <v>104</v>
      </c>
      <c r="E37" s="62">
        <v>2.2000000000000002</v>
      </c>
      <c r="F37" s="130"/>
      <c r="G37" s="63">
        <f>F37*E37</f>
        <v>0</v>
      </c>
    </row>
    <row r="38" spans="1:7" ht="13.5" customHeight="1" x14ac:dyDescent="0.2">
      <c r="A38" s="60">
        <v>18</v>
      </c>
      <c r="B38" s="61" t="s">
        <v>107</v>
      </c>
      <c r="C38" s="61" t="s">
        <v>108</v>
      </c>
      <c r="D38" s="61" t="s">
        <v>104</v>
      </c>
      <c r="E38" s="62">
        <v>24.2</v>
      </c>
      <c r="F38" s="130"/>
      <c r="G38" s="63">
        <f>F38*E38</f>
        <v>0</v>
      </c>
    </row>
    <row r="39" spans="1:7" ht="13.5" customHeight="1" x14ac:dyDescent="0.2">
      <c r="A39" s="72"/>
      <c r="B39" s="73"/>
      <c r="C39" s="73" t="s">
        <v>109</v>
      </c>
      <c r="D39" s="73"/>
      <c r="E39" s="74"/>
      <c r="F39" s="75"/>
      <c r="G39" s="75"/>
    </row>
    <row r="40" spans="1:7" ht="13.5" customHeight="1" x14ac:dyDescent="0.2">
      <c r="A40" s="64"/>
      <c r="B40" s="65"/>
      <c r="C40" s="65" t="s">
        <v>166</v>
      </c>
      <c r="D40" s="65"/>
      <c r="E40" s="66">
        <v>43.658999999999999</v>
      </c>
      <c r="F40" s="67"/>
      <c r="G40" s="67"/>
    </row>
    <row r="41" spans="1:7" ht="34.5" customHeight="1" x14ac:dyDescent="0.2">
      <c r="A41" s="60">
        <v>19</v>
      </c>
      <c r="B41" s="61" t="s">
        <v>110</v>
      </c>
      <c r="C41" s="61" t="s">
        <v>111</v>
      </c>
      <c r="D41" s="61" t="s">
        <v>104</v>
      </c>
      <c r="E41" s="62">
        <v>2.2000000000000002</v>
      </c>
      <c r="F41" s="130"/>
      <c r="G41" s="63">
        <f>F41*E41</f>
        <v>0</v>
      </c>
    </row>
    <row r="42" spans="1:7" ht="13.5" customHeight="1" x14ac:dyDescent="0.2">
      <c r="A42" s="64"/>
      <c r="B42" s="65"/>
      <c r="C42" s="65" t="s">
        <v>167</v>
      </c>
      <c r="D42" s="65"/>
      <c r="E42" s="66">
        <v>2.2000000000000002</v>
      </c>
      <c r="F42" s="67"/>
      <c r="G42" s="67"/>
    </row>
    <row r="43" spans="1:7" ht="28.5" customHeight="1" x14ac:dyDescent="0.2">
      <c r="A43" s="56"/>
      <c r="B43" s="57" t="s">
        <v>112</v>
      </c>
      <c r="C43" s="57" t="s">
        <v>113</v>
      </c>
      <c r="D43" s="57"/>
      <c r="E43" s="58"/>
      <c r="F43" s="59"/>
      <c r="G43" s="59">
        <f>SUM(G44)</f>
        <v>0</v>
      </c>
    </row>
    <row r="44" spans="1:7" ht="13.5" customHeight="1" x14ac:dyDescent="0.2">
      <c r="A44" s="60">
        <v>21</v>
      </c>
      <c r="B44" s="61" t="s">
        <v>114</v>
      </c>
      <c r="C44" s="61" t="s">
        <v>115</v>
      </c>
      <c r="D44" s="61" t="s">
        <v>104</v>
      </c>
      <c r="E44" s="62">
        <v>24.2</v>
      </c>
      <c r="F44" s="130"/>
      <c r="G44" s="63">
        <f>F44*E44</f>
        <v>0</v>
      </c>
    </row>
    <row r="45" spans="1:7" ht="30.75" customHeight="1" x14ac:dyDescent="0.25">
      <c r="A45" s="52"/>
      <c r="B45" s="53" t="s">
        <v>11</v>
      </c>
      <c r="C45" s="53" t="s">
        <v>116</v>
      </c>
      <c r="D45" s="53"/>
      <c r="E45" s="54"/>
      <c r="F45" s="55"/>
      <c r="G45" s="55">
        <f>G46</f>
        <v>0</v>
      </c>
    </row>
    <row r="46" spans="1:7" ht="28.5" customHeight="1" x14ac:dyDescent="0.2">
      <c r="A46" s="56"/>
      <c r="B46" s="57" t="s">
        <v>117</v>
      </c>
      <c r="C46" s="57" t="s">
        <v>118</v>
      </c>
      <c r="D46" s="57"/>
      <c r="E46" s="58"/>
      <c r="F46" s="59"/>
      <c r="G46" s="59">
        <f>SUM(G47:G111)</f>
        <v>0</v>
      </c>
    </row>
    <row r="47" spans="1:7" ht="13.5" customHeight="1" x14ac:dyDescent="0.2">
      <c r="A47" s="60">
        <v>22</v>
      </c>
      <c r="B47" s="61" t="s">
        <v>119</v>
      </c>
      <c r="C47" s="61" t="s">
        <v>120</v>
      </c>
      <c r="D47" s="61" t="s">
        <v>121</v>
      </c>
      <c r="E47" s="62">
        <v>0.5</v>
      </c>
      <c r="F47" s="130"/>
      <c r="G47" s="63">
        <f>F47*E47</f>
        <v>0</v>
      </c>
    </row>
    <row r="48" spans="1:7" ht="13.5" customHeight="1" x14ac:dyDescent="0.2">
      <c r="A48" s="64"/>
      <c r="B48" s="65"/>
      <c r="C48" s="65"/>
      <c r="D48" s="65"/>
      <c r="E48" s="66"/>
      <c r="F48" s="67"/>
      <c r="G48" s="67"/>
    </row>
    <row r="49" spans="1:10" ht="24" customHeight="1" x14ac:dyDescent="0.2">
      <c r="A49" s="60">
        <v>23</v>
      </c>
      <c r="B49" s="61" t="s">
        <v>122</v>
      </c>
      <c r="C49" s="61" t="s">
        <v>123</v>
      </c>
      <c r="D49" s="61" t="s">
        <v>124</v>
      </c>
      <c r="E49" s="62">
        <v>10.8</v>
      </c>
      <c r="F49" s="130"/>
      <c r="G49" s="63">
        <f>F49*E49</f>
        <v>0</v>
      </c>
    </row>
    <row r="50" spans="1:10" ht="13.5" customHeight="1" x14ac:dyDescent="0.2">
      <c r="A50" s="72"/>
      <c r="B50" s="73"/>
      <c r="C50" s="73" t="s">
        <v>125</v>
      </c>
      <c r="D50" s="73"/>
      <c r="E50" s="74"/>
      <c r="F50" s="75"/>
      <c r="G50" s="75"/>
    </row>
    <row r="51" spans="1:10" ht="13.5" customHeight="1" x14ac:dyDescent="0.2">
      <c r="A51" s="64"/>
      <c r="B51" s="65"/>
      <c r="C51" s="65" t="s">
        <v>160</v>
      </c>
      <c r="D51" s="65"/>
      <c r="E51" s="66">
        <v>10.8</v>
      </c>
      <c r="F51" s="67"/>
      <c r="G51" s="67"/>
    </row>
    <row r="52" spans="1:10" ht="13.5" customHeight="1" x14ac:dyDescent="0.2">
      <c r="A52" s="68"/>
      <c r="B52" s="69"/>
      <c r="C52" s="69" t="s">
        <v>80</v>
      </c>
      <c r="D52" s="69"/>
      <c r="E52" s="70">
        <v>10.8</v>
      </c>
      <c r="F52" s="71"/>
      <c r="G52" s="71"/>
    </row>
    <row r="53" spans="1:10" ht="24" customHeight="1" x14ac:dyDescent="0.2">
      <c r="A53" s="60">
        <v>24</v>
      </c>
      <c r="B53" s="61" t="s">
        <v>126</v>
      </c>
      <c r="C53" s="61" t="s">
        <v>127</v>
      </c>
      <c r="D53" s="61" t="s">
        <v>97</v>
      </c>
      <c r="E53" s="62">
        <v>37.5</v>
      </c>
      <c r="F53" s="130"/>
      <c r="G53" s="63">
        <f>F53*E53</f>
        <v>0</v>
      </c>
    </row>
    <row r="54" spans="1:10" ht="13.5" customHeight="1" x14ac:dyDescent="0.2">
      <c r="A54" s="72"/>
      <c r="B54" s="73"/>
      <c r="C54" s="73" t="s">
        <v>83</v>
      </c>
      <c r="D54" s="73"/>
      <c r="E54" s="74"/>
      <c r="F54" s="75"/>
      <c r="G54" s="75"/>
    </row>
    <row r="55" spans="1:10" ht="13.5" customHeight="1" x14ac:dyDescent="0.2">
      <c r="A55" s="64"/>
      <c r="B55" s="65"/>
      <c r="C55" s="65">
        <v>75</v>
      </c>
      <c r="D55" s="65"/>
      <c r="E55" s="66">
        <v>75</v>
      </c>
      <c r="F55" s="67"/>
      <c r="G55" s="67"/>
    </row>
    <row r="56" spans="1:10" ht="13.5" customHeight="1" x14ac:dyDescent="0.2">
      <c r="A56" s="72"/>
      <c r="B56" s="73"/>
      <c r="C56" s="73" t="s">
        <v>128</v>
      </c>
      <c r="D56" s="73"/>
      <c r="E56" s="74"/>
      <c r="F56" s="75"/>
      <c r="G56" s="75"/>
    </row>
    <row r="57" spans="1:10" ht="13.5" customHeight="1" x14ac:dyDescent="0.2">
      <c r="A57" s="64"/>
      <c r="B57" s="65"/>
      <c r="C57" s="65">
        <v>5</v>
      </c>
      <c r="D57" s="65"/>
      <c r="E57" s="66">
        <v>5</v>
      </c>
      <c r="F57" s="67"/>
      <c r="G57" s="67"/>
    </row>
    <row r="58" spans="1:10" ht="13.5" customHeight="1" x14ac:dyDescent="0.2">
      <c r="A58" s="72"/>
      <c r="B58" s="73"/>
      <c r="C58" s="73" t="s">
        <v>129</v>
      </c>
      <c r="D58" s="73"/>
      <c r="E58" s="74"/>
      <c r="F58" s="75"/>
      <c r="G58" s="75"/>
    </row>
    <row r="59" spans="1:10" ht="13.5" customHeight="1" x14ac:dyDescent="0.2">
      <c r="A59" s="64"/>
      <c r="B59" s="65"/>
      <c r="C59" s="65">
        <v>295</v>
      </c>
      <c r="D59" s="65"/>
      <c r="E59" s="66">
        <v>295</v>
      </c>
      <c r="F59" s="67"/>
      <c r="G59" s="67"/>
    </row>
    <row r="60" spans="1:10" ht="13.5" customHeight="1" x14ac:dyDescent="0.2">
      <c r="A60" s="68"/>
      <c r="B60" s="69"/>
      <c r="C60" s="69" t="s">
        <v>80</v>
      </c>
      <c r="D60" s="69"/>
      <c r="E60" s="70">
        <v>375</v>
      </c>
      <c r="F60" s="71"/>
      <c r="G60" s="71"/>
    </row>
    <row r="61" spans="1:10" ht="13.5" customHeight="1" x14ac:dyDescent="0.2">
      <c r="A61" s="64"/>
      <c r="B61" s="65"/>
      <c r="C61" s="65" t="s">
        <v>161</v>
      </c>
      <c r="D61" s="65"/>
      <c r="E61" s="66">
        <v>37.5</v>
      </c>
      <c r="F61" s="67"/>
      <c r="G61" s="67"/>
    </row>
    <row r="62" spans="1:10" ht="13.5" customHeight="1" x14ac:dyDescent="0.2">
      <c r="A62" s="68"/>
      <c r="B62" s="69"/>
      <c r="C62" s="69" t="s">
        <v>80</v>
      </c>
      <c r="D62" s="69"/>
      <c r="E62" s="70">
        <v>37.5</v>
      </c>
      <c r="F62" s="71"/>
      <c r="G62" s="71"/>
      <c r="J62" s="90"/>
    </row>
    <row r="63" spans="1:10" ht="24" customHeight="1" x14ac:dyDescent="0.2">
      <c r="A63" s="60">
        <v>26</v>
      </c>
      <c r="B63" s="61" t="s">
        <v>130</v>
      </c>
      <c r="C63" s="61" t="s">
        <v>131</v>
      </c>
      <c r="D63" s="61" t="s">
        <v>97</v>
      </c>
      <c r="E63" s="62">
        <v>270</v>
      </c>
      <c r="F63" s="130"/>
      <c r="G63" s="63">
        <f>F63*E63</f>
        <v>0</v>
      </c>
    </row>
    <row r="64" spans="1:10" ht="13.5" customHeight="1" x14ac:dyDescent="0.2">
      <c r="A64" s="72"/>
      <c r="B64" s="73"/>
      <c r="C64" s="73" t="s">
        <v>128</v>
      </c>
      <c r="D64" s="73"/>
      <c r="E64" s="74"/>
      <c r="F64" s="75"/>
      <c r="G64" s="75"/>
      <c r="I64" s="90"/>
    </row>
    <row r="65" spans="1:9" ht="13.5" customHeight="1" x14ac:dyDescent="0.2">
      <c r="A65" s="64"/>
      <c r="B65" s="65"/>
      <c r="C65" s="65">
        <v>5</v>
      </c>
      <c r="D65" s="65"/>
      <c r="E65" s="66">
        <v>5</v>
      </c>
      <c r="F65" s="67"/>
      <c r="G65" s="67"/>
    </row>
    <row r="66" spans="1:9" ht="13.5" customHeight="1" x14ac:dyDescent="0.2">
      <c r="A66" s="72"/>
      <c r="B66" s="73"/>
      <c r="C66" s="73" t="s">
        <v>129</v>
      </c>
      <c r="D66" s="73"/>
      <c r="E66" s="74"/>
      <c r="F66" s="75"/>
      <c r="G66" s="75"/>
    </row>
    <row r="67" spans="1:9" ht="13.5" customHeight="1" x14ac:dyDescent="0.2">
      <c r="A67" s="64"/>
      <c r="B67" s="65"/>
      <c r="C67" s="65">
        <v>295</v>
      </c>
      <c r="D67" s="65"/>
      <c r="E67" s="66">
        <v>295</v>
      </c>
      <c r="F67" s="67"/>
      <c r="G67" s="67"/>
    </row>
    <row r="68" spans="1:9" ht="13.5" customHeight="1" x14ac:dyDescent="0.2">
      <c r="A68" s="68"/>
      <c r="B68" s="69"/>
      <c r="C68" s="69" t="s">
        <v>80</v>
      </c>
      <c r="D68" s="69"/>
      <c r="E68" s="70">
        <f>SUM(E65:E67)</f>
        <v>300</v>
      </c>
      <c r="F68" s="71"/>
      <c r="G68" s="71"/>
    </row>
    <row r="69" spans="1:9" ht="13.5" customHeight="1" x14ac:dyDescent="0.2">
      <c r="A69" s="64"/>
      <c r="B69" s="65"/>
      <c r="C69" s="65" t="s">
        <v>169</v>
      </c>
      <c r="D69" s="65"/>
      <c r="E69" s="66">
        <v>270</v>
      </c>
      <c r="F69" s="67"/>
      <c r="G69" s="67"/>
    </row>
    <row r="70" spans="1:9" ht="13.5" customHeight="1" x14ac:dyDescent="0.2">
      <c r="A70" s="68"/>
      <c r="B70" s="69"/>
      <c r="C70" s="69" t="s">
        <v>80</v>
      </c>
      <c r="D70" s="69"/>
      <c r="E70" s="70">
        <v>270</v>
      </c>
      <c r="F70" s="71"/>
      <c r="G70" s="71"/>
    </row>
    <row r="71" spans="1:9" ht="24" customHeight="1" x14ac:dyDescent="0.2">
      <c r="A71" s="60">
        <v>27</v>
      </c>
      <c r="B71" s="61" t="s">
        <v>130</v>
      </c>
      <c r="C71" s="61" t="s">
        <v>168</v>
      </c>
      <c r="D71" s="61" t="s">
        <v>97</v>
      </c>
      <c r="E71" s="62">
        <v>67.5</v>
      </c>
      <c r="F71" s="130"/>
      <c r="G71" s="63">
        <f>F71*E71</f>
        <v>0</v>
      </c>
      <c r="I71" s="90"/>
    </row>
    <row r="72" spans="1:9" ht="13.5" customHeight="1" x14ac:dyDescent="0.2">
      <c r="A72" s="72"/>
      <c r="B72" s="73"/>
      <c r="C72" s="73" t="s">
        <v>83</v>
      </c>
      <c r="D72" s="73"/>
      <c r="E72" s="74"/>
      <c r="F72" s="75"/>
      <c r="G72" s="75"/>
    </row>
    <row r="73" spans="1:9" ht="13.5" customHeight="1" x14ac:dyDescent="0.2">
      <c r="A73" s="64"/>
      <c r="B73" s="65"/>
      <c r="C73" s="65">
        <v>75</v>
      </c>
      <c r="D73" s="65"/>
      <c r="E73" s="66">
        <v>75</v>
      </c>
      <c r="F73" s="67"/>
      <c r="G73" s="67"/>
      <c r="I73" s="90"/>
    </row>
    <row r="74" spans="1:9" ht="13.5" customHeight="1" x14ac:dyDescent="0.2">
      <c r="A74" s="64"/>
      <c r="B74" s="65"/>
      <c r="C74" s="65" t="s">
        <v>170</v>
      </c>
      <c r="D74" s="65"/>
      <c r="E74" s="66">
        <v>67.5</v>
      </c>
      <c r="F74" s="67"/>
      <c r="G74" s="67"/>
    </row>
    <row r="75" spans="1:9" ht="13.5" customHeight="1" x14ac:dyDescent="0.2">
      <c r="A75" s="68"/>
      <c r="B75" s="69"/>
      <c r="C75" s="69" t="s">
        <v>80</v>
      </c>
      <c r="D75" s="69"/>
      <c r="E75" s="70">
        <v>67.5</v>
      </c>
      <c r="F75" s="71"/>
      <c r="G75" s="71"/>
    </row>
    <row r="76" spans="1:9" ht="24" customHeight="1" x14ac:dyDescent="0.2">
      <c r="A76" s="60">
        <v>29</v>
      </c>
      <c r="B76" s="61" t="s">
        <v>132</v>
      </c>
      <c r="C76" s="61" t="s">
        <v>133</v>
      </c>
      <c r="D76" s="61" t="s">
        <v>97</v>
      </c>
      <c r="E76" s="62">
        <v>37.5</v>
      </c>
      <c r="F76" s="130"/>
      <c r="G76" s="63">
        <f>F76*E76</f>
        <v>0</v>
      </c>
    </row>
    <row r="77" spans="1:9" ht="13.5" customHeight="1" x14ac:dyDescent="0.2">
      <c r="A77" s="72"/>
      <c r="B77" s="73"/>
      <c r="C77" s="73" t="s">
        <v>83</v>
      </c>
      <c r="D77" s="73"/>
      <c r="E77" s="74"/>
      <c r="F77" s="75"/>
      <c r="G77" s="75"/>
    </row>
    <row r="78" spans="1:9" ht="13.5" customHeight="1" x14ac:dyDescent="0.2">
      <c r="A78" s="64"/>
      <c r="B78" s="65"/>
      <c r="C78" s="65">
        <v>75</v>
      </c>
      <c r="D78" s="65"/>
      <c r="E78" s="66">
        <v>75</v>
      </c>
      <c r="F78" s="67"/>
      <c r="G78" s="67"/>
    </row>
    <row r="79" spans="1:9" ht="13.5" customHeight="1" x14ac:dyDescent="0.2">
      <c r="A79" s="72"/>
      <c r="B79" s="73"/>
      <c r="C79" s="73" t="s">
        <v>128</v>
      </c>
      <c r="D79" s="73"/>
      <c r="E79" s="74"/>
      <c r="F79" s="75"/>
      <c r="G79" s="75"/>
    </row>
    <row r="80" spans="1:9" ht="13.5" customHeight="1" x14ac:dyDescent="0.2">
      <c r="A80" s="64"/>
      <c r="B80" s="65"/>
      <c r="C80" s="65">
        <v>5</v>
      </c>
      <c r="D80" s="65"/>
      <c r="E80" s="66">
        <v>5</v>
      </c>
      <c r="F80" s="67"/>
      <c r="G80" s="67"/>
    </row>
    <row r="81" spans="1:9" ht="13.5" customHeight="1" x14ac:dyDescent="0.2">
      <c r="A81" s="72"/>
      <c r="B81" s="73"/>
      <c r="C81" s="73" t="s">
        <v>129</v>
      </c>
      <c r="D81" s="73"/>
      <c r="E81" s="74"/>
      <c r="F81" s="75"/>
      <c r="G81" s="75"/>
    </row>
    <row r="82" spans="1:9" ht="13.5" customHeight="1" x14ac:dyDescent="0.2">
      <c r="A82" s="64"/>
      <c r="B82" s="65"/>
      <c r="C82" s="65">
        <v>295</v>
      </c>
      <c r="D82" s="65"/>
      <c r="E82" s="66">
        <v>295</v>
      </c>
      <c r="F82" s="67"/>
      <c r="G82" s="67"/>
    </row>
    <row r="83" spans="1:9" ht="13.5" customHeight="1" x14ac:dyDescent="0.2">
      <c r="A83" s="68"/>
      <c r="B83" s="69"/>
      <c r="C83" s="69" t="s">
        <v>80</v>
      </c>
      <c r="D83" s="69"/>
      <c r="E83" s="70">
        <v>375</v>
      </c>
      <c r="F83" s="71"/>
      <c r="G83" s="71"/>
    </row>
    <row r="84" spans="1:9" ht="13.5" customHeight="1" x14ac:dyDescent="0.2">
      <c r="A84" s="64"/>
      <c r="B84" s="65"/>
      <c r="C84" s="65" t="s">
        <v>161</v>
      </c>
      <c r="D84" s="65"/>
      <c r="E84" s="66">
        <v>37.5</v>
      </c>
      <c r="F84" s="67"/>
      <c r="G84" s="67"/>
    </row>
    <row r="85" spans="1:9" ht="13.5" customHeight="1" x14ac:dyDescent="0.2">
      <c r="A85" s="68"/>
      <c r="B85" s="69"/>
      <c r="C85" s="69" t="s">
        <v>80</v>
      </c>
      <c r="D85" s="69"/>
      <c r="E85" s="70">
        <v>37.5</v>
      </c>
      <c r="F85" s="71"/>
      <c r="G85" s="71"/>
    </row>
    <row r="86" spans="1:9" ht="24" customHeight="1" x14ac:dyDescent="0.2">
      <c r="A86" s="60">
        <v>31</v>
      </c>
      <c r="B86" s="61" t="s">
        <v>134</v>
      </c>
      <c r="C86" s="61" t="s">
        <v>135</v>
      </c>
      <c r="D86" s="61" t="s">
        <v>97</v>
      </c>
      <c r="E86" s="62">
        <v>270</v>
      </c>
      <c r="F86" s="130"/>
      <c r="G86" s="63">
        <f>F86*E86</f>
        <v>0</v>
      </c>
    </row>
    <row r="87" spans="1:9" ht="13.5" customHeight="1" x14ac:dyDescent="0.2">
      <c r="A87" s="72"/>
      <c r="B87" s="73"/>
      <c r="C87" s="73" t="s">
        <v>128</v>
      </c>
      <c r="D87" s="73"/>
      <c r="E87" s="74"/>
      <c r="F87" s="75"/>
      <c r="G87" s="75"/>
      <c r="I87" s="90"/>
    </row>
    <row r="88" spans="1:9" ht="13.5" customHeight="1" x14ac:dyDescent="0.2">
      <c r="A88" s="64"/>
      <c r="B88" s="65"/>
      <c r="C88" s="65">
        <v>5</v>
      </c>
      <c r="D88" s="65"/>
      <c r="E88" s="66">
        <v>5</v>
      </c>
      <c r="F88" s="67"/>
      <c r="G88" s="67"/>
    </row>
    <row r="89" spans="1:9" ht="13.5" customHeight="1" x14ac:dyDescent="0.2">
      <c r="A89" s="72"/>
      <c r="B89" s="73"/>
      <c r="C89" s="73" t="s">
        <v>129</v>
      </c>
      <c r="D89" s="73"/>
      <c r="E89" s="74"/>
      <c r="F89" s="75"/>
      <c r="G89" s="75"/>
    </row>
    <row r="90" spans="1:9" ht="13.5" customHeight="1" x14ac:dyDescent="0.2">
      <c r="A90" s="64"/>
      <c r="B90" s="65"/>
      <c r="C90" s="65">
        <v>295</v>
      </c>
      <c r="D90" s="65"/>
      <c r="E90" s="66">
        <v>295</v>
      </c>
      <c r="F90" s="67"/>
      <c r="G90" s="67"/>
    </row>
    <row r="91" spans="1:9" ht="13.5" customHeight="1" x14ac:dyDescent="0.2">
      <c r="A91" s="68"/>
      <c r="B91" s="69"/>
      <c r="C91" s="69" t="s">
        <v>80</v>
      </c>
      <c r="D91" s="69"/>
      <c r="E91" s="70">
        <f>SUM(E88:E90)</f>
        <v>300</v>
      </c>
      <c r="F91" s="71"/>
      <c r="G91" s="71"/>
    </row>
    <row r="92" spans="1:9" ht="13.5" customHeight="1" x14ac:dyDescent="0.2">
      <c r="A92" s="64"/>
      <c r="B92" s="65"/>
      <c r="C92" s="65" t="s">
        <v>169</v>
      </c>
      <c r="D92" s="65"/>
      <c r="E92" s="66">
        <v>270</v>
      </c>
      <c r="F92" s="67"/>
      <c r="G92" s="67"/>
    </row>
    <row r="93" spans="1:9" ht="13.5" customHeight="1" x14ac:dyDescent="0.2">
      <c r="A93" s="68"/>
      <c r="B93" s="69"/>
      <c r="C93" s="69" t="s">
        <v>80</v>
      </c>
      <c r="D93" s="69"/>
      <c r="E93" s="70">
        <v>270</v>
      </c>
      <c r="F93" s="71"/>
      <c r="G93" s="71"/>
    </row>
    <row r="94" spans="1:9" ht="24" customHeight="1" x14ac:dyDescent="0.2">
      <c r="A94" s="60">
        <v>32</v>
      </c>
      <c r="B94" s="61" t="s">
        <v>134</v>
      </c>
      <c r="C94" s="61" t="s">
        <v>171</v>
      </c>
      <c r="D94" s="61" t="s">
        <v>97</v>
      </c>
      <c r="E94" s="62">
        <v>67.5</v>
      </c>
      <c r="F94" s="130"/>
      <c r="G94" s="63">
        <f>F94*E94</f>
        <v>0</v>
      </c>
    </row>
    <row r="95" spans="1:9" ht="13.5" customHeight="1" x14ac:dyDescent="0.2">
      <c r="A95" s="72"/>
      <c r="B95" s="73"/>
      <c r="C95" s="73" t="s">
        <v>83</v>
      </c>
      <c r="D95" s="73"/>
      <c r="E95" s="74"/>
      <c r="F95" s="75"/>
      <c r="G95" s="75"/>
    </row>
    <row r="96" spans="1:9" ht="13.5" customHeight="1" x14ac:dyDescent="0.2">
      <c r="A96" s="64"/>
      <c r="B96" s="65"/>
      <c r="C96" s="65">
        <v>75</v>
      </c>
      <c r="D96" s="65"/>
      <c r="E96" s="66">
        <v>75</v>
      </c>
      <c r="F96" s="67"/>
      <c r="G96" s="67"/>
      <c r="I96" s="90"/>
    </row>
    <row r="97" spans="1:7" ht="13.5" customHeight="1" x14ac:dyDescent="0.2">
      <c r="A97" s="64"/>
      <c r="B97" s="65"/>
      <c r="C97" s="65" t="s">
        <v>170</v>
      </c>
      <c r="D97" s="65"/>
      <c r="E97" s="66">
        <v>67.5</v>
      </c>
      <c r="F97" s="67"/>
      <c r="G97" s="67"/>
    </row>
    <row r="98" spans="1:7" ht="13.5" customHeight="1" x14ac:dyDescent="0.2">
      <c r="A98" s="68"/>
      <c r="B98" s="69"/>
      <c r="C98" s="69" t="s">
        <v>80</v>
      </c>
      <c r="D98" s="69"/>
      <c r="E98" s="70">
        <v>67.5</v>
      </c>
      <c r="F98" s="71"/>
      <c r="G98" s="71"/>
    </row>
    <row r="99" spans="1:7" ht="13.5" customHeight="1" x14ac:dyDescent="0.2">
      <c r="A99" s="60">
        <v>33</v>
      </c>
      <c r="B99" s="61" t="s">
        <v>136</v>
      </c>
      <c r="C99" s="61" t="s">
        <v>137</v>
      </c>
      <c r="D99" s="61" t="s">
        <v>138</v>
      </c>
      <c r="E99" s="62">
        <v>13</v>
      </c>
      <c r="F99" s="130"/>
      <c r="G99" s="63">
        <f>F99*E99</f>
        <v>0</v>
      </c>
    </row>
    <row r="100" spans="1:7" ht="13.5" customHeight="1" x14ac:dyDescent="0.2">
      <c r="A100" s="60">
        <v>35</v>
      </c>
      <c r="B100" s="61" t="s">
        <v>139</v>
      </c>
      <c r="C100" s="61" t="s">
        <v>140</v>
      </c>
      <c r="D100" s="61" t="s">
        <v>97</v>
      </c>
      <c r="E100" s="62">
        <v>375</v>
      </c>
      <c r="F100" s="130"/>
      <c r="G100" s="63">
        <f>F100*E100</f>
        <v>0</v>
      </c>
    </row>
    <row r="101" spans="1:7" ht="13.5" customHeight="1" x14ac:dyDescent="0.2">
      <c r="A101" s="64"/>
      <c r="B101" s="65"/>
      <c r="C101" s="65" t="s">
        <v>162</v>
      </c>
      <c r="D101" s="65"/>
      <c r="E101" s="66">
        <v>375</v>
      </c>
      <c r="F101" s="67"/>
      <c r="G101" s="67"/>
    </row>
    <row r="102" spans="1:7" ht="13.5" customHeight="1" x14ac:dyDescent="0.2">
      <c r="A102" s="60">
        <v>36</v>
      </c>
      <c r="B102" s="61" t="s">
        <v>141</v>
      </c>
      <c r="C102" s="61" t="s">
        <v>142</v>
      </c>
      <c r="D102" s="61" t="s">
        <v>97</v>
      </c>
      <c r="E102" s="62">
        <v>375</v>
      </c>
      <c r="F102" s="130"/>
      <c r="G102" s="63">
        <f>F102*E102</f>
        <v>0</v>
      </c>
    </row>
    <row r="103" spans="1:7" ht="13.5" customHeight="1" x14ac:dyDescent="0.2">
      <c r="A103" s="64"/>
      <c r="B103" s="65"/>
      <c r="C103" s="65">
        <v>375</v>
      </c>
      <c r="D103" s="65"/>
      <c r="E103" s="66">
        <v>465</v>
      </c>
      <c r="F103" s="67"/>
      <c r="G103" s="67"/>
    </row>
    <row r="104" spans="1:7" ht="24" customHeight="1" x14ac:dyDescent="0.2">
      <c r="A104" s="60">
        <v>37</v>
      </c>
      <c r="B104" s="61" t="s">
        <v>143</v>
      </c>
      <c r="C104" s="61" t="s">
        <v>144</v>
      </c>
      <c r="D104" s="61" t="s">
        <v>124</v>
      </c>
      <c r="E104" s="62">
        <v>10.8</v>
      </c>
      <c r="F104" s="130"/>
      <c r="G104" s="63">
        <f>F104*E104</f>
        <v>0</v>
      </c>
    </row>
    <row r="105" spans="1:7" ht="13.5" customHeight="1" x14ac:dyDescent="0.2">
      <c r="A105" s="72"/>
      <c r="B105" s="73"/>
      <c r="C105" s="73" t="s">
        <v>125</v>
      </c>
      <c r="D105" s="73"/>
      <c r="E105" s="74"/>
      <c r="F105" s="75"/>
      <c r="G105" s="75"/>
    </row>
    <row r="106" spans="1:7" ht="13.5" customHeight="1" x14ac:dyDescent="0.2">
      <c r="A106" s="64"/>
      <c r="B106" s="65"/>
      <c r="C106" s="65" t="s">
        <v>163</v>
      </c>
      <c r="D106" s="65"/>
      <c r="E106" s="66">
        <v>10.8</v>
      </c>
      <c r="F106" s="67"/>
      <c r="G106" s="67"/>
    </row>
    <row r="107" spans="1:7" ht="13.5" customHeight="1" x14ac:dyDescent="0.2">
      <c r="A107" s="68"/>
      <c r="B107" s="69"/>
      <c r="C107" s="69" t="s">
        <v>80</v>
      </c>
      <c r="D107" s="69"/>
      <c r="E107" s="70">
        <v>10.8</v>
      </c>
      <c r="F107" s="71"/>
      <c r="G107" s="71"/>
    </row>
    <row r="108" spans="1:7" ht="24" customHeight="1" x14ac:dyDescent="0.2">
      <c r="A108" s="60">
        <v>38</v>
      </c>
      <c r="B108" s="61" t="s">
        <v>145</v>
      </c>
      <c r="C108" s="61" t="s">
        <v>146</v>
      </c>
      <c r="D108" s="61" t="s">
        <v>124</v>
      </c>
      <c r="E108" s="62">
        <v>118.8</v>
      </c>
      <c r="F108" s="130"/>
      <c r="G108" s="63">
        <f>F108*E108</f>
        <v>0</v>
      </c>
    </row>
    <row r="109" spans="1:7" ht="13.5" customHeight="1" x14ac:dyDescent="0.2">
      <c r="A109" s="64"/>
      <c r="B109" s="65"/>
      <c r="C109" s="65" t="s">
        <v>164</v>
      </c>
      <c r="D109" s="65"/>
      <c r="E109" s="66">
        <v>146.43199999999999</v>
      </c>
      <c r="F109" s="67"/>
      <c r="G109" s="67"/>
    </row>
    <row r="110" spans="1:7" ht="23.45" customHeight="1" x14ac:dyDescent="0.2">
      <c r="A110" s="60">
        <v>39</v>
      </c>
      <c r="B110" s="61" t="s">
        <v>147</v>
      </c>
      <c r="C110" s="61" t="s">
        <v>148</v>
      </c>
      <c r="D110" s="61" t="s">
        <v>124</v>
      </c>
      <c r="E110" s="62">
        <v>10.8</v>
      </c>
      <c r="F110" s="130"/>
      <c r="G110" s="63">
        <f>F110*E110</f>
        <v>0</v>
      </c>
    </row>
    <row r="111" spans="1:7" ht="24" customHeight="1" x14ac:dyDescent="0.2">
      <c r="A111" s="60">
        <v>40</v>
      </c>
      <c r="B111" s="61" t="s">
        <v>149</v>
      </c>
      <c r="C111" s="61" t="s">
        <v>150</v>
      </c>
      <c r="D111" s="61" t="s">
        <v>104</v>
      </c>
      <c r="E111" s="62">
        <v>17.28</v>
      </c>
      <c r="F111" s="130"/>
      <c r="G111" s="63">
        <f>F111*E111</f>
        <v>0</v>
      </c>
    </row>
    <row r="112" spans="1:7" ht="13.5" customHeight="1" x14ac:dyDescent="0.2">
      <c r="A112" s="64"/>
      <c r="B112" s="65"/>
      <c r="C112" s="65" t="s">
        <v>165</v>
      </c>
      <c r="D112" s="65"/>
      <c r="E112" s="66">
        <v>17.28</v>
      </c>
      <c r="F112" s="67"/>
      <c r="G112" s="67"/>
    </row>
    <row r="113" spans="1:7" ht="30.75" customHeight="1" x14ac:dyDescent="0.25">
      <c r="A113" s="52"/>
      <c r="B113" s="53" t="s">
        <v>151</v>
      </c>
      <c r="C113" s="53" t="s">
        <v>152</v>
      </c>
      <c r="D113" s="53"/>
      <c r="E113" s="54"/>
      <c r="F113" s="55"/>
      <c r="G113" s="55">
        <f>SUM(G114:G115)</f>
        <v>0</v>
      </c>
    </row>
    <row r="114" spans="1:7" ht="13.5" customHeight="1" x14ac:dyDescent="0.2">
      <c r="A114" s="60">
        <v>42</v>
      </c>
      <c r="B114" s="61" t="s">
        <v>153</v>
      </c>
      <c r="C114" s="61" t="s">
        <v>154</v>
      </c>
      <c r="D114" s="61" t="s">
        <v>28</v>
      </c>
      <c r="E114" s="132">
        <f>(G46+G33+G31+G21+G10)/100</f>
        <v>0</v>
      </c>
      <c r="F114" s="133">
        <v>2</v>
      </c>
      <c r="G114" s="63">
        <f>F114*E114</f>
        <v>0</v>
      </c>
    </row>
    <row r="115" spans="1:7" ht="13.5" customHeight="1" x14ac:dyDescent="0.2">
      <c r="A115" s="60">
        <v>43</v>
      </c>
      <c r="B115" s="61" t="s">
        <v>155</v>
      </c>
      <c r="C115" s="61" t="s">
        <v>156</v>
      </c>
      <c r="D115" s="61" t="s">
        <v>28</v>
      </c>
      <c r="E115" s="132">
        <f>(G46+G33+G31+G21+G10)/100</f>
        <v>0</v>
      </c>
      <c r="F115" s="133">
        <v>2</v>
      </c>
      <c r="G115" s="63">
        <f>F115*E115</f>
        <v>0</v>
      </c>
    </row>
    <row r="116" spans="1:7" ht="30.75" customHeight="1" x14ac:dyDescent="0.25">
      <c r="A116" s="80"/>
      <c r="B116" s="81"/>
      <c r="C116" s="81" t="s">
        <v>157</v>
      </c>
      <c r="D116" s="81"/>
      <c r="E116" s="82"/>
      <c r="F116" s="83"/>
      <c r="G116" s="83">
        <f>G113+G45+G9</f>
        <v>0</v>
      </c>
    </row>
    <row r="118" spans="1:7" ht="12" customHeight="1" x14ac:dyDescent="0.25">
      <c r="C118" s="128" t="s">
        <v>228</v>
      </c>
    </row>
    <row r="119" spans="1:7" ht="12" customHeight="1" x14ac:dyDescent="0.25">
      <c r="C119" s="129" t="s">
        <v>229</v>
      </c>
    </row>
  </sheetData>
  <mergeCells count="2">
    <mergeCell ref="A1:H3"/>
    <mergeCell ref="A4:G4"/>
  </mergeCells>
  <printOptions gridLines="1"/>
  <pageMargins left="0.39370078740157483" right="0.39370078740157483" top="0.78740157480314965" bottom="0.78740157480314965" header="0" footer="0"/>
  <pageSetup paperSize="9" fitToHeight="100" orientation="landscape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66C6-477A-4B53-84CC-1CEB461011FA}">
  <sheetPr>
    <pageSetUpPr fitToPage="1"/>
  </sheetPr>
  <dimension ref="A1:G37"/>
  <sheetViews>
    <sheetView zoomScaleNormal="100" workbookViewId="0">
      <selection activeCell="B1" sqref="B1:G2"/>
    </sheetView>
  </sheetViews>
  <sheetFormatPr defaultRowHeight="12.75" x14ac:dyDescent="0.2"/>
  <cols>
    <col min="1" max="1" width="3.7109375" style="91" customWidth="1"/>
    <col min="2" max="2" width="4.5703125" style="91" customWidth="1"/>
    <col min="3" max="3" width="55.140625" style="117" customWidth="1"/>
    <col min="4" max="4" width="5.7109375" style="91" bestFit="1" customWidth="1"/>
    <col min="5" max="5" width="9.28515625" style="91" bestFit="1" customWidth="1"/>
    <col min="6" max="6" width="15.5703125" style="91" bestFit="1" customWidth="1"/>
    <col min="7" max="7" width="16.28515625" style="91" customWidth="1"/>
    <col min="8" max="250" width="8.85546875" style="91"/>
    <col min="251" max="251" width="3.7109375" style="91" customWidth="1"/>
    <col min="252" max="252" width="4.5703125" style="91" customWidth="1"/>
    <col min="253" max="253" width="55.140625" style="91" customWidth="1"/>
    <col min="254" max="254" width="7.85546875" style="91" customWidth="1"/>
    <col min="255" max="255" width="4.28515625" style="91" customWidth="1"/>
    <col min="256" max="256" width="9.85546875" style="91" customWidth="1"/>
    <col min="257" max="257" width="16.28515625" style="91" customWidth="1"/>
    <col min="258" max="506" width="8.85546875" style="91"/>
    <col min="507" max="507" width="3.7109375" style="91" customWidth="1"/>
    <col min="508" max="508" width="4.5703125" style="91" customWidth="1"/>
    <col min="509" max="509" width="55.140625" style="91" customWidth="1"/>
    <col min="510" max="510" width="7.85546875" style="91" customWidth="1"/>
    <col min="511" max="511" width="4.28515625" style="91" customWidth="1"/>
    <col min="512" max="512" width="9.85546875" style="91" customWidth="1"/>
    <col min="513" max="513" width="16.28515625" style="91" customWidth="1"/>
    <col min="514" max="762" width="8.85546875" style="91"/>
    <col min="763" max="763" width="3.7109375" style="91" customWidth="1"/>
    <col min="764" max="764" width="4.5703125" style="91" customWidth="1"/>
    <col min="765" max="765" width="55.140625" style="91" customWidth="1"/>
    <col min="766" max="766" width="7.85546875" style="91" customWidth="1"/>
    <col min="767" max="767" width="4.28515625" style="91" customWidth="1"/>
    <col min="768" max="768" width="9.85546875" style="91" customWidth="1"/>
    <col min="769" max="769" width="16.28515625" style="91" customWidth="1"/>
    <col min="770" max="1018" width="8.85546875" style="91"/>
    <col min="1019" max="1019" width="3.7109375" style="91" customWidth="1"/>
    <col min="1020" max="1020" width="4.5703125" style="91" customWidth="1"/>
    <col min="1021" max="1021" width="55.140625" style="91" customWidth="1"/>
    <col min="1022" max="1022" width="7.85546875" style="91" customWidth="1"/>
    <col min="1023" max="1023" width="4.28515625" style="91" customWidth="1"/>
    <col min="1024" max="1024" width="9.85546875" style="91" customWidth="1"/>
    <col min="1025" max="1025" width="16.28515625" style="91" customWidth="1"/>
    <col min="1026" max="1274" width="8.85546875" style="91"/>
    <col min="1275" max="1275" width="3.7109375" style="91" customWidth="1"/>
    <col min="1276" max="1276" width="4.5703125" style="91" customWidth="1"/>
    <col min="1277" max="1277" width="55.140625" style="91" customWidth="1"/>
    <col min="1278" max="1278" width="7.85546875" style="91" customWidth="1"/>
    <col min="1279" max="1279" width="4.28515625" style="91" customWidth="1"/>
    <col min="1280" max="1280" width="9.85546875" style="91" customWidth="1"/>
    <col min="1281" max="1281" width="16.28515625" style="91" customWidth="1"/>
    <col min="1282" max="1530" width="8.85546875" style="91"/>
    <col min="1531" max="1531" width="3.7109375" style="91" customWidth="1"/>
    <col min="1532" max="1532" width="4.5703125" style="91" customWidth="1"/>
    <col min="1533" max="1533" width="55.140625" style="91" customWidth="1"/>
    <col min="1534" max="1534" width="7.85546875" style="91" customWidth="1"/>
    <col min="1535" max="1535" width="4.28515625" style="91" customWidth="1"/>
    <col min="1536" max="1536" width="9.85546875" style="91" customWidth="1"/>
    <col min="1537" max="1537" width="16.28515625" style="91" customWidth="1"/>
    <col min="1538" max="1786" width="8.85546875" style="91"/>
    <col min="1787" max="1787" width="3.7109375" style="91" customWidth="1"/>
    <col min="1788" max="1788" width="4.5703125" style="91" customWidth="1"/>
    <col min="1789" max="1789" width="55.140625" style="91" customWidth="1"/>
    <col min="1790" max="1790" width="7.85546875" style="91" customWidth="1"/>
    <col min="1791" max="1791" width="4.28515625" style="91" customWidth="1"/>
    <col min="1792" max="1792" width="9.85546875" style="91" customWidth="1"/>
    <col min="1793" max="1793" width="16.28515625" style="91" customWidth="1"/>
    <col min="1794" max="2042" width="8.85546875" style="91"/>
    <col min="2043" max="2043" width="3.7109375" style="91" customWidth="1"/>
    <col min="2044" max="2044" width="4.5703125" style="91" customWidth="1"/>
    <col min="2045" max="2045" width="55.140625" style="91" customWidth="1"/>
    <col min="2046" max="2046" width="7.85546875" style="91" customWidth="1"/>
    <col min="2047" max="2047" width="4.28515625" style="91" customWidth="1"/>
    <col min="2048" max="2048" width="9.85546875" style="91" customWidth="1"/>
    <col min="2049" max="2049" width="16.28515625" style="91" customWidth="1"/>
    <col min="2050" max="2298" width="8.85546875" style="91"/>
    <col min="2299" max="2299" width="3.7109375" style="91" customWidth="1"/>
    <col min="2300" max="2300" width="4.5703125" style="91" customWidth="1"/>
    <col min="2301" max="2301" width="55.140625" style="91" customWidth="1"/>
    <col min="2302" max="2302" width="7.85546875" style="91" customWidth="1"/>
    <col min="2303" max="2303" width="4.28515625" style="91" customWidth="1"/>
    <col min="2304" max="2304" width="9.85546875" style="91" customWidth="1"/>
    <col min="2305" max="2305" width="16.28515625" style="91" customWidth="1"/>
    <col min="2306" max="2554" width="8.85546875" style="91"/>
    <col min="2555" max="2555" width="3.7109375" style="91" customWidth="1"/>
    <col min="2556" max="2556" width="4.5703125" style="91" customWidth="1"/>
    <col min="2557" max="2557" width="55.140625" style="91" customWidth="1"/>
    <col min="2558" max="2558" width="7.85546875" style="91" customWidth="1"/>
    <col min="2559" max="2559" width="4.28515625" style="91" customWidth="1"/>
    <col min="2560" max="2560" width="9.85546875" style="91" customWidth="1"/>
    <col min="2561" max="2561" width="16.28515625" style="91" customWidth="1"/>
    <col min="2562" max="2810" width="8.85546875" style="91"/>
    <col min="2811" max="2811" width="3.7109375" style="91" customWidth="1"/>
    <col min="2812" max="2812" width="4.5703125" style="91" customWidth="1"/>
    <col min="2813" max="2813" width="55.140625" style="91" customWidth="1"/>
    <col min="2814" max="2814" width="7.85546875" style="91" customWidth="1"/>
    <col min="2815" max="2815" width="4.28515625" style="91" customWidth="1"/>
    <col min="2816" max="2816" width="9.85546875" style="91" customWidth="1"/>
    <col min="2817" max="2817" width="16.28515625" style="91" customWidth="1"/>
    <col min="2818" max="3066" width="8.85546875" style="91"/>
    <col min="3067" max="3067" width="3.7109375" style="91" customWidth="1"/>
    <col min="3068" max="3068" width="4.5703125" style="91" customWidth="1"/>
    <col min="3069" max="3069" width="55.140625" style="91" customWidth="1"/>
    <col min="3070" max="3070" width="7.85546875" style="91" customWidth="1"/>
    <col min="3071" max="3071" width="4.28515625" style="91" customWidth="1"/>
    <col min="3072" max="3072" width="9.85546875" style="91" customWidth="1"/>
    <col min="3073" max="3073" width="16.28515625" style="91" customWidth="1"/>
    <col min="3074" max="3322" width="8.85546875" style="91"/>
    <col min="3323" max="3323" width="3.7109375" style="91" customWidth="1"/>
    <col min="3324" max="3324" width="4.5703125" style="91" customWidth="1"/>
    <col min="3325" max="3325" width="55.140625" style="91" customWidth="1"/>
    <col min="3326" max="3326" width="7.85546875" style="91" customWidth="1"/>
    <col min="3327" max="3327" width="4.28515625" style="91" customWidth="1"/>
    <col min="3328" max="3328" width="9.85546875" style="91" customWidth="1"/>
    <col min="3329" max="3329" width="16.28515625" style="91" customWidth="1"/>
    <col min="3330" max="3578" width="8.85546875" style="91"/>
    <col min="3579" max="3579" width="3.7109375" style="91" customWidth="1"/>
    <col min="3580" max="3580" width="4.5703125" style="91" customWidth="1"/>
    <col min="3581" max="3581" width="55.140625" style="91" customWidth="1"/>
    <col min="3582" max="3582" width="7.85546875" style="91" customWidth="1"/>
    <col min="3583" max="3583" width="4.28515625" style="91" customWidth="1"/>
    <col min="3584" max="3584" width="9.85546875" style="91" customWidth="1"/>
    <col min="3585" max="3585" width="16.28515625" style="91" customWidth="1"/>
    <col min="3586" max="3834" width="8.85546875" style="91"/>
    <col min="3835" max="3835" width="3.7109375" style="91" customWidth="1"/>
    <col min="3836" max="3836" width="4.5703125" style="91" customWidth="1"/>
    <col min="3837" max="3837" width="55.140625" style="91" customWidth="1"/>
    <col min="3838" max="3838" width="7.85546875" style="91" customWidth="1"/>
    <col min="3839" max="3839" width="4.28515625" style="91" customWidth="1"/>
    <col min="3840" max="3840" width="9.85546875" style="91" customWidth="1"/>
    <col min="3841" max="3841" width="16.28515625" style="91" customWidth="1"/>
    <col min="3842" max="4090" width="8.85546875" style="91"/>
    <col min="4091" max="4091" width="3.7109375" style="91" customWidth="1"/>
    <col min="4092" max="4092" width="4.5703125" style="91" customWidth="1"/>
    <col min="4093" max="4093" width="55.140625" style="91" customWidth="1"/>
    <col min="4094" max="4094" width="7.85546875" style="91" customWidth="1"/>
    <col min="4095" max="4095" width="4.28515625" style="91" customWidth="1"/>
    <col min="4096" max="4096" width="9.85546875" style="91" customWidth="1"/>
    <col min="4097" max="4097" width="16.28515625" style="91" customWidth="1"/>
    <col min="4098" max="4346" width="8.85546875" style="91"/>
    <col min="4347" max="4347" width="3.7109375" style="91" customWidth="1"/>
    <col min="4348" max="4348" width="4.5703125" style="91" customWidth="1"/>
    <col min="4349" max="4349" width="55.140625" style="91" customWidth="1"/>
    <col min="4350" max="4350" width="7.85546875" style="91" customWidth="1"/>
    <col min="4351" max="4351" width="4.28515625" style="91" customWidth="1"/>
    <col min="4352" max="4352" width="9.85546875" style="91" customWidth="1"/>
    <col min="4353" max="4353" width="16.28515625" style="91" customWidth="1"/>
    <col min="4354" max="4602" width="8.85546875" style="91"/>
    <col min="4603" max="4603" width="3.7109375" style="91" customWidth="1"/>
    <col min="4604" max="4604" width="4.5703125" style="91" customWidth="1"/>
    <col min="4605" max="4605" width="55.140625" style="91" customWidth="1"/>
    <col min="4606" max="4606" width="7.85546875" style="91" customWidth="1"/>
    <col min="4607" max="4607" width="4.28515625" style="91" customWidth="1"/>
    <col min="4608" max="4608" width="9.85546875" style="91" customWidth="1"/>
    <col min="4609" max="4609" width="16.28515625" style="91" customWidth="1"/>
    <col min="4610" max="4858" width="8.85546875" style="91"/>
    <col min="4859" max="4859" width="3.7109375" style="91" customWidth="1"/>
    <col min="4860" max="4860" width="4.5703125" style="91" customWidth="1"/>
    <col min="4861" max="4861" width="55.140625" style="91" customWidth="1"/>
    <col min="4862" max="4862" width="7.85546875" style="91" customWidth="1"/>
    <col min="4863" max="4863" width="4.28515625" style="91" customWidth="1"/>
    <col min="4864" max="4864" width="9.85546875" style="91" customWidth="1"/>
    <col min="4865" max="4865" width="16.28515625" style="91" customWidth="1"/>
    <col min="4866" max="5114" width="8.85546875" style="91"/>
    <col min="5115" max="5115" width="3.7109375" style="91" customWidth="1"/>
    <col min="5116" max="5116" width="4.5703125" style="91" customWidth="1"/>
    <col min="5117" max="5117" width="55.140625" style="91" customWidth="1"/>
    <col min="5118" max="5118" width="7.85546875" style="91" customWidth="1"/>
    <col min="5119" max="5119" width="4.28515625" style="91" customWidth="1"/>
    <col min="5120" max="5120" width="9.85546875" style="91" customWidth="1"/>
    <col min="5121" max="5121" width="16.28515625" style="91" customWidth="1"/>
    <col min="5122" max="5370" width="8.85546875" style="91"/>
    <col min="5371" max="5371" width="3.7109375" style="91" customWidth="1"/>
    <col min="5372" max="5372" width="4.5703125" style="91" customWidth="1"/>
    <col min="5373" max="5373" width="55.140625" style="91" customWidth="1"/>
    <col min="5374" max="5374" width="7.85546875" style="91" customWidth="1"/>
    <col min="5375" max="5375" width="4.28515625" style="91" customWidth="1"/>
    <col min="5376" max="5376" width="9.85546875" style="91" customWidth="1"/>
    <col min="5377" max="5377" width="16.28515625" style="91" customWidth="1"/>
    <col min="5378" max="5626" width="8.85546875" style="91"/>
    <col min="5627" max="5627" width="3.7109375" style="91" customWidth="1"/>
    <col min="5628" max="5628" width="4.5703125" style="91" customWidth="1"/>
    <col min="5629" max="5629" width="55.140625" style="91" customWidth="1"/>
    <col min="5630" max="5630" width="7.85546875" style="91" customWidth="1"/>
    <col min="5631" max="5631" width="4.28515625" style="91" customWidth="1"/>
    <col min="5632" max="5632" width="9.85546875" style="91" customWidth="1"/>
    <col min="5633" max="5633" width="16.28515625" style="91" customWidth="1"/>
    <col min="5634" max="5882" width="8.85546875" style="91"/>
    <col min="5883" max="5883" width="3.7109375" style="91" customWidth="1"/>
    <col min="5884" max="5884" width="4.5703125" style="91" customWidth="1"/>
    <col min="5885" max="5885" width="55.140625" style="91" customWidth="1"/>
    <col min="5886" max="5886" width="7.85546875" style="91" customWidth="1"/>
    <col min="5887" max="5887" width="4.28515625" style="91" customWidth="1"/>
    <col min="5888" max="5888" width="9.85546875" style="91" customWidth="1"/>
    <col min="5889" max="5889" width="16.28515625" style="91" customWidth="1"/>
    <col min="5890" max="6138" width="8.85546875" style="91"/>
    <col min="6139" max="6139" width="3.7109375" style="91" customWidth="1"/>
    <col min="6140" max="6140" width="4.5703125" style="91" customWidth="1"/>
    <col min="6141" max="6141" width="55.140625" style="91" customWidth="1"/>
    <col min="6142" max="6142" width="7.85546875" style="91" customWidth="1"/>
    <col min="6143" max="6143" width="4.28515625" style="91" customWidth="1"/>
    <col min="6144" max="6144" width="9.85546875" style="91" customWidth="1"/>
    <col min="6145" max="6145" width="16.28515625" style="91" customWidth="1"/>
    <col min="6146" max="6394" width="8.85546875" style="91"/>
    <col min="6395" max="6395" width="3.7109375" style="91" customWidth="1"/>
    <col min="6396" max="6396" width="4.5703125" style="91" customWidth="1"/>
    <col min="6397" max="6397" width="55.140625" style="91" customWidth="1"/>
    <col min="6398" max="6398" width="7.85546875" style="91" customWidth="1"/>
    <col min="6399" max="6399" width="4.28515625" style="91" customWidth="1"/>
    <col min="6400" max="6400" width="9.85546875" style="91" customWidth="1"/>
    <col min="6401" max="6401" width="16.28515625" style="91" customWidth="1"/>
    <col min="6402" max="6650" width="8.85546875" style="91"/>
    <col min="6651" max="6651" width="3.7109375" style="91" customWidth="1"/>
    <col min="6652" max="6652" width="4.5703125" style="91" customWidth="1"/>
    <col min="6653" max="6653" width="55.140625" style="91" customWidth="1"/>
    <col min="6654" max="6654" width="7.85546875" style="91" customWidth="1"/>
    <col min="6655" max="6655" width="4.28515625" style="91" customWidth="1"/>
    <col min="6656" max="6656" width="9.85546875" style="91" customWidth="1"/>
    <col min="6657" max="6657" width="16.28515625" style="91" customWidth="1"/>
    <col min="6658" max="6906" width="8.85546875" style="91"/>
    <col min="6907" max="6907" width="3.7109375" style="91" customWidth="1"/>
    <col min="6908" max="6908" width="4.5703125" style="91" customWidth="1"/>
    <col min="6909" max="6909" width="55.140625" style="91" customWidth="1"/>
    <col min="6910" max="6910" width="7.85546875" style="91" customWidth="1"/>
    <col min="6911" max="6911" width="4.28515625" style="91" customWidth="1"/>
    <col min="6912" max="6912" width="9.85546875" style="91" customWidth="1"/>
    <col min="6913" max="6913" width="16.28515625" style="91" customWidth="1"/>
    <col min="6914" max="7162" width="8.85546875" style="91"/>
    <col min="7163" max="7163" width="3.7109375" style="91" customWidth="1"/>
    <col min="7164" max="7164" width="4.5703125" style="91" customWidth="1"/>
    <col min="7165" max="7165" width="55.140625" style="91" customWidth="1"/>
    <col min="7166" max="7166" width="7.85546875" style="91" customWidth="1"/>
    <col min="7167" max="7167" width="4.28515625" style="91" customWidth="1"/>
    <col min="7168" max="7168" width="9.85546875" style="91" customWidth="1"/>
    <col min="7169" max="7169" width="16.28515625" style="91" customWidth="1"/>
    <col min="7170" max="7418" width="8.85546875" style="91"/>
    <col min="7419" max="7419" width="3.7109375" style="91" customWidth="1"/>
    <col min="7420" max="7420" width="4.5703125" style="91" customWidth="1"/>
    <col min="7421" max="7421" width="55.140625" style="91" customWidth="1"/>
    <col min="7422" max="7422" width="7.85546875" style="91" customWidth="1"/>
    <col min="7423" max="7423" width="4.28515625" style="91" customWidth="1"/>
    <col min="7424" max="7424" width="9.85546875" style="91" customWidth="1"/>
    <col min="7425" max="7425" width="16.28515625" style="91" customWidth="1"/>
    <col min="7426" max="7674" width="8.85546875" style="91"/>
    <col min="7675" max="7675" width="3.7109375" style="91" customWidth="1"/>
    <col min="7676" max="7676" width="4.5703125" style="91" customWidth="1"/>
    <col min="7677" max="7677" width="55.140625" style="91" customWidth="1"/>
    <col min="7678" max="7678" width="7.85546875" style="91" customWidth="1"/>
    <col min="7679" max="7679" width="4.28515625" style="91" customWidth="1"/>
    <col min="7680" max="7680" width="9.85546875" style="91" customWidth="1"/>
    <col min="7681" max="7681" width="16.28515625" style="91" customWidth="1"/>
    <col min="7682" max="7930" width="8.85546875" style="91"/>
    <col min="7931" max="7931" width="3.7109375" style="91" customWidth="1"/>
    <col min="7932" max="7932" width="4.5703125" style="91" customWidth="1"/>
    <col min="7933" max="7933" width="55.140625" style="91" customWidth="1"/>
    <col min="7934" max="7934" width="7.85546875" style="91" customWidth="1"/>
    <col min="7935" max="7935" width="4.28515625" style="91" customWidth="1"/>
    <col min="7936" max="7936" width="9.85546875" style="91" customWidth="1"/>
    <col min="7937" max="7937" width="16.28515625" style="91" customWidth="1"/>
    <col min="7938" max="8186" width="8.85546875" style="91"/>
    <col min="8187" max="8187" width="3.7109375" style="91" customWidth="1"/>
    <col min="8188" max="8188" width="4.5703125" style="91" customWidth="1"/>
    <col min="8189" max="8189" width="55.140625" style="91" customWidth="1"/>
    <col min="8190" max="8190" width="7.85546875" style="91" customWidth="1"/>
    <col min="8191" max="8191" width="4.28515625" style="91" customWidth="1"/>
    <col min="8192" max="8192" width="9.85546875" style="91" customWidth="1"/>
    <col min="8193" max="8193" width="16.28515625" style="91" customWidth="1"/>
    <col min="8194" max="8442" width="8.85546875" style="91"/>
    <col min="8443" max="8443" width="3.7109375" style="91" customWidth="1"/>
    <col min="8444" max="8444" width="4.5703125" style="91" customWidth="1"/>
    <col min="8445" max="8445" width="55.140625" style="91" customWidth="1"/>
    <col min="8446" max="8446" width="7.85546875" style="91" customWidth="1"/>
    <col min="8447" max="8447" width="4.28515625" style="91" customWidth="1"/>
    <col min="8448" max="8448" width="9.85546875" style="91" customWidth="1"/>
    <col min="8449" max="8449" width="16.28515625" style="91" customWidth="1"/>
    <col min="8450" max="8698" width="8.85546875" style="91"/>
    <col min="8699" max="8699" width="3.7109375" style="91" customWidth="1"/>
    <col min="8700" max="8700" width="4.5703125" style="91" customWidth="1"/>
    <col min="8701" max="8701" width="55.140625" style="91" customWidth="1"/>
    <col min="8702" max="8702" width="7.85546875" style="91" customWidth="1"/>
    <col min="8703" max="8703" width="4.28515625" style="91" customWidth="1"/>
    <col min="8704" max="8704" width="9.85546875" style="91" customWidth="1"/>
    <col min="8705" max="8705" width="16.28515625" style="91" customWidth="1"/>
    <col min="8706" max="8954" width="8.85546875" style="91"/>
    <col min="8955" max="8955" width="3.7109375" style="91" customWidth="1"/>
    <col min="8956" max="8956" width="4.5703125" style="91" customWidth="1"/>
    <col min="8957" max="8957" width="55.140625" style="91" customWidth="1"/>
    <col min="8958" max="8958" width="7.85546875" style="91" customWidth="1"/>
    <col min="8959" max="8959" width="4.28515625" style="91" customWidth="1"/>
    <col min="8960" max="8960" width="9.85546875" style="91" customWidth="1"/>
    <col min="8961" max="8961" width="16.28515625" style="91" customWidth="1"/>
    <col min="8962" max="9210" width="8.85546875" style="91"/>
    <col min="9211" max="9211" width="3.7109375" style="91" customWidth="1"/>
    <col min="9212" max="9212" width="4.5703125" style="91" customWidth="1"/>
    <col min="9213" max="9213" width="55.140625" style="91" customWidth="1"/>
    <col min="9214" max="9214" width="7.85546875" style="91" customWidth="1"/>
    <col min="9215" max="9215" width="4.28515625" style="91" customWidth="1"/>
    <col min="9216" max="9216" width="9.85546875" style="91" customWidth="1"/>
    <col min="9217" max="9217" width="16.28515625" style="91" customWidth="1"/>
    <col min="9218" max="9466" width="8.85546875" style="91"/>
    <col min="9467" max="9467" width="3.7109375" style="91" customWidth="1"/>
    <col min="9468" max="9468" width="4.5703125" style="91" customWidth="1"/>
    <col min="9469" max="9469" width="55.140625" style="91" customWidth="1"/>
    <col min="9470" max="9470" width="7.85546875" style="91" customWidth="1"/>
    <col min="9471" max="9471" width="4.28515625" style="91" customWidth="1"/>
    <col min="9472" max="9472" width="9.85546875" style="91" customWidth="1"/>
    <col min="9473" max="9473" width="16.28515625" style="91" customWidth="1"/>
    <col min="9474" max="9722" width="8.85546875" style="91"/>
    <col min="9723" max="9723" width="3.7109375" style="91" customWidth="1"/>
    <col min="9724" max="9724" width="4.5703125" style="91" customWidth="1"/>
    <col min="9725" max="9725" width="55.140625" style="91" customWidth="1"/>
    <col min="9726" max="9726" width="7.85546875" style="91" customWidth="1"/>
    <col min="9727" max="9727" width="4.28515625" style="91" customWidth="1"/>
    <col min="9728" max="9728" width="9.85546875" style="91" customWidth="1"/>
    <col min="9729" max="9729" width="16.28515625" style="91" customWidth="1"/>
    <col min="9730" max="9978" width="8.85546875" style="91"/>
    <col min="9979" max="9979" width="3.7109375" style="91" customWidth="1"/>
    <col min="9980" max="9980" width="4.5703125" style="91" customWidth="1"/>
    <col min="9981" max="9981" width="55.140625" style="91" customWidth="1"/>
    <col min="9982" max="9982" width="7.85546875" style="91" customWidth="1"/>
    <col min="9983" max="9983" width="4.28515625" style="91" customWidth="1"/>
    <col min="9984" max="9984" width="9.85546875" style="91" customWidth="1"/>
    <col min="9985" max="9985" width="16.28515625" style="91" customWidth="1"/>
    <col min="9986" max="10234" width="8.85546875" style="91"/>
    <col min="10235" max="10235" width="3.7109375" style="91" customWidth="1"/>
    <col min="10236" max="10236" width="4.5703125" style="91" customWidth="1"/>
    <col min="10237" max="10237" width="55.140625" style="91" customWidth="1"/>
    <col min="10238" max="10238" width="7.85546875" style="91" customWidth="1"/>
    <col min="10239" max="10239" width="4.28515625" style="91" customWidth="1"/>
    <col min="10240" max="10240" width="9.85546875" style="91" customWidth="1"/>
    <col min="10241" max="10241" width="16.28515625" style="91" customWidth="1"/>
    <col min="10242" max="10490" width="8.85546875" style="91"/>
    <col min="10491" max="10491" width="3.7109375" style="91" customWidth="1"/>
    <col min="10492" max="10492" width="4.5703125" style="91" customWidth="1"/>
    <col min="10493" max="10493" width="55.140625" style="91" customWidth="1"/>
    <col min="10494" max="10494" width="7.85546875" style="91" customWidth="1"/>
    <col min="10495" max="10495" width="4.28515625" style="91" customWidth="1"/>
    <col min="10496" max="10496" width="9.85546875" style="91" customWidth="1"/>
    <col min="10497" max="10497" width="16.28515625" style="91" customWidth="1"/>
    <col min="10498" max="10746" width="8.85546875" style="91"/>
    <col min="10747" max="10747" width="3.7109375" style="91" customWidth="1"/>
    <col min="10748" max="10748" width="4.5703125" style="91" customWidth="1"/>
    <col min="10749" max="10749" width="55.140625" style="91" customWidth="1"/>
    <col min="10750" max="10750" width="7.85546875" style="91" customWidth="1"/>
    <col min="10751" max="10751" width="4.28515625" style="91" customWidth="1"/>
    <col min="10752" max="10752" width="9.85546875" style="91" customWidth="1"/>
    <col min="10753" max="10753" width="16.28515625" style="91" customWidth="1"/>
    <col min="10754" max="11002" width="8.85546875" style="91"/>
    <col min="11003" max="11003" width="3.7109375" style="91" customWidth="1"/>
    <col min="11004" max="11004" width="4.5703125" style="91" customWidth="1"/>
    <col min="11005" max="11005" width="55.140625" style="91" customWidth="1"/>
    <col min="11006" max="11006" width="7.85546875" style="91" customWidth="1"/>
    <col min="11007" max="11007" width="4.28515625" style="91" customWidth="1"/>
    <col min="11008" max="11008" width="9.85546875" style="91" customWidth="1"/>
    <col min="11009" max="11009" width="16.28515625" style="91" customWidth="1"/>
    <col min="11010" max="11258" width="8.85546875" style="91"/>
    <col min="11259" max="11259" width="3.7109375" style="91" customWidth="1"/>
    <col min="11260" max="11260" width="4.5703125" style="91" customWidth="1"/>
    <col min="11261" max="11261" width="55.140625" style="91" customWidth="1"/>
    <col min="11262" max="11262" width="7.85546875" style="91" customWidth="1"/>
    <col min="11263" max="11263" width="4.28515625" style="91" customWidth="1"/>
    <col min="11264" max="11264" width="9.85546875" style="91" customWidth="1"/>
    <col min="11265" max="11265" width="16.28515625" style="91" customWidth="1"/>
    <col min="11266" max="11514" width="8.85546875" style="91"/>
    <col min="11515" max="11515" width="3.7109375" style="91" customWidth="1"/>
    <col min="11516" max="11516" width="4.5703125" style="91" customWidth="1"/>
    <col min="11517" max="11517" width="55.140625" style="91" customWidth="1"/>
    <col min="11518" max="11518" width="7.85546875" style="91" customWidth="1"/>
    <col min="11519" max="11519" width="4.28515625" style="91" customWidth="1"/>
    <col min="11520" max="11520" width="9.85546875" style="91" customWidth="1"/>
    <col min="11521" max="11521" width="16.28515625" style="91" customWidth="1"/>
    <col min="11522" max="11770" width="8.85546875" style="91"/>
    <col min="11771" max="11771" width="3.7109375" style="91" customWidth="1"/>
    <col min="11772" max="11772" width="4.5703125" style="91" customWidth="1"/>
    <col min="11773" max="11773" width="55.140625" style="91" customWidth="1"/>
    <col min="11774" max="11774" width="7.85546875" style="91" customWidth="1"/>
    <col min="11775" max="11775" width="4.28515625" style="91" customWidth="1"/>
    <col min="11776" max="11776" width="9.85546875" style="91" customWidth="1"/>
    <col min="11777" max="11777" width="16.28515625" style="91" customWidth="1"/>
    <col min="11778" max="12026" width="8.85546875" style="91"/>
    <col min="12027" max="12027" width="3.7109375" style="91" customWidth="1"/>
    <col min="12028" max="12028" width="4.5703125" style="91" customWidth="1"/>
    <col min="12029" max="12029" width="55.140625" style="91" customWidth="1"/>
    <col min="12030" max="12030" width="7.85546875" style="91" customWidth="1"/>
    <col min="12031" max="12031" width="4.28515625" style="91" customWidth="1"/>
    <col min="12032" max="12032" width="9.85546875" style="91" customWidth="1"/>
    <col min="12033" max="12033" width="16.28515625" style="91" customWidth="1"/>
    <col min="12034" max="12282" width="8.85546875" style="91"/>
    <col min="12283" max="12283" width="3.7109375" style="91" customWidth="1"/>
    <col min="12284" max="12284" width="4.5703125" style="91" customWidth="1"/>
    <col min="12285" max="12285" width="55.140625" style="91" customWidth="1"/>
    <col min="12286" max="12286" width="7.85546875" style="91" customWidth="1"/>
    <col min="12287" max="12287" width="4.28515625" style="91" customWidth="1"/>
    <col min="12288" max="12288" width="9.85546875" style="91" customWidth="1"/>
    <col min="12289" max="12289" width="16.28515625" style="91" customWidth="1"/>
    <col min="12290" max="12538" width="8.85546875" style="91"/>
    <col min="12539" max="12539" width="3.7109375" style="91" customWidth="1"/>
    <col min="12540" max="12540" width="4.5703125" style="91" customWidth="1"/>
    <col min="12541" max="12541" width="55.140625" style="91" customWidth="1"/>
    <col min="12542" max="12542" width="7.85546875" style="91" customWidth="1"/>
    <col min="12543" max="12543" width="4.28515625" style="91" customWidth="1"/>
    <col min="12544" max="12544" width="9.85546875" style="91" customWidth="1"/>
    <col min="12545" max="12545" width="16.28515625" style="91" customWidth="1"/>
    <col min="12546" max="12794" width="8.85546875" style="91"/>
    <col min="12795" max="12795" width="3.7109375" style="91" customWidth="1"/>
    <col min="12796" max="12796" width="4.5703125" style="91" customWidth="1"/>
    <col min="12797" max="12797" width="55.140625" style="91" customWidth="1"/>
    <col min="12798" max="12798" width="7.85546875" style="91" customWidth="1"/>
    <col min="12799" max="12799" width="4.28515625" style="91" customWidth="1"/>
    <col min="12800" max="12800" width="9.85546875" style="91" customWidth="1"/>
    <col min="12801" max="12801" width="16.28515625" style="91" customWidth="1"/>
    <col min="12802" max="13050" width="8.85546875" style="91"/>
    <col min="13051" max="13051" width="3.7109375" style="91" customWidth="1"/>
    <col min="13052" max="13052" width="4.5703125" style="91" customWidth="1"/>
    <col min="13053" max="13053" width="55.140625" style="91" customWidth="1"/>
    <col min="13054" max="13054" width="7.85546875" style="91" customWidth="1"/>
    <col min="13055" max="13055" width="4.28515625" style="91" customWidth="1"/>
    <col min="13056" max="13056" width="9.85546875" style="91" customWidth="1"/>
    <col min="13057" max="13057" width="16.28515625" style="91" customWidth="1"/>
    <col min="13058" max="13306" width="8.85546875" style="91"/>
    <col min="13307" max="13307" width="3.7109375" style="91" customWidth="1"/>
    <col min="13308" max="13308" width="4.5703125" style="91" customWidth="1"/>
    <col min="13309" max="13309" width="55.140625" style="91" customWidth="1"/>
    <col min="13310" max="13310" width="7.85546875" style="91" customWidth="1"/>
    <col min="13311" max="13311" width="4.28515625" style="91" customWidth="1"/>
    <col min="13312" max="13312" width="9.85546875" style="91" customWidth="1"/>
    <col min="13313" max="13313" width="16.28515625" style="91" customWidth="1"/>
    <col min="13314" max="13562" width="8.85546875" style="91"/>
    <col min="13563" max="13563" width="3.7109375" style="91" customWidth="1"/>
    <col min="13564" max="13564" width="4.5703125" style="91" customWidth="1"/>
    <col min="13565" max="13565" width="55.140625" style="91" customWidth="1"/>
    <col min="13566" max="13566" width="7.85546875" style="91" customWidth="1"/>
    <col min="13567" max="13567" width="4.28515625" style="91" customWidth="1"/>
    <col min="13568" max="13568" width="9.85546875" style="91" customWidth="1"/>
    <col min="13569" max="13569" width="16.28515625" style="91" customWidth="1"/>
    <col min="13570" max="13818" width="8.85546875" style="91"/>
    <col min="13819" max="13819" width="3.7109375" style="91" customWidth="1"/>
    <col min="13820" max="13820" width="4.5703125" style="91" customWidth="1"/>
    <col min="13821" max="13821" width="55.140625" style="91" customWidth="1"/>
    <col min="13822" max="13822" width="7.85546875" style="91" customWidth="1"/>
    <col min="13823" max="13823" width="4.28515625" style="91" customWidth="1"/>
    <col min="13824" max="13824" width="9.85546875" style="91" customWidth="1"/>
    <col min="13825" max="13825" width="16.28515625" style="91" customWidth="1"/>
    <col min="13826" max="14074" width="8.85546875" style="91"/>
    <col min="14075" max="14075" width="3.7109375" style="91" customWidth="1"/>
    <col min="14076" max="14076" width="4.5703125" style="91" customWidth="1"/>
    <col min="14077" max="14077" width="55.140625" style="91" customWidth="1"/>
    <col min="14078" max="14078" width="7.85546875" style="91" customWidth="1"/>
    <col min="14079" max="14079" width="4.28515625" style="91" customWidth="1"/>
    <col min="14080" max="14080" width="9.85546875" style="91" customWidth="1"/>
    <col min="14081" max="14081" width="16.28515625" style="91" customWidth="1"/>
    <col min="14082" max="14330" width="8.85546875" style="91"/>
    <col min="14331" max="14331" width="3.7109375" style="91" customWidth="1"/>
    <col min="14332" max="14332" width="4.5703125" style="91" customWidth="1"/>
    <col min="14333" max="14333" width="55.140625" style="91" customWidth="1"/>
    <col min="14334" max="14334" width="7.85546875" style="91" customWidth="1"/>
    <col min="14335" max="14335" width="4.28515625" style="91" customWidth="1"/>
    <col min="14336" max="14336" width="9.85546875" style="91" customWidth="1"/>
    <col min="14337" max="14337" width="16.28515625" style="91" customWidth="1"/>
    <col min="14338" max="14586" width="8.85546875" style="91"/>
    <col min="14587" max="14587" width="3.7109375" style="91" customWidth="1"/>
    <col min="14588" max="14588" width="4.5703125" style="91" customWidth="1"/>
    <col min="14589" max="14589" width="55.140625" style="91" customWidth="1"/>
    <col min="14590" max="14590" width="7.85546875" style="91" customWidth="1"/>
    <col min="14591" max="14591" width="4.28515625" style="91" customWidth="1"/>
    <col min="14592" max="14592" width="9.85546875" style="91" customWidth="1"/>
    <col min="14593" max="14593" width="16.28515625" style="91" customWidth="1"/>
    <col min="14594" max="14842" width="8.85546875" style="91"/>
    <col min="14843" max="14843" width="3.7109375" style="91" customWidth="1"/>
    <col min="14844" max="14844" width="4.5703125" style="91" customWidth="1"/>
    <col min="14845" max="14845" width="55.140625" style="91" customWidth="1"/>
    <col min="14846" max="14846" width="7.85546875" style="91" customWidth="1"/>
    <col min="14847" max="14847" width="4.28515625" style="91" customWidth="1"/>
    <col min="14848" max="14848" width="9.85546875" style="91" customWidth="1"/>
    <col min="14849" max="14849" width="16.28515625" style="91" customWidth="1"/>
    <col min="14850" max="15098" width="8.85546875" style="91"/>
    <col min="15099" max="15099" width="3.7109375" style="91" customWidth="1"/>
    <col min="15100" max="15100" width="4.5703125" style="91" customWidth="1"/>
    <col min="15101" max="15101" width="55.140625" style="91" customWidth="1"/>
    <col min="15102" max="15102" width="7.85546875" style="91" customWidth="1"/>
    <col min="15103" max="15103" width="4.28515625" style="91" customWidth="1"/>
    <col min="15104" max="15104" width="9.85546875" style="91" customWidth="1"/>
    <col min="15105" max="15105" width="16.28515625" style="91" customWidth="1"/>
    <col min="15106" max="15354" width="8.85546875" style="91"/>
    <col min="15355" max="15355" width="3.7109375" style="91" customWidth="1"/>
    <col min="15356" max="15356" width="4.5703125" style="91" customWidth="1"/>
    <col min="15357" max="15357" width="55.140625" style="91" customWidth="1"/>
    <col min="15358" max="15358" width="7.85546875" style="91" customWidth="1"/>
    <col min="15359" max="15359" width="4.28515625" style="91" customWidth="1"/>
    <col min="15360" max="15360" width="9.85546875" style="91" customWidth="1"/>
    <col min="15361" max="15361" width="16.28515625" style="91" customWidth="1"/>
    <col min="15362" max="15610" width="8.85546875" style="91"/>
    <col min="15611" max="15611" width="3.7109375" style="91" customWidth="1"/>
    <col min="15612" max="15612" width="4.5703125" style="91" customWidth="1"/>
    <col min="15613" max="15613" width="55.140625" style="91" customWidth="1"/>
    <col min="15614" max="15614" width="7.85546875" style="91" customWidth="1"/>
    <col min="15615" max="15615" width="4.28515625" style="91" customWidth="1"/>
    <col min="15616" max="15616" width="9.85546875" style="91" customWidth="1"/>
    <col min="15617" max="15617" width="16.28515625" style="91" customWidth="1"/>
    <col min="15618" max="15866" width="8.85546875" style="91"/>
    <col min="15867" max="15867" width="3.7109375" style="91" customWidth="1"/>
    <col min="15868" max="15868" width="4.5703125" style="91" customWidth="1"/>
    <col min="15869" max="15869" width="55.140625" style="91" customWidth="1"/>
    <col min="15870" max="15870" width="7.85546875" style="91" customWidth="1"/>
    <col min="15871" max="15871" width="4.28515625" style="91" customWidth="1"/>
    <col min="15872" max="15872" width="9.85546875" style="91" customWidth="1"/>
    <col min="15873" max="15873" width="16.28515625" style="91" customWidth="1"/>
    <col min="15874" max="16122" width="8.85546875" style="91"/>
    <col min="16123" max="16123" width="3.7109375" style="91" customWidth="1"/>
    <col min="16124" max="16124" width="4.5703125" style="91" customWidth="1"/>
    <col min="16125" max="16125" width="55.140625" style="91" customWidth="1"/>
    <col min="16126" max="16126" width="7.85546875" style="91" customWidth="1"/>
    <col min="16127" max="16127" width="4.28515625" style="91" customWidth="1"/>
    <col min="16128" max="16128" width="9.85546875" style="91" customWidth="1"/>
    <col min="16129" max="16129" width="16.28515625" style="91" customWidth="1"/>
    <col min="16130" max="16378" width="8.85546875" style="91"/>
    <col min="16379" max="16384" width="8.85546875" style="91" customWidth="1"/>
  </cols>
  <sheetData>
    <row r="1" spans="1:7" s="3" customFormat="1" ht="15" x14ac:dyDescent="0.25">
      <c r="B1" s="125" t="s">
        <v>58</v>
      </c>
      <c r="C1" s="125"/>
      <c r="D1" s="125"/>
      <c r="E1" s="125"/>
      <c r="F1" s="125"/>
      <c r="G1" s="125"/>
    </row>
    <row r="2" spans="1:7" s="3" customFormat="1" ht="29.25" customHeight="1" x14ac:dyDescent="0.25">
      <c r="B2" s="126"/>
      <c r="C2" s="126"/>
      <c r="D2" s="126"/>
      <c r="E2" s="126"/>
      <c r="F2" s="126"/>
      <c r="G2" s="126"/>
    </row>
    <row r="3" spans="1:7" ht="15" customHeight="1" x14ac:dyDescent="0.2"/>
    <row r="4" spans="1:7" ht="15.75" x14ac:dyDescent="0.25">
      <c r="C4" s="95" t="s">
        <v>176</v>
      </c>
    </row>
    <row r="5" spans="1:7" x14ac:dyDescent="0.2">
      <c r="A5" s="152" t="s">
        <v>177</v>
      </c>
      <c r="B5" s="152"/>
      <c r="C5" s="153" t="s">
        <v>178</v>
      </c>
      <c r="D5" s="98" t="s">
        <v>179</v>
      </c>
      <c r="E5" s="150" t="s">
        <v>180</v>
      </c>
      <c r="F5" s="98" t="s">
        <v>181</v>
      </c>
      <c r="G5" s="118" t="s">
        <v>182</v>
      </c>
    </row>
    <row r="6" spans="1:7" x14ac:dyDescent="0.2">
      <c r="A6" s="100">
        <v>1</v>
      </c>
      <c r="B6" s="100"/>
      <c r="C6" s="101" t="s">
        <v>195</v>
      </c>
      <c r="D6" s="100">
        <v>3</v>
      </c>
      <c r="E6" s="100" t="s">
        <v>196</v>
      </c>
      <c r="F6" s="151"/>
      <c r="G6" s="102">
        <f t="shared" ref="G6:G33" si="0">F6*D6</f>
        <v>0</v>
      </c>
    </row>
    <row r="7" spans="1:7" x14ac:dyDescent="0.2">
      <c r="A7" s="100">
        <v>2</v>
      </c>
      <c r="B7" s="100"/>
      <c r="C7" s="101" t="s">
        <v>197</v>
      </c>
      <c r="D7" s="100">
        <v>6</v>
      </c>
      <c r="E7" s="100" t="s">
        <v>196</v>
      </c>
      <c r="F7" s="151"/>
      <c r="G7" s="102">
        <f t="shared" si="0"/>
        <v>0</v>
      </c>
    </row>
    <row r="8" spans="1:7" x14ac:dyDescent="0.2">
      <c r="A8" s="100">
        <v>3</v>
      </c>
      <c r="B8" s="100"/>
      <c r="C8" s="101" t="s">
        <v>198</v>
      </c>
      <c r="D8" s="100">
        <v>24</v>
      </c>
      <c r="E8" s="100" t="s">
        <v>196</v>
      </c>
      <c r="F8" s="151"/>
      <c r="G8" s="102">
        <f t="shared" si="0"/>
        <v>0</v>
      </c>
    </row>
    <row r="9" spans="1:7" x14ac:dyDescent="0.2">
      <c r="A9" s="100">
        <v>4</v>
      </c>
      <c r="B9" s="100"/>
      <c r="C9" s="101" t="s">
        <v>199</v>
      </c>
      <c r="D9" s="100">
        <v>3</v>
      </c>
      <c r="E9" s="100" t="s">
        <v>196</v>
      </c>
      <c r="F9" s="151"/>
      <c r="G9" s="102">
        <f t="shared" si="0"/>
        <v>0</v>
      </c>
    </row>
    <row r="10" spans="1:7" x14ac:dyDescent="0.2">
      <c r="A10" s="100">
        <v>5</v>
      </c>
      <c r="B10" s="100"/>
      <c r="C10" s="101" t="s">
        <v>200</v>
      </c>
      <c r="D10" s="100">
        <v>380</v>
      </c>
      <c r="E10" s="100" t="s">
        <v>97</v>
      </c>
      <c r="F10" s="151"/>
      <c r="G10" s="102">
        <f t="shared" si="0"/>
        <v>0</v>
      </c>
    </row>
    <row r="11" spans="1:7" x14ac:dyDescent="0.2">
      <c r="A11" s="100">
        <v>6</v>
      </c>
      <c r="B11" s="100"/>
      <c r="C11" s="101" t="s">
        <v>201</v>
      </c>
      <c r="D11" s="100">
        <v>8</v>
      </c>
      <c r="E11" s="100" t="s">
        <v>196</v>
      </c>
      <c r="F11" s="151"/>
      <c r="G11" s="102">
        <f t="shared" si="0"/>
        <v>0</v>
      </c>
    </row>
    <row r="12" spans="1:7" x14ac:dyDescent="0.2">
      <c r="A12" s="100">
        <v>7</v>
      </c>
      <c r="B12" s="100"/>
      <c r="C12" s="101" t="s">
        <v>202</v>
      </c>
      <c r="D12" s="100">
        <v>8</v>
      </c>
      <c r="E12" s="100" t="s">
        <v>196</v>
      </c>
      <c r="F12" s="151"/>
      <c r="G12" s="102">
        <f t="shared" si="0"/>
        <v>0</v>
      </c>
    </row>
    <row r="13" spans="1:7" x14ac:dyDescent="0.2">
      <c r="A13" s="100">
        <v>8</v>
      </c>
      <c r="B13" s="100"/>
      <c r="C13" s="101" t="s">
        <v>203</v>
      </c>
      <c r="D13" s="100">
        <v>6</v>
      </c>
      <c r="E13" s="100" t="s">
        <v>196</v>
      </c>
      <c r="F13" s="151"/>
      <c r="G13" s="102">
        <f t="shared" si="0"/>
        <v>0</v>
      </c>
    </row>
    <row r="14" spans="1:7" x14ac:dyDescent="0.2">
      <c r="A14" s="100">
        <v>9</v>
      </c>
      <c r="B14" s="100"/>
      <c r="C14" s="101" t="s">
        <v>204</v>
      </c>
      <c r="D14" s="100">
        <v>1490</v>
      </c>
      <c r="E14" s="100" t="s">
        <v>97</v>
      </c>
      <c r="F14" s="151"/>
      <c r="G14" s="102">
        <f t="shared" si="0"/>
        <v>0</v>
      </c>
    </row>
    <row r="15" spans="1:7" x14ac:dyDescent="0.2">
      <c r="A15" s="100">
        <v>10</v>
      </c>
      <c r="B15" s="100"/>
      <c r="C15" s="101" t="s">
        <v>205</v>
      </c>
      <c r="D15" s="100">
        <v>1490</v>
      </c>
      <c r="E15" s="100" t="s">
        <v>97</v>
      </c>
      <c r="F15" s="151"/>
      <c r="G15" s="102">
        <f t="shared" si="0"/>
        <v>0</v>
      </c>
    </row>
    <row r="16" spans="1:7" x14ac:dyDescent="0.2">
      <c r="A16" s="100">
        <v>11</v>
      </c>
      <c r="B16" s="100"/>
      <c r="C16" s="101" t="s">
        <v>206</v>
      </c>
      <c r="D16" s="100">
        <v>1</v>
      </c>
      <c r="E16" s="100" t="s">
        <v>138</v>
      </c>
      <c r="F16" s="151"/>
      <c r="G16" s="102">
        <f t="shared" si="0"/>
        <v>0</v>
      </c>
    </row>
    <row r="17" spans="1:7" x14ac:dyDescent="0.2">
      <c r="A17" s="100">
        <v>12</v>
      </c>
      <c r="B17" s="100"/>
      <c r="C17" s="101" t="s">
        <v>207</v>
      </c>
      <c r="D17" s="100">
        <v>2</v>
      </c>
      <c r="E17" s="100" t="s">
        <v>208</v>
      </c>
      <c r="F17" s="151"/>
      <c r="G17" s="102">
        <f t="shared" si="0"/>
        <v>0</v>
      </c>
    </row>
    <row r="18" spans="1:7" x14ac:dyDescent="0.2">
      <c r="A18" s="100">
        <v>13</v>
      </c>
      <c r="B18" s="100"/>
      <c r="C18" s="101" t="s">
        <v>209</v>
      </c>
      <c r="D18" s="100">
        <f>D17</f>
        <v>2</v>
      </c>
      <c r="E18" s="100" t="s">
        <v>208</v>
      </c>
      <c r="F18" s="151"/>
      <c r="G18" s="102">
        <f t="shared" si="0"/>
        <v>0</v>
      </c>
    </row>
    <row r="19" spans="1:7" x14ac:dyDescent="0.2">
      <c r="A19" s="100">
        <v>14</v>
      </c>
      <c r="B19" s="100"/>
      <c r="C19" s="101" t="s">
        <v>210</v>
      </c>
      <c r="D19" s="100">
        <v>1</v>
      </c>
      <c r="E19" s="100" t="s">
        <v>138</v>
      </c>
      <c r="F19" s="151"/>
      <c r="G19" s="102">
        <f t="shared" si="0"/>
        <v>0</v>
      </c>
    </row>
    <row r="20" spans="1:7" x14ac:dyDescent="0.2">
      <c r="A20" s="100">
        <v>15</v>
      </c>
      <c r="B20" s="100"/>
      <c r="C20" s="101" t="s">
        <v>211</v>
      </c>
      <c r="D20" s="100">
        <v>150</v>
      </c>
      <c r="E20" s="100" t="s">
        <v>97</v>
      </c>
      <c r="F20" s="151"/>
      <c r="G20" s="102">
        <f t="shared" si="0"/>
        <v>0</v>
      </c>
    </row>
    <row r="21" spans="1:7" x14ac:dyDescent="0.2">
      <c r="A21" s="100">
        <v>16</v>
      </c>
      <c r="B21" s="100"/>
      <c r="C21" s="101" t="s">
        <v>212</v>
      </c>
      <c r="D21" s="100">
        <v>330</v>
      </c>
      <c r="E21" s="100" t="s">
        <v>97</v>
      </c>
      <c r="F21" s="151"/>
      <c r="G21" s="102">
        <f t="shared" si="0"/>
        <v>0</v>
      </c>
    </row>
    <row r="22" spans="1:7" x14ac:dyDescent="0.2">
      <c r="A22" s="100">
        <v>17</v>
      </c>
      <c r="B22" s="100"/>
      <c r="C22" s="101" t="s">
        <v>213</v>
      </c>
      <c r="D22" s="100">
        <v>400</v>
      </c>
      <c r="E22" s="100" t="s">
        <v>97</v>
      </c>
      <c r="F22" s="151"/>
      <c r="G22" s="102">
        <f t="shared" si="0"/>
        <v>0</v>
      </c>
    </row>
    <row r="23" spans="1:7" x14ac:dyDescent="0.2">
      <c r="A23" s="100">
        <v>18</v>
      </c>
      <c r="B23" s="100"/>
      <c r="C23" s="101" t="s">
        <v>214</v>
      </c>
      <c r="D23" s="100">
        <v>2</v>
      </c>
      <c r="E23" s="100" t="s">
        <v>138</v>
      </c>
      <c r="F23" s="151"/>
      <c r="G23" s="102">
        <f t="shared" si="0"/>
        <v>0</v>
      </c>
    </row>
    <row r="24" spans="1:7" x14ac:dyDescent="0.2">
      <c r="A24" s="100">
        <v>19</v>
      </c>
      <c r="B24" s="100"/>
      <c r="C24" s="101" t="s">
        <v>215</v>
      </c>
      <c r="D24" s="100">
        <v>2</v>
      </c>
      <c r="E24" s="100" t="s">
        <v>138</v>
      </c>
      <c r="F24" s="151"/>
      <c r="G24" s="102">
        <f t="shared" si="0"/>
        <v>0</v>
      </c>
    </row>
    <row r="25" spans="1:7" x14ac:dyDescent="0.2">
      <c r="A25" s="100">
        <v>20</v>
      </c>
      <c r="B25" s="100"/>
      <c r="C25" s="101" t="s">
        <v>216</v>
      </c>
      <c r="D25" s="100">
        <f>D23</f>
        <v>2</v>
      </c>
      <c r="E25" s="100" t="s">
        <v>138</v>
      </c>
      <c r="F25" s="151"/>
      <c r="G25" s="102">
        <f t="shared" si="0"/>
        <v>0</v>
      </c>
    </row>
    <row r="26" spans="1:7" x14ac:dyDescent="0.2">
      <c r="A26" s="100">
        <v>21</v>
      </c>
      <c r="B26" s="100"/>
      <c r="C26" s="101" t="s">
        <v>217</v>
      </c>
      <c r="D26" s="100">
        <f>D24</f>
        <v>2</v>
      </c>
      <c r="E26" s="100" t="s">
        <v>138</v>
      </c>
      <c r="F26" s="151"/>
      <c r="G26" s="102">
        <f t="shared" si="0"/>
        <v>0</v>
      </c>
    </row>
    <row r="27" spans="1:7" x14ac:dyDescent="0.2">
      <c r="A27" s="100">
        <v>22</v>
      </c>
      <c r="B27" s="100"/>
      <c r="C27" s="101" t="s">
        <v>218</v>
      </c>
      <c r="D27" s="100">
        <v>2</v>
      </c>
      <c r="E27" s="100" t="s">
        <v>138</v>
      </c>
      <c r="F27" s="151"/>
      <c r="G27" s="102">
        <f t="shared" si="0"/>
        <v>0</v>
      </c>
    </row>
    <row r="28" spans="1:7" x14ac:dyDescent="0.2">
      <c r="A28" s="100">
        <v>23</v>
      </c>
      <c r="B28" s="100"/>
      <c r="C28" s="101" t="s">
        <v>219</v>
      </c>
      <c r="D28" s="100">
        <v>48</v>
      </c>
      <c r="E28" s="100" t="s">
        <v>138</v>
      </c>
      <c r="F28" s="151"/>
      <c r="G28" s="102">
        <f t="shared" si="0"/>
        <v>0</v>
      </c>
    </row>
    <row r="29" spans="1:7" x14ac:dyDescent="0.2">
      <c r="A29" s="100">
        <v>24</v>
      </c>
      <c r="B29" s="100"/>
      <c r="C29" s="101" t="s">
        <v>220</v>
      </c>
      <c r="D29" s="100">
        <f>D16</f>
        <v>1</v>
      </c>
      <c r="E29" s="100" t="s">
        <v>208</v>
      </c>
      <c r="F29" s="151"/>
      <c r="G29" s="102">
        <f t="shared" si="0"/>
        <v>0</v>
      </c>
    </row>
    <row r="30" spans="1:7" x14ac:dyDescent="0.2">
      <c r="A30" s="100">
        <v>25</v>
      </c>
      <c r="B30" s="100"/>
      <c r="C30" s="101" t="s">
        <v>221</v>
      </c>
      <c r="D30" s="100">
        <f>D29</f>
        <v>1</v>
      </c>
      <c r="E30" s="100" t="s">
        <v>208</v>
      </c>
      <c r="F30" s="151"/>
      <c r="G30" s="102">
        <f t="shared" si="0"/>
        <v>0</v>
      </c>
    </row>
    <row r="31" spans="1:7" x14ac:dyDescent="0.2">
      <c r="A31" s="100">
        <v>26</v>
      </c>
      <c r="B31" s="100"/>
      <c r="C31" s="101" t="s">
        <v>222</v>
      </c>
      <c r="D31" s="100">
        <v>1</v>
      </c>
      <c r="E31" s="100" t="s">
        <v>138</v>
      </c>
      <c r="F31" s="151"/>
      <c r="G31" s="102">
        <f t="shared" si="0"/>
        <v>0</v>
      </c>
    </row>
    <row r="32" spans="1:7" x14ac:dyDescent="0.2">
      <c r="A32" s="100">
        <v>27</v>
      </c>
      <c r="B32" s="100"/>
      <c r="C32" s="101" t="s">
        <v>223</v>
      </c>
      <c r="D32" s="100">
        <v>330</v>
      </c>
      <c r="E32" s="100" t="s">
        <v>97</v>
      </c>
      <c r="F32" s="151"/>
      <c r="G32" s="102">
        <f t="shared" si="0"/>
        <v>0</v>
      </c>
    </row>
    <row r="33" spans="1:7" x14ac:dyDescent="0.2">
      <c r="A33" s="100">
        <v>28</v>
      </c>
      <c r="B33" s="100"/>
      <c r="C33" s="101" t="s">
        <v>224</v>
      </c>
      <c r="D33" s="100">
        <v>430</v>
      </c>
      <c r="E33" s="100" t="s">
        <v>97</v>
      </c>
      <c r="F33" s="151"/>
      <c r="G33" s="102">
        <f t="shared" si="0"/>
        <v>0</v>
      </c>
    </row>
    <row r="34" spans="1:7" ht="15" x14ac:dyDescent="0.25">
      <c r="A34" s="103"/>
      <c r="B34" s="103"/>
      <c r="C34" s="104" t="s">
        <v>194</v>
      </c>
      <c r="D34" s="105"/>
      <c r="E34" s="105"/>
      <c r="F34" s="105"/>
      <c r="G34" s="106">
        <f>SUM(G6:G33)</f>
        <v>0</v>
      </c>
    </row>
    <row r="35" spans="1:7" x14ac:dyDescent="0.2">
      <c r="B35" s="107"/>
      <c r="C35" s="108"/>
      <c r="G35" s="109"/>
    </row>
    <row r="36" spans="1:7" ht="15" x14ac:dyDescent="0.25">
      <c r="B36" s="107"/>
      <c r="C36" s="128" t="s">
        <v>228</v>
      </c>
      <c r="G36" s="109"/>
    </row>
    <row r="37" spans="1:7" x14ac:dyDescent="0.2">
      <c r="A37" s="113"/>
      <c r="B37" s="113"/>
      <c r="C37" s="114"/>
      <c r="D37" s="113"/>
      <c r="E37" s="113"/>
      <c r="F37" s="113"/>
      <c r="G37" s="113"/>
    </row>
  </sheetData>
  <sheetProtection selectLockedCells="1" selectUnlockedCells="1"/>
  <mergeCells count="1">
    <mergeCell ref="B1:G2"/>
  </mergeCells>
  <printOptions gridLines="1"/>
  <pageMargins left="0.39370078740157483" right="0.39370078740157483" top="0.98425196850393704" bottom="0.98425196850393704" header="0.51181102362204722" footer="0.51181102362204722"/>
  <pageSetup paperSize="9" scale="96" firstPageNumber="0" orientation="landscape" verticalDpi="300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35AC-0887-4CAD-A063-CA7549B3FDE4}">
  <sheetPr>
    <pageSetUpPr fitToPage="1"/>
  </sheetPr>
  <dimension ref="A1:G21"/>
  <sheetViews>
    <sheetView zoomScaleNormal="100" workbookViewId="0">
      <selection activeCell="B1" sqref="B1:G2"/>
    </sheetView>
  </sheetViews>
  <sheetFormatPr defaultRowHeight="12.75" x14ac:dyDescent="0.2"/>
  <cols>
    <col min="1" max="1" width="3.7109375" style="91" customWidth="1"/>
    <col min="2" max="2" width="4.5703125" style="91" customWidth="1"/>
    <col min="3" max="3" width="55.140625" style="117" customWidth="1"/>
    <col min="4" max="4" width="5.7109375" style="91" bestFit="1" customWidth="1"/>
    <col min="5" max="5" width="9.28515625" style="91" bestFit="1" customWidth="1"/>
    <col min="6" max="6" width="15.5703125" style="91" bestFit="1" customWidth="1"/>
    <col min="7" max="7" width="16.28515625" style="91" customWidth="1"/>
    <col min="8" max="250" width="8.85546875" style="91"/>
    <col min="251" max="251" width="3.7109375" style="91" customWidth="1"/>
    <col min="252" max="252" width="4.5703125" style="91" customWidth="1"/>
    <col min="253" max="253" width="55.140625" style="91" customWidth="1"/>
    <col min="254" max="254" width="5.42578125" style="91" bestFit="1" customWidth="1"/>
    <col min="255" max="255" width="8.42578125" style="91" bestFit="1" customWidth="1"/>
    <col min="256" max="256" width="15.140625" style="91" bestFit="1" customWidth="1"/>
    <col min="257" max="257" width="16.28515625" style="91" customWidth="1"/>
    <col min="258" max="506" width="8.85546875" style="91"/>
    <col min="507" max="507" width="3.7109375" style="91" customWidth="1"/>
    <col min="508" max="508" width="4.5703125" style="91" customWidth="1"/>
    <col min="509" max="509" width="55.140625" style="91" customWidth="1"/>
    <col min="510" max="510" width="5.42578125" style="91" bestFit="1" customWidth="1"/>
    <col min="511" max="511" width="8.42578125" style="91" bestFit="1" customWidth="1"/>
    <col min="512" max="512" width="15.140625" style="91" bestFit="1" customWidth="1"/>
    <col min="513" max="513" width="16.28515625" style="91" customWidth="1"/>
    <col min="514" max="762" width="8.85546875" style="91"/>
    <col min="763" max="763" width="3.7109375" style="91" customWidth="1"/>
    <col min="764" max="764" width="4.5703125" style="91" customWidth="1"/>
    <col min="765" max="765" width="55.140625" style="91" customWidth="1"/>
    <col min="766" max="766" width="5.42578125" style="91" bestFit="1" customWidth="1"/>
    <col min="767" max="767" width="8.42578125" style="91" bestFit="1" customWidth="1"/>
    <col min="768" max="768" width="15.140625" style="91" bestFit="1" customWidth="1"/>
    <col min="769" max="769" width="16.28515625" style="91" customWidth="1"/>
    <col min="770" max="1018" width="8.85546875" style="91"/>
    <col min="1019" max="1019" width="3.7109375" style="91" customWidth="1"/>
    <col min="1020" max="1020" width="4.5703125" style="91" customWidth="1"/>
    <col min="1021" max="1021" width="55.140625" style="91" customWidth="1"/>
    <col min="1022" max="1022" width="5.42578125" style="91" bestFit="1" customWidth="1"/>
    <col min="1023" max="1023" width="8.42578125" style="91" bestFit="1" customWidth="1"/>
    <col min="1024" max="1024" width="15.140625" style="91" bestFit="1" customWidth="1"/>
    <col min="1025" max="1025" width="16.28515625" style="91" customWidth="1"/>
    <col min="1026" max="1274" width="8.85546875" style="91"/>
    <col min="1275" max="1275" width="3.7109375" style="91" customWidth="1"/>
    <col min="1276" max="1276" width="4.5703125" style="91" customWidth="1"/>
    <col min="1277" max="1277" width="55.140625" style="91" customWidth="1"/>
    <col min="1278" max="1278" width="5.42578125" style="91" bestFit="1" customWidth="1"/>
    <col min="1279" max="1279" width="8.42578125" style="91" bestFit="1" customWidth="1"/>
    <col min="1280" max="1280" width="15.140625" style="91" bestFit="1" customWidth="1"/>
    <col min="1281" max="1281" width="16.28515625" style="91" customWidth="1"/>
    <col min="1282" max="1530" width="8.85546875" style="91"/>
    <col min="1531" max="1531" width="3.7109375" style="91" customWidth="1"/>
    <col min="1532" max="1532" width="4.5703125" style="91" customWidth="1"/>
    <col min="1533" max="1533" width="55.140625" style="91" customWidth="1"/>
    <col min="1534" max="1534" width="5.42578125" style="91" bestFit="1" customWidth="1"/>
    <col min="1535" max="1535" width="8.42578125" style="91" bestFit="1" customWidth="1"/>
    <col min="1536" max="1536" width="15.140625" style="91" bestFit="1" customWidth="1"/>
    <col min="1537" max="1537" width="16.28515625" style="91" customWidth="1"/>
    <col min="1538" max="1786" width="8.85546875" style="91"/>
    <col min="1787" max="1787" width="3.7109375" style="91" customWidth="1"/>
    <col min="1788" max="1788" width="4.5703125" style="91" customWidth="1"/>
    <col min="1789" max="1789" width="55.140625" style="91" customWidth="1"/>
    <col min="1790" max="1790" width="5.42578125" style="91" bestFit="1" customWidth="1"/>
    <col min="1791" max="1791" width="8.42578125" style="91" bestFit="1" customWidth="1"/>
    <col min="1792" max="1792" width="15.140625" style="91" bestFit="1" customWidth="1"/>
    <col min="1793" max="1793" width="16.28515625" style="91" customWidth="1"/>
    <col min="1794" max="2042" width="8.85546875" style="91"/>
    <col min="2043" max="2043" width="3.7109375" style="91" customWidth="1"/>
    <col min="2044" max="2044" width="4.5703125" style="91" customWidth="1"/>
    <col min="2045" max="2045" width="55.140625" style="91" customWidth="1"/>
    <col min="2046" max="2046" width="5.42578125" style="91" bestFit="1" customWidth="1"/>
    <col min="2047" max="2047" width="8.42578125" style="91" bestFit="1" customWidth="1"/>
    <col min="2048" max="2048" width="15.140625" style="91" bestFit="1" customWidth="1"/>
    <col min="2049" max="2049" width="16.28515625" style="91" customWidth="1"/>
    <col min="2050" max="2298" width="8.85546875" style="91"/>
    <col min="2299" max="2299" width="3.7109375" style="91" customWidth="1"/>
    <col min="2300" max="2300" width="4.5703125" style="91" customWidth="1"/>
    <col min="2301" max="2301" width="55.140625" style="91" customWidth="1"/>
    <col min="2302" max="2302" width="5.42578125" style="91" bestFit="1" customWidth="1"/>
    <col min="2303" max="2303" width="8.42578125" style="91" bestFit="1" customWidth="1"/>
    <col min="2304" max="2304" width="15.140625" style="91" bestFit="1" customWidth="1"/>
    <col min="2305" max="2305" width="16.28515625" style="91" customWidth="1"/>
    <col min="2306" max="2554" width="8.85546875" style="91"/>
    <col min="2555" max="2555" width="3.7109375" style="91" customWidth="1"/>
    <col min="2556" max="2556" width="4.5703125" style="91" customWidth="1"/>
    <col min="2557" max="2557" width="55.140625" style="91" customWidth="1"/>
    <col min="2558" max="2558" width="5.42578125" style="91" bestFit="1" customWidth="1"/>
    <col min="2559" max="2559" width="8.42578125" style="91" bestFit="1" customWidth="1"/>
    <col min="2560" max="2560" width="15.140625" style="91" bestFit="1" customWidth="1"/>
    <col min="2561" max="2561" width="16.28515625" style="91" customWidth="1"/>
    <col min="2562" max="2810" width="8.85546875" style="91"/>
    <col min="2811" max="2811" width="3.7109375" style="91" customWidth="1"/>
    <col min="2812" max="2812" width="4.5703125" style="91" customWidth="1"/>
    <col min="2813" max="2813" width="55.140625" style="91" customWidth="1"/>
    <col min="2814" max="2814" width="5.42578125" style="91" bestFit="1" customWidth="1"/>
    <col min="2815" max="2815" width="8.42578125" style="91" bestFit="1" customWidth="1"/>
    <col min="2816" max="2816" width="15.140625" style="91" bestFit="1" customWidth="1"/>
    <col min="2817" max="2817" width="16.28515625" style="91" customWidth="1"/>
    <col min="2818" max="3066" width="8.85546875" style="91"/>
    <col min="3067" max="3067" width="3.7109375" style="91" customWidth="1"/>
    <col min="3068" max="3068" width="4.5703125" style="91" customWidth="1"/>
    <col min="3069" max="3069" width="55.140625" style="91" customWidth="1"/>
    <col min="3070" max="3070" width="5.42578125" style="91" bestFit="1" customWidth="1"/>
    <col min="3071" max="3071" width="8.42578125" style="91" bestFit="1" customWidth="1"/>
    <col min="3072" max="3072" width="15.140625" style="91" bestFit="1" customWidth="1"/>
    <col min="3073" max="3073" width="16.28515625" style="91" customWidth="1"/>
    <col min="3074" max="3322" width="8.85546875" style="91"/>
    <col min="3323" max="3323" width="3.7109375" style="91" customWidth="1"/>
    <col min="3324" max="3324" width="4.5703125" style="91" customWidth="1"/>
    <col min="3325" max="3325" width="55.140625" style="91" customWidth="1"/>
    <col min="3326" max="3326" width="5.42578125" style="91" bestFit="1" customWidth="1"/>
    <col min="3327" max="3327" width="8.42578125" style="91" bestFit="1" customWidth="1"/>
    <col min="3328" max="3328" width="15.140625" style="91" bestFit="1" customWidth="1"/>
    <col min="3329" max="3329" width="16.28515625" style="91" customWidth="1"/>
    <col min="3330" max="3578" width="8.85546875" style="91"/>
    <col min="3579" max="3579" width="3.7109375" style="91" customWidth="1"/>
    <col min="3580" max="3580" width="4.5703125" style="91" customWidth="1"/>
    <col min="3581" max="3581" width="55.140625" style="91" customWidth="1"/>
    <col min="3582" max="3582" width="5.42578125" style="91" bestFit="1" customWidth="1"/>
    <col min="3583" max="3583" width="8.42578125" style="91" bestFit="1" customWidth="1"/>
    <col min="3584" max="3584" width="15.140625" style="91" bestFit="1" customWidth="1"/>
    <col min="3585" max="3585" width="16.28515625" style="91" customWidth="1"/>
    <col min="3586" max="3834" width="8.85546875" style="91"/>
    <col min="3835" max="3835" width="3.7109375" style="91" customWidth="1"/>
    <col min="3836" max="3836" width="4.5703125" style="91" customWidth="1"/>
    <col min="3837" max="3837" width="55.140625" style="91" customWidth="1"/>
    <col min="3838" max="3838" width="5.42578125" style="91" bestFit="1" customWidth="1"/>
    <col min="3839" max="3839" width="8.42578125" style="91" bestFit="1" customWidth="1"/>
    <col min="3840" max="3840" width="15.140625" style="91" bestFit="1" customWidth="1"/>
    <col min="3841" max="3841" width="16.28515625" style="91" customWidth="1"/>
    <col min="3842" max="4090" width="8.85546875" style="91"/>
    <col min="4091" max="4091" width="3.7109375" style="91" customWidth="1"/>
    <col min="4092" max="4092" width="4.5703125" style="91" customWidth="1"/>
    <col min="4093" max="4093" width="55.140625" style="91" customWidth="1"/>
    <col min="4094" max="4094" width="5.42578125" style="91" bestFit="1" customWidth="1"/>
    <col min="4095" max="4095" width="8.42578125" style="91" bestFit="1" customWidth="1"/>
    <col min="4096" max="4096" width="15.140625" style="91" bestFit="1" customWidth="1"/>
    <col min="4097" max="4097" width="16.28515625" style="91" customWidth="1"/>
    <col min="4098" max="4346" width="8.85546875" style="91"/>
    <col min="4347" max="4347" width="3.7109375" style="91" customWidth="1"/>
    <col min="4348" max="4348" width="4.5703125" style="91" customWidth="1"/>
    <col min="4349" max="4349" width="55.140625" style="91" customWidth="1"/>
    <col min="4350" max="4350" width="5.42578125" style="91" bestFit="1" customWidth="1"/>
    <col min="4351" max="4351" width="8.42578125" style="91" bestFit="1" customWidth="1"/>
    <col min="4352" max="4352" width="15.140625" style="91" bestFit="1" customWidth="1"/>
    <col min="4353" max="4353" width="16.28515625" style="91" customWidth="1"/>
    <col min="4354" max="4602" width="8.85546875" style="91"/>
    <col min="4603" max="4603" width="3.7109375" style="91" customWidth="1"/>
    <col min="4604" max="4604" width="4.5703125" style="91" customWidth="1"/>
    <col min="4605" max="4605" width="55.140625" style="91" customWidth="1"/>
    <col min="4606" max="4606" width="5.42578125" style="91" bestFit="1" customWidth="1"/>
    <col min="4607" max="4607" width="8.42578125" style="91" bestFit="1" customWidth="1"/>
    <col min="4608" max="4608" width="15.140625" style="91" bestFit="1" customWidth="1"/>
    <col min="4609" max="4609" width="16.28515625" style="91" customWidth="1"/>
    <col min="4610" max="4858" width="8.85546875" style="91"/>
    <col min="4859" max="4859" width="3.7109375" style="91" customWidth="1"/>
    <col min="4860" max="4860" width="4.5703125" style="91" customWidth="1"/>
    <col min="4861" max="4861" width="55.140625" style="91" customWidth="1"/>
    <col min="4862" max="4862" width="5.42578125" style="91" bestFit="1" customWidth="1"/>
    <col min="4863" max="4863" width="8.42578125" style="91" bestFit="1" customWidth="1"/>
    <col min="4864" max="4864" width="15.140625" style="91" bestFit="1" customWidth="1"/>
    <col min="4865" max="4865" width="16.28515625" style="91" customWidth="1"/>
    <col min="4866" max="5114" width="8.85546875" style="91"/>
    <col min="5115" max="5115" width="3.7109375" style="91" customWidth="1"/>
    <col min="5116" max="5116" width="4.5703125" style="91" customWidth="1"/>
    <col min="5117" max="5117" width="55.140625" style="91" customWidth="1"/>
    <col min="5118" max="5118" width="5.42578125" style="91" bestFit="1" customWidth="1"/>
    <col min="5119" max="5119" width="8.42578125" style="91" bestFit="1" customWidth="1"/>
    <col min="5120" max="5120" width="15.140625" style="91" bestFit="1" customWidth="1"/>
    <col min="5121" max="5121" width="16.28515625" style="91" customWidth="1"/>
    <col min="5122" max="5370" width="8.85546875" style="91"/>
    <col min="5371" max="5371" width="3.7109375" style="91" customWidth="1"/>
    <col min="5372" max="5372" width="4.5703125" style="91" customWidth="1"/>
    <col min="5373" max="5373" width="55.140625" style="91" customWidth="1"/>
    <col min="5374" max="5374" width="5.42578125" style="91" bestFit="1" customWidth="1"/>
    <col min="5375" max="5375" width="8.42578125" style="91" bestFit="1" customWidth="1"/>
    <col min="5376" max="5376" width="15.140625" style="91" bestFit="1" customWidth="1"/>
    <col min="5377" max="5377" width="16.28515625" style="91" customWidth="1"/>
    <col min="5378" max="5626" width="8.85546875" style="91"/>
    <col min="5627" max="5627" width="3.7109375" style="91" customWidth="1"/>
    <col min="5628" max="5628" width="4.5703125" style="91" customWidth="1"/>
    <col min="5629" max="5629" width="55.140625" style="91" customWidth="1"/>
    <col min="5630" max="5630" width="5.42578125" style="91" bestFit="1" customWidth="1"/>
    <col min="5631" max="5631" width="8.42578125" style="91" bestFit="1" customWidth="1"/>
    <col min="5632" max="5632" width="15.140625" style="91" bestFit="1" customWidth="1"/>
    <col min="5633" max="5633" width="16.28515625" style="91" customWidth="1"/>
    <col min="5634" max="5882" width="8.85546875" style="91"/>
    <col min="5883" max="5883" width="3.7109375" style="91" customWidth="1"/>
    <col min="5884" max="5884" width="4.5703125" style="91" customWidth="1"/>
    <col min="5885" max="5885" width="55.140625" style="91" customWidth="1"/>
    <col min="5886" max="5886" width="5.42578125" style="91" bestFit="1" customWidth="1"/>
    <col min="5887" max="5887" width="8.42578125" style="91" bestFit="1" customWidth="1"/>
    <col min="5888" max="5888" width="15.140625" style="91" bestFit="1" customWidth="1"/>
    <col min="5889" max="5889" width="16.28515625" style="91" customWidth="1"/>
    <col min="5890" max="6138" width="8.85546875" style="91"/>
    <col min="6139" max="6139" width="3.7109375" style="91" customWidth="1"/>
    <col min="6140" max="6140" width="4.5703125" style="91" customWidth="1"/>
    <col min="6141" max="6141" width="55.140625" style="91" customWidth="1"/>
    <col min="6142" max="6142" width="5.42578125" style="91" bestFit="1" customWidth="1"/>
    <col min="6143" max="6143" width="8.42578125" style="91" bestFit="1" customWidth="1"/>
    <col min="6144" max="6144" width="15.140625" style="91" bestFit="1" customWidth="1"/>
    <col min="6145" max="6145" width="16.28515625" style="91" customWidth="1"/>
    <col min="6146" max="6394" width="8.85546875" style="91"/>
    <col min="6395" max="6395" width="3.7109375" style="91" customWidth="1"/>
    <col min="6396" max="6396" width="4.5703125" style="91" customWidth="1"/>
    <col min="6397" max="6397" width="55.140625" style="91" customWidth="1"/>
    <col min="6398" max="6398" width="5.42578125" style="91" bestFit="1" customWidth="1"/>
    <col min="6399" max="6399" width="8.42578125" style="91" bestFit="1" customWidth="1"/>
    <col min="6400" max="6400" width="15.140625" style="91" bestFit="1" customWidth="1"/>
    <col min="6401" max="6401" width="16.28515625" style="91" customWidth="1"/>
    <col min="6402" max="6650" width="8.85546875" style="91"/>
    <col min="6651" max="6651" width="3.7109375" style="91" customWidth="1"/>
    <col min="6652" max="6652" width="4.5703125" style="91" customWidth="1"/>
    <col min="6653" max="6653" width="55.140625" style="91" customWidth="1"/>
    <col min="6654" max="6654" width="5.42578125" style="91" bestFit="1" customWidth="1"/>
    <col min="6655" max="6655" width="8.42578125" style="91" bestFit="1" customWidth="1"/>
    <col min="6656" max="6656" width="15.140625" style="91" bestFit="1" customWidth="1"/>
    <col min="6657" max="6657" width="16.28515625" style="91" customWidth="1"/>
    <col min="6658" max="6906" width="8.85546875" style="91"/>
    <col min="6907" max="6907" width="3.7109375" style="91" customWidth="1"/>
    <col min="6908" max="6908" width="4.5703125" style="91" customWidth="1"/>
    <col min="6909" max="6909" width="55.140625" style="91" customWidth="1"/>
    <col min="6910" max="6910" width="5.42578125" style="91" bestFit="1" customWidth="1"/>
    <col min="6911" max="6911" width="8.42578125" style="91" bestFit="1" customWidth="1"/>
    <col min="6912" max="6912" width="15.140625" style="91" bestFit="1" customWidth="1"/>
    <col min="6913" max="6913" width="16.28515625" style="91" customWidth="1"/>
    <col min="6914" max="7162" width="8.85546875" style="91"/>
    <col min="7163" max="7163" width="3.7109375" style="91" customWidth="1"/>
    <col min="7164" max="7164" width="4.5703125" style="91" customWidth="1"/>
    <col min="7165" max="7165" width="55.140625" style="91" customWidth="1"/>
    <col min="7166" max="7166" width="5.42578125" style="91" bestFit="1" customWidth="1"/>
    <col min="7167" max="7167" width="8.42578125" style="91" bestFit="1" customWidth="1"/>
    <col min="7168" max="7168" width="15.140625" style="91" bestFit="1" customWidth="1"/>
    <col min="7169" max="7169" width="16.28515625" style="91" customWidth="1"/>
    <col min="7170" max="7418" width="8.85546875" style="91"/>
    <col min="7419" max="7419" width="3.7109375" style="91" customWidth="1"/>
    <col min="7420" max="7420" width="4.5703125" style="91" customWidth="1"/>
    <col min="7421" max="7421" width="55.140625" style="91" customWidth="1"/>
    <col min="7422" max="7422" width="5.42578125" style="91" bestFit="1" customWidth="1"/>
    <col min="7423" max="7423" width="8.42578125" style="91" bestFit="1" customWidth="1"/>
    <col min="7424" max="7424" width="15.140625" style="91" bestFit="1" customWidth="1"/>
    <col min="7425" max="7425" width="16.28515625" style="91" customWidth="1"/>
    <col min="7426" max="7674" width="8.85546875" style="91"/>
    <col min="7675" max="7675" width="3.7109375" style="91" customWidth="1"/>
    <col min="7676" max="7676" width="4.5703125" style="91" customWidth="1"/>
    <col min="7677" max="7677" width="55.140625" style="91" customWidth="1"/>
    <col min="7678" max="7678" width="5.42578125" style="91" bestFit="1" customWidth="1"/>
    <col min="7679" max="7679" width="8.42578125" style="91" bestFit="1" customWidth="1"/>
    <col min="7680" max="7680" width="15.140625" style="91" bestFit="1" customWidth="1"/>
    <col min="7681" max="7681" width="16.28515625" style="91" customWidth="1"/>
    <col min="7682" max="7930" width="8.85546875" style="91"/>
    <col min="7931" max="7931" width="3.7109375" style="91" customWidth="1"/>
    <col min="7932" max="7932" width="4.5703125" style="91" customWidth="1"/>
    <col min="7933" max="7933" width="55.140625" style="91" customWidth="1"/>
    <col min="7934" max="7934" width="5.42578125" style="91" bestFit="1" customWidth="1"/>
    <col min="7935" max="7935" width="8.42578125" style="91" bestFit="1" customWidth="1"/>
    <col min="7936" max="7936" width="15.140625" style="91" bestFit="1" customWidth="1"/>
    <col min="7937" max="7937" width="16.28515625" style="91" customWidth="1"/>
    <col min="7938" max="8186" width="8.85546875" style="91"/>
    <col min="8187" max="8187" width="3.7109375" style="91" customWidth="1"/>
    <col min="8188" max="8188" width="4.5703125" style="91" customWidth="1"/>
    <col min="8189" max="8189" width="55.140625" style="91" customWidth="1"/>
    <col min="8190" max="8190" width="5.42578125" style="91" bestFit="1" customWidth="1"/>
    <col min="8191" max="8191" width="8.42578125" style="91" bestFit="1" customWidth="1"/>
    <col min="8192" max="8192" width="15.140625" style="91" bestFit="1" customWidth="1"/>
    <col min="8193" max="8193" width="16.28515625" style="91" customWidth="1"/>
    <col min="8194" max="8442" width="8.85546875" style="91"/>
    <col min="8443" max="8443" width="3.7109375" style="91" customWidth="1"/>
    <col min="8444" max="8444" width="4.5703125" style="91" customWidth="1"/>
    <col min="8445" max="8445" width="55.140625" style="91" customWidth="1"/>
    <col min="8446" max="8446" width="5.42578125" style="91" bestFit="1" customWidth="1"/>
    <col min="8447" max="8447" width="8.42578125" style="91" bestFit="1" customWidth="1"/>
    <col min="8448" max="8448" width="15.140625" style="91" bestFit="1" customWidth="1"/>
    <col min="8449" max="8449" width="16.28515625" style="91" customWidth="1"/>
    <col min="8450" max="8698" width="8.85546875" style="91"/>
    <col min="8699" max="8699" width="3.7109375" style="91" customWidth="1"/>
    <col min="8700" max="8700" width="4.5703125" style="91" customWidth="1"/>
    <col min="8701" max="8701" width="55.140625" style="91" customWidth="1"/>
    <col min="8702" max="8702" width="5.42578125" style="91" bestFit="1" customWidth="1"/>
    <col min="8703" max="8703" width="8.42578125" style="91" bestFit="1" customWidth="1"/>
    <col min="8704" max="8704" width="15.140625" style="91" bestFit="1" customWidth="1"/>
    <col min="8705" max="8705" width="16.28515625" style="91" customWidth="1"/>
    <col min="8706" max="8954" width="8.85546875" style="91"/>
    <col min="8955" max="8955" width="3.7109375" style="91" customWidth="1"/>
    <col min="8956" max="8956" width="4.5703125" style="91" customWidth="1"/>
    <col min="8957" max="8957" width="55.140625" style="91" customWidth="1"/>
    <col min="8958" max="8958" width="5.42578125" style="91" bestFit="1" customWidth="1"/>
    <col min="8959" max="8959" width="8.42578125" style="91" bestFit="1" customWidth="1"/>
    <col min="8960" max="8960" width="15.140625" style="91" bestFit="1" customWidth="1"/>
    <col min="8961" max="8961" width="16.28515625" style="91" customWidth="1"/>
    <col min="8962" max="9210" width="8.85546875" style="91"/>
    <col min="9211" max="9211" width="3.7109375" style="91" customWidth="1"/>
    <col min="9212" max="9212" width="4.5703125" style="91" customWidth="1"/>
    <col min="9213" max="9213" width="55.140625" style="91" customWidth="1"/>
    <col min="9214" max="9214" width="5.42578125" style="91" bestFit="1" customWidth="1"/>
    <col min="9215" max="9215" width="8.42578125" style="91" bestFit="1" customWidth="1"/>
    <col min="9216" max="9216" width="15.140625" style="91" bestFit="1" customWidth="1"/>
    <col min="9217" max="9217" width="16.28515625" style="91" customWidth="1"/>
    <col min="9218" max="9466" width="8.85546875" style="91"/>
    <col min="9467" max="9467" width="3.7109375" style="91" customWidth="1"/>
    <col min="9468" max="9468" width="4.5703125" style="91" customWidth="1"/>
    <col min="9469" max="9469" width="55.140625" style="91" customWidth="1"/>
    <col min="9470" max="9470" width="5.42578125" style="91" bestFit="1" customWidth="1"/>
    <col min="9471" max="9471" width="8.42578125" style="91" bestFit="1" customWidth="1"/>
    <col min="9472" max="9472" width="15.140625" style="91" bestFit="1" customWidth="1"/>
    <col min="9473" max="9473" width="16.28515625" style="91" customWidth="1"/>
    <col min="9474" max="9722" width="8.85546875" style="91"/>
    <col min="9723" max="9723" width="3.7109375" style="91" customWidth="1"/>
    <col min="9724" max="9724" width="4.5703125" style="91" customWidth="1"/>
    <col min="9725" max="9725" width="55.140625" style="91" customWidth="1"/>
    <col min="9726" max="9726" width="5.42578125" style="91" bestFit="1" customWidth="1"/>
    <col min="9727" max="9727" width="8.42578125" style="91" bestFit="1" customWidth="1"/>
    <col min="9728" max="9728" width="15.140625" style="91" bestFit="1" customWidth="1"/>
    <col min="9729" max="9729" width="16.28515625" style="91" customWidth="1"/>
    <col min="9730" max="9978" width="8.85546875" style="91"/>
    <col min="9979" max="9979" width="3.7109375" style="91" customWidth="1"/>
    <col min="9980" max="9980" width="4.5703125" style="91" customWidth="1"/>
    <col min="9981" max="9981" width="55.140625" style="91" customWidth="1"/>
    <col min="9982" max="9982" width="5.42578125" style="91" bestFit="1" customWidth="1"/>
    <col min="9983" max="9983" width="8.42578125" style="91" bestFit="1" customWidth="1"/>
    <col min="9984" max="9984" width="15.140625" style="91" bestFit="1" customWidth="1"/>
    <col min="9985" max="9985" width="16.28515625" style="91" customWidth="1"/>
    <col min="9986" max="10234" width="8.85546875" style="91"/>
    <col min="10235" max="10235" width="3.7109375" style="91" customWidth="1"/>
    <col min="10236" max="10236" width="4.5703125" style="91" customWidth="1"/>
    <col min="10237" max="10237" width="55.140625" style="91" customWidth="1"/>
    <col min="10238" max="10238" width="5.42578125" style="91" bestFit="1" customWidth="1"/>
    <col min="10239" max="10239" width="8.42578125" style="91" bestFit="1" customWidth="1"/>
    <col min="10240" max="10240" width="15.140625" style="91" bestFit="1" customWidth="1"/>
    <col min="10241" max="10241" width="16.28515625" style="91" customWidth="1"/>
    <col min="10242" max="10490" width="8.85546875" style="91"/>
    <col min="10491" max="10491" width="3.7109375" style="91" customWidth="1"/>
    <col min="10492" max="10492" width="4.5703125" style="91" customWidth="1"/>
    <col min="10493" max="10493" width="55.140625" style="91" customWidth="1"/>
    <col min="10494" max="10494" width="5.42578125" style="91" bestFit="1" customWidth="1"/>
    <col min="10495" max="10495" width="8.42578125" style="91" bestFit="1" customWidth="1"/>
    <col min="10496" max="10496" width="15.140625" style="91" bestFit="1" customWidth="1"/>
    <col min="10497" max="10497" width="16.28515625" style="91" customWidth="1"/>
    <col min="10498" max="10746" width="8.85546875" style="91"/>
    <col min="10747" max="10747" width="3.7109375" style="91" customWidth="1"/>
    <col min="10748" max="10748" width="4.5703125" style="91" customWidth="1"/>
    <col min="10749" max="10749" width="55.140625" style="91" customWidth="1"/>
    <col min="10750" max="10750" width="5.42578125" style="91" bestFit="1" customWidth="1"/>
    <col min="10751" max="10751" width="8.42578125" style="91" bestFit="1" customWidth="1"/>
    <col min="10752" max="10752" width="15.140625" style="91" bestFit="1" customWidth="1"/>
    <col min="10753" max="10753" width="16.28515625" style="91" customWidth="1"/>
    <col min="10754" max="11002" width="8.85546875" style="91"/>
    <col min="11003" max="11003" width="3.7109375" style="91" customWidth="1"/>
    <col min="11004" max="11004" width="4.5703125" style="91" customWidth="1"/>
    <col min="11005" max="11005" width="55.140625" style="91" customWidth="1"/>
    <col min="11006" max="11006" width="5.42578125" style="91" bestFit="1" customWidth="1"/>
    <col min="11007" max="11007" width="8.42578125" style="91" bestFit="1" customWidth="1"/>
    <col min="11008" max="11008" width="15.140625" style="91" bestFit="1" customWidth="1"/>
    <col min="11009" max="11009" width="16.28515625" style="91" customWidth="1"/>
    <col min="11010" max="11258" width="8.85546875" style="91"/>
    <col min="11259" max="11259" width="3.7109375" style="91" customWidth="1"/>
    <col min="11260" max="11260" width="4.5703125" style="91" customWidth="1"/>
    <col min="11261" max="11261" width="55.140625" style="91" customWidth="1"/>
    <col min="11262" max="11262" width="5.42578125" style="91" bestFit="1" customWidth="1"/>
    <col min="11263" max="11263" width="8.42578125" style="91" bestFit="1" customWidth="1"/>
    <col min="11264" max="11264" width="15.140625" style="91" bestFit="1" customWidth="1"/>
    <col min="11265" max="11265" width="16.28515625" style="91" customWidth="1"/>
    <col min="11266" max="11514" width="8.85546875" style="91"/>
    <col min="11515" max="11515" width="3.7109375" style="91" customWidth="1"/>
    <col min="11516" max="11516" width="4.5703125" style="91" customWidth="1"/>
    <col min="11517" max="11517" width="55.140625" style="91" customWidth="1"/>
    <col min="11518" max="11518" width="5.42578125" style="91" bestFit="1" customWidth="1"/>
    <col min="11519" max="11519" width="8.42578125" style="91" bestFit="1" customWidth="1"/>
    <col min="11520" max="11520" width="15.140625" style="91" bestFit="1" customWidth="1"/>
    <col min="11521" max="11521" width="16.28515625" style="91" customWidth="1"/>
    <col min="11522" max="11770" width="8.85546875" style="91"/>
    <col min="11771" max="11771" width="3.7109375" style="91" customWidth="1"/>
    <col min="11772" max="11772" width="4.5703125" style="91" customWidth="1"/>
    <col min="11773" max="11773" width="55.140625" style="91" customWidth="1"/>
    <col min="11774" max="11774" width="5.42578125" style="91" bestFit="1" customWidth="1"/>
    <col min="11775" max="11775" width="8.42578125" style="91" bestFit="1" customWidth="1"/>
    <col min="11776" max="11776" width="15.140625" style="91" bestFit="1" customWidth="1"/>
    <col min="11777" max="11777" width="16.28515625" style="91" customWidth="1"/>
    <col min="11778" max="12026" width="8.85546875" style="91"/>
    <col min="12027" max="12027" width="3.7109375" style="91" customWidth="1"/>
    <col min="12028" max="12028" width="4.5703125" style="91" customWidth="1"/>
    <col min="12029" max="12029" width="55.140625" style="91" customWidth="1"/>
    <col min="12030" max="12030" width="5.42578125" style="91" bestFit="1" customWidth="1"/>
    <col min="12031" max="12031" width="8.42578125" style="91" bestFit="1" customWidth="1"/>
    <col min="12032" max="12032" width="15.140625" style="91" bestFit="1" customWidth="1"/>
    <col min="12033" max="12033" width="16.28515625" style="91" customWidth="1"/>
    <col min="12034" max="12282" width="8.85546875" style="91"/>
    <col min="12283" max="12283" width="3.7109375" style="91" customWidth="1"/>
    <col min="12284" max="12284" width="4.5703125" style="91" customWidth="1"/>
    <col min="12285" max="12285" width="55.140625" style="91" customWidth="1"/>
    <col min="12286" max="12286" width="5.42578125" style="91" bestFit="1" customWidth="1"/>
    <col min="12287" max="12287" width="8.42578125" style="91" bestFit="1" customWidth="1"/>
    <col min="12288" max="12288" width="15.140625" style="91" bestFit="1" customWidth="1"/>
    <col min="12289" max="12289" width="16.28515625" style="91" customWidth="1"/>
    <col min="12290" max="12538" width="8.85546875" style="91"/>
    <col min="12539" max="12539" width="3.7109375" style="91" customWidth="1"/>
    <col min="12540" max="12540" width="4.5703125" style="91" customWidth="1"/>
    <col min="12541" max="12541" width="55.140625" style="91" customWidth="1"/>
    <col min="12542" max="12542" width="5.42578125" style="91" bestFit="1" customWidth="1"/>
    <col min="12543" max="12543" width="8.42578125" style="91" bestFit="1" customWidth="1"/>
    <col min="12544" max="12544" width="15.140625" style="91" bestFit="1" customWidth="1"/>
    <col min="12545" max="12545" width="16.28515625" style="91" customWidth="1"/>
    <col min="12546" max="12794" width="8.85546875" style="91"/>
    <col min="12795" max="12795" width="3.7109375" style="91" customWidth="1"/>
    <col min="12796" max="12796" width="4.5703125" style="91" customWidth="1"/>
    <col min="12797" max="12797" width="55.140625" style="91" customWidth="1"/>
    <col min="12798" max="12798" width="5.42578125" style="91" bestFit="1" customWidth="1"/>
    <col min="12799" max="12799" width="8.42578125" style="91" bestFit="1" customWidth="1"/>
    <col min="12800" max="12800" width="15.140625" style="91" bestFit="1" customWidth="1"/>
    <col min="12801" max="12801" width="16.28515625" style="91" customWidth="1"/>
    <col min="12802" max="13050" width="8.85546875" style="91"/>
    <col min="13051" max="13051" width="3.7109375" style="91" customWidth="1"/>
    <col min="13052" max="13052" width="4.5703125" style="91" customWidth="1"/>
    <col min="13053" max="13053" width="55.140625" style="91" customWidth="1"/>
    <col min="13054" max="13054" width="5.42578125" style="91" bestFit="1" customWidth="1"/>
    <col min="13055" max="13055" width="8.42578125" style="91" bestFit="1" customWidth="1"/>
    <col min="13056" max="13056" width="15.140625" style="91" bestFit="1" customWidth="1"/>
    <col min="13057" max="13057" width="16.28515625" style="91" customWidth="1"/>
    <col min="13058" max="13306" width="8.85546875" style="91"/>
    <col min="13307" max="13307" width="3.7109375" style="91" customWidth="1"/>
    <col min="13308" max="13308" width="4.5703125" style="91" customWidth="1"/>
    <col min="13309" max="13309" width="55.140625" style="91" customWidth="1"/>
    <col min="13310" max="13310" width="5.42578125" style="91" bestFit="1" customWidth="1"/>
    <col min="13311" max="13311" width="8.42578125" style="91" bestFit="1" customWidth="1"/>
    <col min="13312" max="13312" width="15.140625" style="91" bestFit="1" customWidth="1"/>
    <col min="13313" max="13313" width="16.28515625" style="91" customWidth="1"/>
    <col min="13314" max="13562" width="8.85546875" style="91"/>
    <col min="13563" max="13563" width="3.7109375" style="91" customWidth="1"/>
    <col min="13564" max="13564" width="4.5703125" style="91" customWidth="1"/>
    <col min="13565" max="13565" width="55.140625" style="91" customWidth="1"/>
    <col min="13566" max="13566" width="5.42578125" style="91" bestFit="1" customWidth="1"/>
    <col min="13567" max="13567" width="8.42578125" style="91" bestFit="1" customWidth="1"/>
    <col min="13568" max="13568" width="15.140625" style="91" bestFit="1" customWidth="1"/>
    <col min="13569" max="13569" width="16.28515625" style="91" customWidth="1"/>
    <col min="13570" max="13818" width="8.85546875" style="91"/>
    <col min="13819" max="13819" width="3.7109375" style="91" customWidth="1"/>
    <col min="13820" max="13820" width="4.5703125" style="91" customWidth="1"/>
    <col min="13821" max="13821" width="55.140625" style="91" customWidth="1"/>
    <col min="13822" max="13822" width="5.42578125" style="91" bestFit="1" customWidth="1"/>
    <col min="13823" max="13823" width="8.42578125" style="91" bestFit="1" customWidth="1"/>
    <col min="13824" max="13824" width="15.140625" style="91" bestFit="1" customWidth="1"/>
    <col min="13825" max="13825" width="16.28515625" style="91" customWidth="1"/>
    <col min="13826" max="14074" width="8.85546875" style="91"/>
    <col min="14075" max="14075" width="3.7109375" style="91" customWidth="1"/>
    <col min="14076" max="14076" width="4.5703125" style="91" customWidth="1"/>
    <col min="14077" max="14077" width="55.140625" style="91" customWidth="1"/>
    <col min="14078" max="14078" width="5.42578125" style="91" bestFit="1" customWidth="1"/>
    <col min="14079" max="14079" width="8.42578125" style="91" bestFit="1" customWidth="1"/>
    <col min="14080" max="14080" width="15.140625" style="91" bestFit="1" customWidth="1"/>
    <col min="14081" max="14081" width="16.28515625" style="91" customWidth="1"/>
    <col min="14082" max="14330" width="8.85546875" style="91"/>
    <col min="14331" max="14331" width="3.7109375" style="91" customWidth="1"/>
    <col min="14332" max="14332" width="4.5703125" style="91" customWidth="1"/>
    <col min="14333" max="14333" width="55.140625" style="91" customWidth="1"/>
    <col min="14334" max="14334" width="5.42578125" style="91" bestFit="1" customWidth="1"/>
    <col min="14335" max="14335" width="8.42578125" style="91" bestFit="1" customWidth="1"/>
    <col min="14336" max="14336" width="15.140625" style="91" bestFit="1" customWidth="1"/>
    <col min="14337" max="14337" width="16.28515625" style="91" customWidth="1"/>
    <col min="14338" max="14586" width="8.85546875" style="91"/>
    <col min="14587" max="14587" width="3.7109375" style="91" customWidth="1"/>
    <col min="14588" max="14588" width="4.5703125" style="91" customWidth="1"/>
    <col min="14589" max="14589" width="55.140625" style="91" customWidth="1"/>
    <col min="14590" max="14590" width="5.42578125" style="91" bestFit="1" customWidth="1"/>
    <col min="14591" max="14591" width="8.42578125" style="91" bestFit="1" customWidth="1"/>
    <col min="14592" max="14592" width="15.140625" style="91" bestFit="1" customWidth="1"/>
    <col min="14593" max="14593" width="16.28515625" style="91" customWidth="1"/>
    <col min="14594" max="14842" width="8.85546875" style="91"/>
    <col min="14843" max="14843" width="3.7109375" style="91" customWidth="1"/>
    <col min="14844" max="14844" width="4.5703125" style="91" customWidth="1"/>
    <col min="14845" max="14845" width="55.140625" style="91" customWidth="1"/>
    <col min="14846" max="14846" width="5.42578125" style="91" bestFit="1" customWidth="1"/>
    <col min="14847" max="14847" width="8.42578125" style="91" bestFit="1" customWidth="1"/>
    <col min="14848" max="14848" width="15.140625" style="91" bestFit="1" customWidth="1"/>
    <col min="14849" max="14849" width="16.28515625" style="91" customWidth="1"/>
    <col min="14850" max="15098" width="8.85546875" style="91"/>
    <col min="15099" max="15099" width="3.7109375" style="91" customWidth="1"/>
    <col min="15100" max="15100" width="4.5703125" style="91" customWidth="1"/>
    <col min="15101" max="15101" width="55.140625" style="91" customWidth="1"/>
    <col min="15102" max="15102" width="5.42578125" style="91" bestFit="1" customWidth="1"/>
    <col min="15103" max="15103" width="8.42578125" style="91" bestFit="1" customWidth="1"/>
    <col min="15104" max="15104" width="15.140625" style="91" bestFit="1" customWidth="1"/>
    <col min="15105" max="15105" width="16.28515625" style="91" customWidth="1"/>
    <col min="15106" max="15354" width="8.85546875" style="91"/>
    <col min="15355" max="15355" width="3.7109375" style="91" customWidth="1"/>
    <col min="15356" max="15356" width="4.5703125" style="91" customWidth="1"/>
    <col min="15357" max="15357" width="55.140625" style="91" customWidth="1"/>
    <col min="15358" max="15358" width="5.42578125" style="91" bestFit="1" customWidth="1"/>
    <col min="15359" max="15359" width="8.42578125" style="91" bestFit="1" customWidth="1"/>
    <col min="15360" max="15360" width="15.140625" style="91" bestFit="1" customWidth="1"/>
    <col min="15361" max="15361" width="16.28515625" style="91" customWidth="1"/>
    <col min="15362" max="15610" width="8.85546875" style="91"/>
    <col min="15611" max="15611" width="3.7109375" style="91" customWidth="1"/>
    <col min="15612" max="15612" width="4.5703125" style="91" customWidth="1"/>
    <col min="15613" max="15613" width="55.140625" style="91" customWidth="1"/>
    <col min="15614" max="15614" width="5.42578125" style="91" bestFit="1" customWidth="1"/>
    <col min="15615" max="15615" width="8.42578125" style="91" bestFit="1" customWidth="1"/>
    <col min="15616" max="15616" width="15.140625" style="91" bestFit="1" customWidth="1"/>
    <col min="15617" max="15617" width="16.28515625" style="91" customWidth="1"/>
    <col min="15618" max="15866" width="8.85546875" style="91"/>
    <col min="15867" max="15867" width="3.7109375" style="91" customWidth="1"/>
    <col min="15868" max="15868" width="4.5703125" style="91" customWidth="1"/>
    <col min="15869" max="15869" width="55.140625" style="91" customWidth="1"/>
    <col min="15870" max="15870" width="5.42578125" style="91" bestFit="1" customWidth="1"/>
    <col min="15871" max="15871" width="8.42578125" style="91" bestFit="1" customWidth="1"/>
    <col min="15872" max="15872" width="15.140625" style="91" bestFit="1" customWidth="1"/>
    <col min="15873" max="15873" width="16.28515625" style="91" customWidth="1"/>
    <col min="15874" max="16122" width="8.85546875" style="91"/>
    <col min="16123" max="16123" width="3.7109375" style="91" customWidth="1"/>
    <col min="16124" max="16124" width="4.5703125" style="91" customWidth="1"/>
    <col min="16125" max="16125" width="55.140625" style="91" customWidth="1"/>
    <col min="16126" max="16126" width="5.42578125" style="91" bestFit="1" customWidth="1"/>
    <col min="16127" max="16127" width="8.42578125" style="91" bestFit="1" customWidth="1"/>
    <col min="16128" max="16128" width="15.140625" style="91" bestFit="1" customWidth="1"/>
    <col min="16129" max="16129" width="16.28515625" style="91" customWidth="1"/>
    <col min="16130" max="16378" width="8.85546875" style="91"/>
    <col min="16379" max="16384" width="8.85546875" style="91" customWidth="1"/>
  </cols>
  <sheetData>
    <row r="1" spans="1:7" s="3" customFormat="1" ht="15" x14ac:dyDescent="0.25">
      <c r="B1" s="125" t="s">
        <v>58</v>
      </c>
      <c r="C1" s="125"/>
      <c r="D1" s="125"/>
      <c r="E1" s="125"/>
      <c r="F1" s="125"/>
      <c r="G1" s="125"/>
    </row>
    <row r="2" spans="1:7" s="3" customFormat="1" ht="29.25" customHeight="1" x14ac:dyDescent="0.25">
      <c r="B2" s="126"/>
      <c r="C2" s="126"/>
      <c r="D2" s="126"/>
      <c r="E2" s="126"/>
      <c r="F2" s="126"/>
      <c r="G2" s="126"/>
    </row>
    <row r="3" spans="1:7" ht="15.75" x14ac:dyDescent="0.25">
      <c r="A3" s="92"/>
      <c r="B3" s="93"/>
      <c r="C3" s="94"/>
      <c r="D3" s="93"/>
      <c r="E3" s="93"/>
      <c r="F3" s="93"/>
      <c r="G3" s="93"/>
    </row>
    <row r="4" spans="1:7" ht="15.75" x14ac:dyDescent="0.25">
      <c r="C4" s="95" t="s">
        <v>175</v>
      </c>
    </row>
    <row r="5" spans="1:7" s="99" customFormat="1" x14ac:dyDescent="0.2">
      <c r="A5" s="96" t="s">
        <v>177</v>
      </c>
      <c r="B5" s="96"/>
      <c r="C5" s="97" t="s">
        <v>178</v>
      </c>
      <c r="D5" s="98" t="s">
        <v>179</v>
      </c>
      <c r="E5" s="150" t="s">
        <v>180</v>
      </c>
      <c r="F5" s="98" t="s">
        <v>181</v>
      </c>
      <c r="G5" s="98" t="s">
        <v>182</v>
      </c>
    </row>
    <row r="6" spans="1:7" x14ac:dyDescent="0.2">
      <c r="A6" s="100">
        <v>1</v>
      </c>
      <c r="B6" s="100"/>
      <c r="C6" s="101" t="s">
        <v>183</v>
      </c>
      <c r="D6" s="100">
        <v>352</v>
      </c>
      <c r="E6" s="100" t="s">
        <v>97</v>
      </c>
      <c r="F6" s="151"/>
      <c r="G6" s="102">
        <f t="shared" ref="G6:G16" si="0">F6*D6</f>
        <v>0</v>
      </c>
    </row>
    <row r="7" spans="1:7" ht="24" x14ac:dyDescent="0.2">
      <c r="A7" s="100">
        <v>2</v>
      </c>
      <c r="B7" s="100"/>
      <c r="C7" s="101" t="s">
        <v>184</v>
      </c>
      <c r="D7" s="100">
        <v>302</v>
      </c>
      <c r="E7" s="100" t="s">
        <v>97</v>
      </c>
      <c r="F7" s="151"/>
      <c r="G7" s="102">
        <f t="shared" si="0"/>
        <v>0</v>
      </c>
    </row>
    <row r="8" spans="1:7" x14ac:dyDescent="0.2">
      <c r="A8" s="100">
        <v>3</v>
      </c>
      <c r="B8" s="100"/>
      <c r="C8" s="101" t="s">
        <v>185</v>
      </c>
      <c r="D8" s="100">
        <v>1</v>
      </c>
      <c r="E8" s="100" t="s">
        <v>138</v>
      </c>
      <c r="F8" s="151"/>
      <c r="G8" s="102">
        <f t="shared" si="0"/>
        <v>0</v>
      </c>
    </row>
    <row r="9" spans="1:7" x14ac:dyDescent="0.2">
      <c r="A9" s="100">
        <v>4</v>
      </c>
      <c r="B9" s="100"/>
      <c r="C9" s="101" t="s">
        <v>186</v>
      </c>
      <c r="D9" s="100">
        <v>352</v>
      </c>
      <c r="E9" s="100" t="s">
        <v>97</v>
      </c>
      <c r="F9" s="151"/>
      <c r="G9" s="102">
        <f t="shared" si="0"/>
        <v>0</v>
      </c>
    </row>
    <row r="10" spans="1:7" x14ac:dyDescent="0.2">
      <c r="A10" s="100">
        <v>5</v>
      </c>
      <c r="B10" s="100"/>
      <c r="C10" s="101" t="s">
        <v>187</v>
      </c>
      <c r="D10" s="100">
        <v>352</v>
      </c>
      <c r="E10" s="100" t="s">
        <v>97</v>
      </c>
      <c r="F10" s="151"/>
      <c r="G10" s="102">
        <f t="shared" si="0"/>
        <v>0</v>
      </c>
    </row>
    <row r="11" spans="1:7" x14ac:dyDescent="0.2">
      <c r="A11" s="100">
        <v>6</v>
      </c>
      <c r="B11" s="100"/>
      <c r="C11" s="101" t="s">
        <v>188</v>
      </c>
      <c r="D11" s="100">
        <v>302</v>
      </c>
      <c r="E11" s="100" t="s">
        <v>97</v>
      </c>
      <c r="F11" s="151"/>
      <c r="G11" s="102">
        <f t="shared" si="0"/>
        <v>0</v>
      </c>
    </row>
    <row r="12" spans="1:7" x14ac:dyDescent="0.2">
      <c r="A12" s="100">
        <v>7</v>
      </c>
      <c r="B12" s="100"/>
      <c r="C12" s="101" t="s">
        <v>189</v>
      </c>
      <c r="D12" s="100">
        <v>654</v>
      </c>
      <c r="E12" s="100" t="s">
        <v>124</v>
      </c>
      <c r="F12" s="151"/>
      <c r="G12" s="102">
        <f t="shared" si="0"/>
        <v>0</v>
      </c>
    </row>
    <row r="13" spans="1:7" x14ac:dyDescent="0.2">
      <c r="A13" s="100">
        <v>8</v>
      </c>
      <c r="B13" s="100"/>
      <c r="C13" s="101" t="s">
        <v>190</v>
      </c>
      <c r="D13" s="100">
        <v>10</v>
      </c>
      <c r="E13" s="100" t="s">
        <v>124</v>
      </c>
      <c r="F13" s="151"/>
      <c r="G13" s="102">
        <f t="shared" si="0"/>
        <v>0</v>
      </c>
    </row>
    <row r="14" spans="1:7" x14ac:dyDescent="0.2">
      <c r="A14" s="100">
        <v>9</v>
      </c>
      <c r="B14" s="100"/>
      <c r="C14" s="101" t="s">
        <v>191</v>
      </c>
      <c r="D14" s="100">
        <v>12</v>
      </c>
      <c r="E14" s="100" t="s">
        <v>79</v>
      </c>
      <c r="F14" s="151"/>
      <c r="G14" s="102">
        <f t="shared" si="0"/>
        <v>0</v>
      </c>
    </row>
    <row r="15" spans="1:7" x14ac:dyDescent="0.2">
      <c r="A15" s="100">
        <v>10</v>
      </c>
      <c r="B15" s="100"/>
      <c r="C15" s="101" t="s">
        <v>192</v>
      </c>
      <c r="D15" s="100">
        <v>352</v>
      </c>
      <c r="E15" s="100" t="s">
        <v>97</v>
      </c>
      <c r="F15" s="151"/>
      <c r="G15" s="102">
        <f t="shared" si="0"/>
        <v>0</v>
      </c>
    </row>
    <row r="16" spans="1:7" x14ac:dyDescent="0.2">
      <c r="A16" s="100">
        <v>11</v>
      </c>
      <c r="B16" s="100"/>
      <c r="C16" s="101" t="s">
        <v>193</v>
      </c>
      <c r="D16" s="100">
        <f>D8</f>
        <v>1</v>
      </c>
      <c r="E16" s="100" t="s">
        <v>138</v>
      </c>
      <c r="F16" s="151"/>
      <c r="G16" s="102">
        <f t="shared" si="0"/>
        <v>0</v>
      </c>
    </row>
    <row r="17" spans="1:7" ht="15" x14ac:dyDescent="0.25">
      <c r="A17" s="103"/>
      <c r="B17" s="103"/>
      <c r="C17" s="104" t="s">
        <v>194</v>
      </c>
      <c r="D17" s="105"/>
      <c r="E17" s="105"/>
      <c r="F17" s="105"/>
      <c r="G17" s="106">
        <f>SUM(G6:G16)</f>
        <v>0</v>
      </c>
    </row>
    <row r="18" spans="1:7" x14ac:dyDescent="0.2">
      <c r="B18" s="107"/>
      <c r="C18" s="108"/>
      <c r="G18" s="109"/>
    </row>
    <row r="19" spans="1:7" ht="15" x14ac:dyDescent="0.25">
      <c r="C19" s="128" t="s">
        <v>228</v>
      </c>
      <c r="D19" s="110"/>
      <c r="E19" s="111"/>
      <c r="F19" s="110"/>
      <c r="G19" s="112"/>
    </row>
    <row r="20" spans="1:7" x14ac:dyDescent="0.2">
      <c r="A20" s="113"/>
      <c r="B20" s="113"/>
      <c r="C20" s="114"/>
      <c r="D20" s="113"/>
      <c r="E20" s="113"/>
      <c r="F20" s="115"/>
      <c r="G20" s="116"/>
    </row>
    <row r="21" spans="1:7" x14ac:dyDescent="0.2">
      <c r="A21" s="113"/>
      <c r="B21" s="113"/>
      <c r="C21" s="114"/>
      <c r="D21" s="113"/>
      <c r="E21" s="113"/>
      <c r="F21" s="113"/>
      <c r="G21" s="113"/>
    </row>
  </sheetData>
  <sheetProtection selectLockedCells="1" selectUnlockedCells="1"/>
  <mergeCells count="1">
    <mergeCell ref="B1:G2"/>
  </mergeCells>
  <printOptions gridLines="1"/>
  <pageMargins left="0.39370078740157483" right="0.39370078740157483" top="0.98425196850393704" bottom="0.98425196850393704" header="0.51181102362204722" footer="0.51181102362204722"/>
  <pageSetup paperSize="9" scale="90" firstPageNumber="0" orientation="landscape" horizontalDpi="300" verticalDpi="300" r:id="rId1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c1580-2a65-4676-bc43-8335e1d94486">
      <Terms xmlns="http://schemas.microsoft.com/office/infopath/2007/PartnerControls"/>
    </lcf76f155ced4ddcb4097134ff3c332f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</documentManagement>
</p:properties>
</file>

<file path=customXml/itemProps1.xml><?xml version="1.0" encoding="utf-8"?>
<ds:datastoreItem xmlns:ds="http://schemas.openxmlformats.org/officeDocument/2006/customXml" ds:itemID="{5419DB13-594B-4815-BD06-BF48EE958772}"/>
</file>

<file path=customXml/itemProps2.xml><?xml version="1.0" encoding="utf-8"?>
<ds:datastoreItem xmlns:ds="http://schemas.openxmlformats.org/officeDocument/2006/customXml" ds:itemID="{47AEBFF4-8C10-4451-97A9-CDE0F30844B8}"/>
</file>

<file path=customXml/itemProps3.xml><?xml version="1.0" encoding="utf-8"?>
<ds:datastoreItem xmlns:ds="http://schemas.openxmlformats.org/officeDocument/2006/customXml" ds:itemID="{BA8E22F2-E25C-47A2-9492-5338C6D822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Rekapitulace </vt:lpstr>
      <vt:lpstr>Elektroinstalace</vt:lpstr>
      <vt:lpstr>Zemní práce</vt:lpstr>
      <vt:lpstr>Slaboproudé dodávky a montáže</vt:lpstr>
      <vt:lpstr>Zemní práce pro SEK</vt:lpstr>
      <vt:lpstr>'Zemní práce'!Názvy_tisku</vt:lpstr>
      <vt:lpstr>'Zemní práce'!Oblast_tisku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2012-04-03T11:19:01Z</cp:lastPrinted>
  <dcterms:created xsi:type="dcterms:W3CDTF">2006-10-17T13:37:20Z</dcterms:created>
  <dcterms:modified xsi:type="dcterms:W3CDTF">2026-03-12T06:42:41Z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