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casanitario.sharepoint.com/sites/Optimalizacetunelovchpec/Sdilene dokumenty/Podklady/Podklady pro výběrové řízení/Pestálová/4.11.2025/"/>
    </mc:Choice>
  </mc:AlternateContent>
  <xr:revisionPtr revIDLastSave="2" documentId="13_ncr:1_{D61C1210-7323-4621-9E2F-261F0C562713}" xr6:coauthVersionLast="47" xr6:coauthVersionMax="47" xr10:uidLastSave="{B0E8426E-5B16-4D64-BABD-27711648F10B}"/>
  <bookViews>
    <workbookView xWindow="-120" yWindow="-120" windowWidth="29040" windowHeight="15720" tabRatio="875" xr2:uid="{00000000-000D-0000-FFFF-FFFF00000000}"/>
  </bookViews>
  <sheets>
    <sheet name="Souhrn" sheetId="36" r:id="rId1"/>
    <sheet name="Rek_PS_005" sheetId="98" r:id="rId2"/>
    <sheet name="Rek_PS_010" sheetId="103" r:id="rId3"/>
    <sheet name="PS_010" sheetId="104" r:id="rId4"/>
    <sheet name="Rek_PS_020" sheetId="125" r:id="rId5"/>
    <sheet name="PS_020" sheetId="135" r:id="rId6"/>
    <sheet name="SO_510" sheetId="134" r:id="rId7"/>
  </sheets>
  <definedNames>
    <definedName name="_xlnm.Print_Titles" localSheetId="3">PS_010!$1:$4</definedName>
    <definedName name="_xlnm.Print_Titles" localSheetId="5">PS_020!$1:$4</definedName>
    <definedName name="_xlnm.Print_Area" localSheetId="1">Rek_PS_005!$A$1:$H$31</definedName>
    <definedName name="_xlnm.Print_Area" localSheetId="2">Rek_PS_010!$A$1:$H$31</definedName>
    <definedName name="_xlnm.Print_Area" localSheetId="4">Rek_PS_020!$A$1:$H$31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34" l="1"/>
  <c r="J51" i="135"/>
  <c r="H51" i="104"/>
  <c r="E51" i="135" l="1"/>
  <c r="H51" i="135"/>
  <c r="G12" i="134"/>
  <c r="G7" i="134"/>
  <c r="I51" i="135" l="1"/>
  <c r="C7" i="125" s="1"/>
  <c r="D7" i="125"/>
  <c r="B1" i="135"/>
  <c r="E7" i="125" l="1"/>
  <c r="H7" i="125"/>
  <c r="G7" i="125"/>
  <c r="A1" i="134"/>
  <c r="G11" i="134"/>
  <c r="G10" i="134"/>
  <c r="G9" i="134"/>
  <c r="G8" i="134"/>
  <c r="G6" i="134"/>
  <c r="J51" i="104"/>
  <c r="G15" i="134" l="1"/>
  <c r="E26" i="36" s="1"/>
  <c r="G26" i="36" l="1"/>
  <c r="H26" i="36"/>
  <c r="H7" i="98"/>
  <c r="G7" i="98"/>
  <c r="F7" i="98" s="1"/>
  <c r="B32" i="36" l="1"/>
  <c r="B30" i="36"/>
  <c r="I24" i="36"/>
  <c r="H24" i="36"/>
  <c r="G24" i="36"/>
  <c r="E51" i="104" l="1"/>
  <c r="D7" i="103"/>
  <c r="I51" i="104"/>
  <c r="C7" i="103" s="1"/>
  <c r="E24" i="36"/>
  <c r="D13" i="36"/>
  <c r="H7" i="103" l="1"/>
  <c r="H29" i="103" s="1"/>
  <c r="H14" i="36" s="1"/>
  <c r="G7" i="103"/>
  <c r="F7" i="125"/>
  <c r="B1" i="125"/>
  <c r="H29" i="125"/>
  <c r="H15" i="36" s="1"/>
  <c r="C29" i="125"/>
  <c r="C15" i="36" s="1"/>
  <c r="D29" i="125"/>
  <c r="D15" i="36" s="1"/>
  <c r="E29" i="125"/>
  <c r="B1" i="104"/>
  <c r="B1" i="103"/>
  <c r="B1" i="98"/>
  <c r="H29" i="98"/>
  <c r="H13" i="36" s="1"/>
  <c r="F36" i="36"/>
  <c r="F7" i="103" l="1"/>
  <c r="F29" i="103" s="1"/>
  <c r="B7" i="125"/>
  <c r="B29" i="125" s="1"/>
  <c r="D29" i="103"/>
  <c r="D14" i="36" s="1"/>
  <c r="E7" i="103"/>
  <c r="E29" i="103" s="1"/>
  <c r="C29" i="103"/>
  <c r="C14" i="36" s="1"/>
  <c r="B7" i="103"/>
  <c r="B29" i="103" s="1"/>
  <c r="G29" i="103"/>
  <c r="G14" i="36" s="1"/>
  <c r="G13" i="36"/>
  <c r="C29" i="98"/>
  <c r="C13" i="36" s="1"/>
  <c r="E7" i="98" l="1"/>
  <c r="E29" i="98" s="1"/>
  <c r="B7" i="98"/>
  <c r="B29" i="98" s="1"/>
  <c r="D29" i="98"/>
  <c r="F29" i="125"/>
  <c r="G29" i="125"/>
  <c r="G15" i="36" s="1"/>
  <c r="F29" i="98"/>
  <c r="G29" i="98"/>
  <c r="B49" i="36" l="1"/>
  <c r="B41" i="36"/>
  <c r="B38" i="36"/>
  <c r="B36" i="36"/>
  <c r="I36" i="36"/>
  <c r="I34" i="36" s="1"/>
  <c r="H36" i="36"/>
  <c r="F26" i="36"/>
  <c r="F24" i="36" s="1"/>
  <c r="B26" i="36"/>
  <c r="B24" i="36" s="1"/>
  <c r="F14" i="36"/>
  <c r="F15" i="36"/>
  <c r="F13" i="36"/>
  <c r="E14" i="36"/>
  <c r="E15" i="36"/>
  <c r="E13" i="36"/>
  <c r="B14" i="36"/>
  <c r="B15" i="36"/>
  <c r="B13" i="36"/>
  <c r="H11" i="36"/>
  <c r="H35" i="36" s="1"/>
  <c r="G11" i="36"/>
  <c r="G35" i="36" s="1"/>
  <c r="D11" i="36"/>
  <c r="C11" i="36"/>
  <c r="G36" i="36" l="1"/>
  <c r="G34" i="36" s="1"/>
  <c r="H34" i="36"/>
  <c r="F11" i="36"/>
  <c r="F35" i="36" s="1"/>
  <c r="E11" i="36"/>
  <c r="B11" i="36"/>
  <c r="B5" i="36" s="1"/>
  <c r="B35" i="36" l="1"/>
  <c r="B34" i="36" s="1"/>
  <c r="B60" i="36" s="1"/>
  <c r="F34" i="36"/>
  <c r="B58" i="36"/>
  <c r="B61" i="36" l="1"/>
  <c r="B59" i="36"/>
</calcChain>
</file>

<file path=xl/sharedStrings.xml><?xml version="1.0" encoding="utf-8"?>
<sst xmlns="http://schemas.openxmlformats.org/spreadsheetml/2006/main" count="421" uniqueCount="160">
  <si>
    <t>Dodávka</t>
  </si>
  <si>
    <t>Montáž</t>
  </si>
  <si>
    <t>Zařízení</t>
  </si>
  <si>
    <t>staveniště</t>
  </si>
  <si>
    <t>vlivy</t>
  </si>
  <si>
    <t>Provozní</t>
  </si>
  <si>
    <t xml:space="preserve"> </t>
  </si>
  <si>
    <t>celkem HL</t>
  </si>
  <si>
    <t>ZRN</t>
  </si>
  <si>
    <t>VRN</t>
  </si>
  <si>
    <t xml:space="preserve">Kompletační </t>
  </si>
  <si>
    <t>činnost</t>
  </si>
  <si>
    <t>x</t>
  </si>
  <si>
    <t>Hlava  II. Provozní soubory</t>
  </si>
  <si>
    <t xml:space="preserve">Hlava III  Stavební a inženýrské objekty </t>
  </si>
  <si>
    <t>Hlava VI  Vedlejší náklady</t>
  </si>
  <si>
    <t>z hlavy  II</t>
  </si>
  <si>
    <t>z hlavy  III</t>
  </si>
  <si>
    <t>Hlava VII  Ostatní náklady</t>
  </si>
  <si>
    <t>Vytyčení bodů a tras</t>
  </si>
  <si>
    <t>Hlava VIII  Reserva</t>
  </si>
  <si>
    <t>0 % Hlava II z tuz. D+M</t>
  </si>
  <si>
    <t xml:space="preserve">0 % z  Hlavy III  </t>
  </si>
  <si>
    <t>Hlava IX  Jiné investice</t>
  </si>
  <si>
    <t>Hlava X  Náklady hrazené z IP nezahrnované do ZP</t>
  </si>
  <si>
    <t>Hlava XI  Náklady hrazené z provozních prostředků</t>
  </si>
  <si>
    <t>1) Kompletační činnost</t>
  </si>
  <si>
    <t xml:space="preserve">    hlava II</t>
  </si>
  <si>
    <t xml:space="preserve">    Hlava  III</t>
  </si>
  <si>
    <t xml:space="preserve">2) Vybavení provozu ND </t>
  </si>
  <si>
    <t>4) Komplexní zkoušky</t>
  </si>
  <si>
    <t>Hlavy I + II + III  celkem</t>
  </si>
  <si>
    <t>Hlavy II - VIII  celkem</t>
  </si>
  <si>
    <t>Hlavy I - VIII  celkem</t>
  </si>
  <si>
    <t>Hlavy I - XI  celkem</t>
  </si>
  <si>
    <t xml:space="preserve">Rekapitulace nákladů </t>
  </si>
  <si>
    <t>PS 005 Demontáže</t>
  </si>
  <si>
    <r>
      <t>Provozní soubor :</t>
    </r>
    <r>
      <rPr>
        <b/>
        <sz val="11"/>
        <rFont val="Arial CE"/>
        <family val="2"/>
        <charset val="238"/>
      </rPr>
      <t xml:space="preserve">        </t>
    </r>
  </si>
  <si>
    <t xml:space="preserve">     Celkem</t>
  </si>
  <si>
    <t>Základní</t>
  </si>
  <si>
    <t>Celkem</t>
  </si>
  <si>
    <t>Hlava II</t>
  </si>
  <si>
    <t>rozpočtové</t>
  </si>
  <si>
    <t>Hlava  VI</t>
  </si>
  <si>
    <t>Dílčí provozní soubor</t>
  </si>
  <si>
    <t>náklady</t>
  </si>
  <si>
    <t xml:space="preserve">DPS 1  Strojní část </t>
  </si>
  <si>
    <t>CELKEM - PS</t>
  </si>
  <si>
    <t>DPS 1 Strojní část</t>
  </si>
  <si>
    <t>kW</t>
  </si>
  <si>
    <t xml:space="preserve"> KUS</t>
  </si>
  <si>
    <t xml:space="preserve">                        CELKEM</t>
  </si>
  <si>
    <t>Položka</t>
  </si>
  <si>
    <t>Název</t>
  </si>
  <si>
    <t>ks</t>
  </si>
  <si>
    <t>celkem</t>
  </si>
  <si>
    <t>hmotnost</t>
  </si>
  <si>
    <t>cena</t>
  </si>
  <si>
    <t>montáž</t>
  </si>
  <si>
    <t>P.č.</t>
  </si>
  <si>
    <t>Č. položky</t>
  </si>
  <si>
    <t>Název položky</t>
  </si>
  <si>
    <t>MJ</t>
  </si>
  <si>
    <t>množství</t>
  </si>
  <si>
    <t>cena / MJ</t>
  </si>
  <si>
    <t>celkem (Kč)</t>
  </si>
  <si>
    <t>CELKEM</t>
  </si>
  <si>
    <t>1. Stavební a statické řešení</t>
  </si>
  <si>
    <t xml:space="preserve">Montážní materiál </t>
  </si>
  <si>
    <t xml:space="preserve">Nátěry </t>
  </si>
  <si>
    <t xml:space="preserve">Lešení </t>
  </si>
  <si>
    <t>Rozvody NN</t>
  </si>
  <si>
    <t>Projektové práce HL. II</t>
  </si>
  <si>
    <t>Projektové práce HL III</t>
  </si>
  <si>
    <t>Stavebně geologický průzkum</t>
  </si>
  <si>
    <t>Výškopisné a polohopisné zaměření</t>
  </si>
  <si>
    <t>010/1</t>
  </si>
  <si>
    <t>010/2</t>
  </si>
  <si>
    <t>010/3</t>
  </si>
  <si>
    <t>010/4</t>
  </si>
  <si>
    <t>Hlava IV - Doprava</t>
  </si>
  <si>
    <t>Hlava V - Pojištění</t>
  </si>
  <si>
    <t>Hlava I. Projektové práce a engineering</t>
  </si>
  <si>
    <t>1 celek</t>
  </si>
  <si>
    <t>010/5</t>
  </si>
  <si>
    <t>010/6</t>
  </si>
  <si>
    <t>010/7</t>
  </si>
  <si>
    <t>010/8</t>
  </si>
  <si>
    <t>010/9</t>
  </si>
  <si>
    <t>010/10</t>
  </si>
  <si>
    <t>010/35</t>
  </si>
  <si>
    <t>kg</t>
  </si>
  <si>
    <t>Konstrukce klempířské</t>
  </si>
  <si>
    <t>kpl</t>
  </si>
  <si>
    <t>Konstrukce zámečnické</t>
  </si>
  <si>
    <t>Oprava betonové podlahy v hale</t>
  </si>
  <si>
    <t>Přesuny suti a vybouraných hmot</t>
  </si>
  <si>
    <t>Doprava</t>
  </si>
  <si>
    <t>010/21</t>
  </si>
  <si>
    <t>010/36</t>
  </si>
  <si>
    <t>010/37</t>
  </si>
  <si>
    <t xml:space="preserve">3) Náklady na zkušební provoz, garanční     zkoušky </t>
  </si>
  <si>
    <r>
      <t>m</t>
    </r>
    <r>
      <rPr>
        <vertAlign val="superscript"/>
        <sz val="8"/>
        <rFont val="Arial CE"/>
        <charset val="238"/>
      </rPr>
      <t>3</t>
    </r>
  </si>
  <si>
    <t>LAUFEN CZ, s.r.o., Bechyně</t>
  </si>
  <si>
    <t>PS 010 Tunelová pec č.1</t>
  </si>
  <si>
    <t>PS 020 Tunelová pec č.2</t>
  </si>
  <si>
    <t xml:space="preserve">SO 510 Výrobní hala úpravy </t>
  </si>
  <si>
    <t xml:space="preserve">úpravu spalovací zóny </t>
  </si>
  <si>
    <t>Systém pulzního spalování v předehřívání</t>
  </si>
  <si>
    <t>systému chladicího vzduchu rozděleného na 2 regulační okruhy</t>
  </si>
  <si>
    <t>Úprava zóny rychlého chlazení</t>
  </si>
  <si>
    <t>Úprava pomalé chladicí zóny</t>
  </si>
  <si>
    <t>systému nepřímého chladicího vzduchu rozděleného do 3 regulačních okruhů</t>
  </si>
  <si>
    <t>Instalace dalších bezpečnostních zařízení</t>
  </si>
  <si>
    <t>- Prandtlova-Pitotova trubice v komíně na odpadní plyn</t>
  </si>
  <si>
    <t>- PLC zařízení a kabely i drobné díly</t>
  </si>
  <si>
    <t>- Tlakový spínač</t>
  </si>
  <si>
    <t>nové frekvenční měniče pro ventilátory tunelové pece</t>
  </si>
  <si>
    <t xml:space="preserve">Instalace frekvenční měničů </t>
  </si>
  <si>
    <t>Rozvaděčové skříně</t>
  </si>
  <si>
    <t>Výměník tepla</t>
  </si>
  <si>
    <t>1 sd</t>
  </si>
  <si>
    <t>- trubkový výměník tepla z horkého vzduchu na horkou vodu</t>
  </si>
  <si>
    <t>Výroba a montáž ocelových konstrukcí</t>
  </si>
  <si>
    <t>020/1</t>
  </si>
  <si>
    <t>020/2</t>
  </si>
  <si>
    <t>020/3</t>
  </si>
  <si>
    <t>020/4</t>
  </si>
  <si>
    <t>020/5</t>
  </si>
  <si>
    <t>020/6</t>
  </si>
  <si>
    <t>020/7</t>
  </si>
  <si>
    <t>020/8</t>
  </si>
  <si>
    <t>020/9</t>
  </si>
  <si>
    <t>020/10</t>
  </si>
  <si>
    <t>020/21</t>
  </si>
  <si>
    <t>020/35</t>
  </si>
  <si>
    <t>020/36</t>
  </si>
  <si>
    <t>020/37</t>
  </si>
  <si>
    <t>Izolace teplovzdušných rozvodů</t>
  </si>
  <si>
    <t>010/11</t>
  </si>
  <si>
    <t>010/12</t>
  </si>
  <si>
    <t>Úprava rozvodů NN</t>
  </si>
  <si>
    <t>1sd</t>
  </si>
  <si>
    <t>010/13</t>
  </si>
  <si>
    <t>020/11</t>
  </si>
  <si>
    <t>020/12</t>
  </si>
  <si>
    <t>020/13</t>
  </si>
  <si>
    <t>Úprava rozvodů NN + internet</t>
  </si>
  <si>
    <t>Vzduchotechnika tunelových pecí TK1 a TK2</t>
  </si>
  <si>
    <t>Systém úpravy v zóně vypalování</t>
  </si>
  <si>
    <t xml:space="preserve">Supervize při montáži </t>
  </si>
  <si>
    <t>- dle vlastní dokumentace</t>
  </si>
  <si>
    <t>Demontáže stáv. technologie</t>
  </si>
  <si>
    <t>Úprava vodovodního potrubí mezi výměníkem tepla a zásobníkem teplé vody</t>
  </si>
  <si>
    <t>dodávka</t>
  </si>
  <si>
    <t>pulzní pálící systém v předehřívací zóně</t>
  </si>
  <si>
    <t>OK , D+M vč. požadované povrchové úpravy</t>
  </si>
  <si>
    <t xml:space="preserve">Stavební elektroinstalace, uzemnění a ochrana před bleskem </t>
  </si>
  <si>
    <t>Železobetonové základy OK pece TK 1- železobeton, bednění, odstranění bednění, výztuž, betonová mazanina a násyp ze štěrkopísku</t>
  </si>
  <si>
    <t>Železobetonové základy OK pece TK 2- železobeton, bednění, odstranění bednění, výztuž, betonová mazanina a násyp ze štěrkopísku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</si>
</sst>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\-"/>
  </numFmts>
  <fonts count="50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 CE"/>
    </font>
    <font>
      <b/>
      <sz val="14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9"/>
      <color indexed="10"/>
      <name val="Arial"/>
      <family val="2"/>
      <charset val="238"/>
    </font>
    <font>
      <b/>
      <u/>
      <sz val="10"/>
      <color indexed="10"/>
      <name val="Arial CE"/>
      <family val="2"/>
      <charset val="238"/>
    </font>
    <font>
      <sz val="9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9"/>
      <name val="Arial"/>
      <family val="2"/>
      <charset val="238"/>
    </font>
    <font>
      <sz val="8"/>
      <name val="Arial CE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 CE"/>
    </font>
    <font>
      <sz val="10"/>
      <color theme="1"/>
      <name val="Arial CE"/>
    </font>
    <font>
      <sz val="8"/>
      <color theme="1"/>
      <name val="Arial CE"/>
    </font>
    <font>
      <sz val="10"/>
      <color indexed="10"/>
      <name val="Arial CE"/>
      <family val="2"/>
      <charset val="238"/>
    </font>
    <font>
      <sz val="12"/>
      <name val="Arial CE"/>
    </font>
    <font>
      <b/>
      <sz val="12"/>
      <name val="Arial CE"/>
      <charset val="238"/>
    </font>
    <font>
      <b/>
      <sz val="10"/>
      <name val="Arial CE"/>
    </font>
    <font>
      <sz val="10"/>
      <color indexed="10"/>
      <name val="Arial CE"/>
    </font>
    <font>
      <sz val="10"/>
      <color rgb="FFFF0000"/>
      <name val="Arial CE"/>
    </font>
    <font>
      <sz val="10"/>
      <color rgb="FFFF0000"/>
      <name val="Arial CE"/>
      <charset val="238"/>
    </font>
    <font>
      <b/>
      <sz val="10"/>
      <color theme="1"/>
      <name val="Arial CE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b/>
      <i/>
      <sz val="10"/>
      <color theme="1"/>
      <name val="Arial CE"/>
      <family val="2"/>
      <charset val="238"/>
    </font>
    <font>
      <b/>
      <i/>
      <sz val="10"/>
      <color theme="1"/>
      <name val="Arial CE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 CE"/>
      <family val="2"/>
      <charset val="238"/>
    </font>
    <font>
      <vertAlign val="superscript"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Protection="0"/>
    <xf numFmtId="0" fontId="2" fillId="0" borderId="0"/>
    <xf numFmtId="0" fontId="2" fillId="0" borderId="0"/>
  </cellStyleXfs>
  <cellXfs count="312">
    <xf numFmtId="0" fontId="0" fillId="0" borderId="0" xfId="0"/>
    <xf numFmtId="0" fontId="10" fillId="0" borderId="6" xfId="0" applyFont="1" applyBorder="1"/>
    <xf numFmtId="0" fontId="0" fillId="0" borderId="1" xfId="0" applyBorder="1"/>
    <xf numFmtId="0" fontId="11" fillId="0" borderId="1" xfId="0" applyFont="1" applyBorder="1"/>
    <xf numFmtId="0" fontId="0" fillId="0" borderId="4" xfId="0" applyBorder="1"/>
    <xf numFmtId="0" fontId="10" fillId="0" borderId="10" xfId="0" applyFont="1" applyBorder="1"/>
    <xf numFmtId="0" fontId="12" fillId="0" borderId="11" xfId="0" applyFont="1" applyBorder="1"/>
    <xf numFmtId="0" fontId="0" fillId="0" borderId="11" xfId="0" applyBorder="1"/>
    <xf numFmtId="0" fontId="0" fillId="0" borderId="5" xfId="0" applyBorder="1"/>
    <xf numFmtId="0" fontId="13" fillId="0" borderId="7" xfId="0" applyFont="1" applyBorder="1" applyAlignment="1">
      <alignment wrapText="1"/>
    </xf>
    <xf numFmtId="0" fontId="13" fillId="0" borderId="3" xfId="0" applyFont="1" applyBorder="1"/>
    <xf numFmtId="0" fontId="13" fillId="0" borderId="2" xfId="0" applyFont="1" applyBorder="1"/>
    <xf numFmtId="0" fontId="13" fillId="0" borderId="14" xfId="0" applyFont="1" applyBorder="1" applyAlignment="1">
      <alignment wrapText="1"/>
    </xf>
    <xf numFmtId="0" fontId="13" fillId="0" borderId="8" xfId="0" applyFont="1" applyBorder="1"/>
    <xf numFmtId="0" fontId="13" fillId="0" borderId="9" xfId="0" applyFont="1" applyBorder="1"/>
    <xf numFmtId="0" fontId="14" fillId="0" borderId="15" xfId="0" applyFont="1" applyBorder="1" applyAlignment="1">
      <alignment wrapText="1"/>
    </xf>
    <xf numFmtId="3" fontId="15" fillId="0" borderId="13" xfId="0" applyNumberFormat="1" applyFont="1" applyBorder="1"/>
    <xf numFmtId="3" fontId="16" fillId="0" borderId="13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7" fillId="0" borderId="0" xfId="0" applyFont="1"/>
    <xf numFmtId="3" fontId="18" fillId="0" borderId="13" xfId="0" applyNumberFormat="1" applyFont="1" applyBorder="1"/>
    <xf numFmtId="3" fontId="18" fillId="0" borderId="13" xfId="0" applyNumberFormat="1" applyFont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3" fontId="13" fillId="0" borderId="8" xfId="0" applyNumberFormat="1" applyFont="1" applyBorder="1"/>
    <xf numFmtId="0" fontId="18" fillId="0" borderId="12" xfId="0" applyFont="1" applyBorder="1" applyAlignment="1">
      <alignment horizontal="center"/>
    </xf>
    <xf numFmtId="0" fontId="7" fillId="0" borderId="15" xfId="0" applyFont="1" applyBorder="1" applyAlignment="1">
      <alignment vertical="center"/>
    </xf>
    <xf numFmtId="49" fontId="14" fillId="0" borderId="15" xfId="0" applyNumberFormat="1" applyFont="1" applyBorder="1" applyAlignment="1">
      <alignment wrapText="1"/>
    </xf>
    <xf numFmtId="3" fontId="16" fillId="0" borderId="13" xfId="0" applyNumberFormat="1" applyFont="1" applyBorder="1"/>
    <xf numFmtId="3" fontId="16" fillId="0" borderId="12" xfId="0" applyNumberFormat="1" applyFont="1" applyBorder="1"/>
    <xf numFmtId="164" fontId="16" fillId="0" borderId="12" xfId="0" applyNumberFormat="1" applyFont="1" applyBorder="1"/>
    <xf numFmtId="3" fontId="18" fillId="0" borderId="12" xfId="0" applyNumberFormat="1" applyFont="1" applyBorder="1"/>
    <xf numFmtId="49" fontId="13" fillId="0" borderId="15" xfId="0" applyNumberFormat="1" applyFont="1" applyBorder="1" applyAlignment="1">
      <alignment wrapText="1"/>
    </xf>
    <xf numFmtId="164" fontId="18" fillId="0" borderId="12" xfId="0" applyNumberFormat="1" applyFont="1" applyBorder="1"/>
    <xf numFmtId="49" fontId="14" fillId="0" borderId="15" xfId="0" applyNumberFormat="1" applyFont="1" applyBorder="1" applyAlignment="1">
      <alignment vertical="top" wrapText="1"/>
    </xf>
    <xf numFmtId="49" fontId="19" fillId="0" borderId="15" xfId="0" applyNumberFormat="1" applyFont="1" applyBorder="1" applyAlignment="1">
      <alignment wrapText="1"/>
    </xf>
    <xf numFmtId="49" fontId="13" fillId="0" borderId="18" xfId="0" applyNumberFormat="1" applyFont="1" applyBorder="1" applyAlignment="1">
      <alignment wrapText="1"/>
    </xf>
    <xf numFmtId="165" fontId="18" fillId="0" borderId="17" xfId="0" applyNumberFormat="1" applyFont="1" applyBorder="1"/>
    <xf numFmtId="165" fontId="18" fillId="0" borderId="16" xfId="0" applyNumberFormat="1" applyFont="1" applyBorder="1"/>
    <xf numFmtId="49" fontId="0" fillId="0" borderId="0" xfId="0" applyNumberFormat="1" applyAlignment="1">
      <alignment wrapText="1"/>
    </xf>
    <xf numFmtId="165" fontId="0" fillId="0" borderId="0" xfId="0" applyNumberFormat="1"/>
    <xf numFmtId="49" fontId="0" fillId="0" borderId="0" xfId="0" applyNumberFormat="1"/>
    <xf numFmtId="0" fontId="13" fillId="0" borderId="15" xfId="0" applyFont="1" applyBorder="1" applyAlignment="1">
      <alignment vertical="top" wrapText="1"/>
    </xf>
    <xf numFmtId="0" fontId="17" fillId="0" borderId="0" xfId="0" applyFont="1" applyAlignment="1">
      <alignment vertical="top"/>
    </xf>
    <xf numFmtId="164" fontId="16" fillId="0" borderId="12" xfId="0" applyNumberFormat="1" applyFont="1" applyBorder="1" applyAlignment="1">
      <alignment horizontal="right"/>
    </xf>
    <xf numFmtId="0" fontId="6" fillId="0" borderId="0" xfId="0" applyFont="1"/>
    <xf numFmtId="3" fontId="8" fillId="0" borderId="13" xfId="0" applyNumberFormat="1" applyFont="1" applyBorder="1" applyAlignment="1">
      <alignment vertical="top"/>
    </xf>
    <xf numFmtId="0" fontId="8" fillId="0" borderId="12" xfId="0" applyFont="1" applyBorder="1" applyAlignment="1">
      <alignment horizontal="right" vertical="top"/>
    </xf>
    <xf numFmtId="3" fontId="13" fillId="0" borderId="13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right" vertical="top"/>
    </xf>
    <xf numFmtId="3" fontId="13" fillId="0" borderId="19" xfId="0" applyNumberFormat="1" applyFont="1" applyBorder="1"/>
    <xf numFmtId="3" fontId="8" fillId="0" borderId="13" xfId="0" applyNumberFormat="1" applyFont="1" applyBorder="1" applyAlignment="1">
      <alignment horizontal="center"/>
    </xf>
    <xf numFmtId="3" fontId="18" fillId="0" borderId="13" xfId="0" applyNumberFormat="1" applyFont="1" applyBorder="1" applyAlignment="1">
      <alignment vertical="top"/>
    </xf>
    <xf numFmtId="3" fontId="18" fillId="0" borderId="13" xfId="0" applyNumberFormat="1" applyFont="1" applyBorder="1" applyAlignment="1">
      <alignment horizontal="right" vertical="top"/>
    </xf>
    <xf numFmtId="0" fontId="13" fillId="0" borderId="15" xfId="0" applyFont="1" applyBorder="1" applyAlignment="1">
      <alignment vertical="center"/>
    </xf>
    <xf numFmtId="3" fontId="17" fillId="0" borderId="13" xfId="0" applyNumberFormat="1" applyFont="1" applyBorder="1"/>
    <xf numFmtId="3" fontId="18" fillId="0" borderId="19" xfId="0" applyNumberFormat="1" applyFont="1" applyBorder="1"/>
    <xf numFmtId="3" fontId="18" fillId="0" borderId="12" xfId="0" applyNumberFormat="1" applyFont="1" applyBorder="1" applyAlignment="1">
      <alignment horizontal="center"/>
    </xf>
    <xf numFmtId="3" fontId="20" fillId="0" borderId="13" xfId="0" applyNumberFormat="1" applyFont="1" applyBorder="1"/>
    <xf numFmtId="0" fontId="22" fillId="0" borderId="0" xfId="0" applyFont="1"/>
    <xf numFmtId="0" fontId="24" fillId="0" borderId="0" xfId="0" applyFont="1"/>
    <xf numFmtId="0" fontId="2" fillId="0" borderId="0" xfId="0" applyFont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/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2" fillId="0" borderId="27" xfId="0" applyFont="1" applyBorder="1" applyAlignment="1">
      <alignment horizontal="left"/>
    </xf>
    <xf numFmtId="0" fontId="3" fillId="0" borderId="28" xfId="0" applyFont="1" applyBorder="1"/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/>
    <xf numFmtId="3" fontId="3" fillId="0" borderId="6" xfId="0" applyNumberFormat="1" applyFont="1" applyBorder="1" applyAlignment="1">
      <alignment horizontal="right" vertical="center" indent="1"/>
    </xf>
    <xf numFmtId="3" fontId="3" fillId="0" borderId="31" xfId="0" applyNumberFormat="1" applyFont="1" applyBorder="1" applyAlignment="1">
      <alignment horizontal="right" vertical="center" indent="1"/>
    </xf>
    <xf numFmtId="3" fontId="3" fillId="0" borderId="1" xfId="0" applyNumberFormat="1" applyFont="1" applyBorder="1" applyAlignment="1">
      <alignment horizontal="right" vertical="center" indent="1"/>
    </xf>
    <xf numFmtId="3" fontId="3" fillId="0" borderId="32" xfId="0" applyNumberFormat="1" applyFont="1" applyBorder="1" applyAlignment="1">
      <alignment horizontal="right" vertical="center" indent="1"/>
    </xf>
    <xf numFmtId="3" fontId="25" fillId="0" borderId="7" xfId="0" applyNumberFormat="1" applyFont="1" applyBorder="1" applyAlignment="1">
      <alignment horizontal="right" vertical="center" indent="1"/>
    </xf>
    <xf numFmtId="3" fontId="25" fillId="0" borderId="3" xfId="0" applyNumberFormat="1" applyFont="1" applyBorder="1" applyAlignment="1">
      <alignment horizontal="right" vertical="center" indent="1"/>
    </xf>
    <xf numFmtId="3" fontId="25" fillId="0" borderId="26" xfId="0" applyNumberFormat="1" applyFont="1" applyBorder="1" applyAlignment="1">
      <alignment horizontal="right" vertical="center" indent="1"/>
    </xf>
    <xf numFmtId="3" fontId="25" fillId="0" borderId="2" xfId="0" applyNumberFormat="1" applyFont="1" applyBorder="1" applyAlignment="1">
      <alignment horizontal="right" vertical="center" indent="1"/>
    </xf>
    <xf numFmtId="0" fontId="4" fillId="0" borderId="0" xfId="0" applyFont="1"/>
    <xf numFmtId="0" fontId="3" fillId="0" borderId="33" xfId="0" applyFont="1" applyBorder="1"/>
    <xf numFmtId="3" fontId="26" fillId="0" borderId="34" xfId="0" applyNumberFormat="1" applyFont="1" applyBorder="1" applyAlignment="1">
      <alignment horizontal="right" vertical="center" indent="1"/>
    </xf>
    <xf numFmtId="3" fontId="26" fillId="0" borderId="8" xfId="0" applyNumberFormat="1" applyFont="1" applyBorder="1" applyAlignment="1">
      <alignment horizontal="right" vertical="center" indent="1"/>
    </xf>
    <xf numFmtId="3" fontId="26" fillId="0" borderId="35" xfId="0" applyNumberFormat="1" applyFont="1" applyBorder="1" applyAlignment="1">
      <alignment horizontal="right" vertical="center" indent="1"/>
    </xf>
    <xf numFmtId="3" fontId="26" fillId="0" borderId="9" xfId="0" applyNumberFormat="1" applyFont="1" applyBorder="1" applyAlignment="1">
      <alignment horizontal="right" vertical="center" indent="1"/>
    </xf>
    <xf numFmtId="3" fontId="26" fillId="0" borderId="36" xfId="0" applyNumberFormat="1" applyFont="1" applyBorder="1" applyAlignment="1">
      <alignment horizontal="right" vertical="center" indent="1"/>
    </xf>
    <xf numFmtId="3" fontId="26" fillId="0" borderId="3" xfId="0" applyNumberFormat="1" applyFont="1" applyBorder="1" applyAlignment="1">
      <alignment horizontal="right" vertical="center" indent="1"/>
    </xf>
    <xf numFmtId="3" fontId="26" fillId="0" borderId="0" xfId="0" applyNumberFormat="1" applyFont="1" applyAlignment="1">
      <alignment horizontal="right" vertical="center" indent="1"/>
    </xf>
    <xf numFmtId="3" fontId="26" fillId="0" borderId="2" xfId="0" applyNumberFormat="1" applyFont="1" applyBorder="1" applyAlignment="1">
      <alignment horizontal="right" vertical="center" indent="1"/>
    </xf>
    <xf numFmtId="0" fontId="22" fillId="0" borderId="24" xfId="0" applyFont="1" applyBorder="1"/>
    <xf numFmtId="3" fontId="27" fillId="0" borderId="36" xfId="0" applyNumberFormat="1" applyFont="1" applyBorder="1" applyAlignment="1">
      <alignment horizontal="right" vertical="center" indent="1"/>
    </xf>
    <xf numFmtId="3" fontId="27" fillId="0" borderId="3" xfId="0" applyNumberFormat="1" applyFont="1" applyBorder="1" applyAlignment="1">
      <alignment horizontal="right" vertical="center" indent="1"/>
    </xf>
    <xf numFmtId="3" fontId="27" fillId="0" borderId="0" xfId="0" applyNumberFormat="1" applyFont="1" applyAlignment="1">
      <alignment horizontal="right" vertical="center" indent="1"/>
    </xf>
    <xf numFmtId="3" fontId="27" fillId="0" borderId="2" xfId="0" applyNumberFormat="1" applyFont="1" applyBorder="1" applyAlignment="1">
      <alignment horizontal="right" vertical="center" indent="1"/>
    </xf>
    <xf numFmtId="3" fontId="25" fillId="0" borderId="36" xfId="0" applyNumberFormat="1" applyFont="1" applyBorder="1" applyAlignment="1">
      <alignment horizontal="right" vertical="center" indent="1"/>
    </xf>
    <xf numFmtId="3" fontId="25" fillId="0" borderId="0" xfId="0" applyNumberFormat="1" applyFont="1" applyAlignment="1">
      <alignment horizontal="right" vertical="center" indent="1"/>
    </xf>
    <xf numFmtId="0" fontId="3" fillId="0" borderId="27" xfId="0" applyFont="1" applyBorder="1"/>
    <xf numFmtId="3" fontId="26" fillId="0" borderId="10" xfId="0" applyNumberFormat="1" applyFont="1" applyBorder="1" applyAlignment="1">
      <alignment horizontal="right" vertical="center" indent="1"/>
    </xf>
    <xf numFmtId="3" fontId="26" fillId="0" borderId="37" xfId="0" applyNumberFormat="1" applyFont="1" applyBorder="1" applyAlignment="1">
      <alignment horizontal="right" vertical="center" indent="1"/>
    </xf>
    <xf numFmtId="3" fontId="26" fillId="0" borderId="11" xfId="0" applyNumberFormat="1" applyFont="1" applyBorder="1" applyAlignment="1">
      <alignment horizontal="right" vertical="center" indent="1"/>
    </xf>
    <xf numFmtId="3" fontId="26" fillId="0" borderId="38" xfId="0" applyNumberFormat="1" applyFont="1" applyBorder="1" applyAlignment="1">
      <alignment horizontal="right" vertical="center" indent="1"/>
    </xf>
    <xf numFmtId="3" fontId="26" fillId="0" borderId="6" xfId="0" applyNumberFormat="1" applyFont="1" applyBorder="1" applyAlignment="1">
      <alignment horizontal="right" vertical="center" indent="1"/>
    </xf>
    <xf numFmtId="3" fontId="26" fillId="0" borderId="31" xfId="0" applyNumberFormat="1" applyFont="1" applyBorder="1" applyAlignment="1">
      <alignment horizontal="right" vertical="center" indent="1"/>
    </xf>
    <xf numFmtId="3" fontId="26" fillId="0" borderId="1" xfId="0" applyNumberFormat="1" applyFont="1" applyBorder="1" applyAlignment="1">
      <alignment horizontal="right" vertical="center" indent="1"/>
    </xf>
    <xf numFmtId="3" fontId="26" fillId="0" borderId="32" xfId="0" applyNumberFormat="1" applyFont="1" applyBorder="1" applyAlignment="1">
      <alignment horizontal="right" vertical="center" indent="1"/>
    </xf>
    <xf numFmtId="3" fontId="26" fillId="0" borderId="7" xfId="0" applyNumberFormat="1" applyFont="1" applyBorder="1" applyAlignment="1">
      <alignment horizontal="right" vertical="center" indent="1"/>
    </xf>
    <xf numFmtId="3" fontId="26" fillId="0" borderId="25" xfId="0" applyNumberFormat="1" applyFont="1" applyBorder="1" applyAlignment="1">
      <alignment horizontal="right" vertical="center" indent="1"/>
    </xf>
    <xf numFmtId="3" fontId="26" fillId="0" borderId="26" xfId="0" applyNumberFormat="1" applyFont="1" applyBorder="1" applyAlignment="1">
      <alignment horizontal="right" vertical="center" indent="1"/>
    </xf>
    <xf numFmtId="0" fontId="28" fillId="0" borderId="24" xfId="0" applyFont="1" applyBorder="1"/>
    <xf numFmtId="3" fontId="25" fillId="0" borderId="25" xfId="0" applyNumberFormat="1" applyFont="1" applyBorder="1" applyAlignment="1">
      <alignment horizontal="right" vertical="center" indent="1"/>
    </xf>
    <xf numFmtId="3" fontId="26" fillId="0" borderId="28" xfId="0" applyNumberFormat="1" applyFont="1" applyBorder="1" applyAlignment="1">
      <alignment horizontal="right" vertical="center" indent="1"/>
    </xf>
    <xf numFmtId="3" fontId="26" fillId="0" borderId="29" xfId="0" applyNumberFormat="1" applyFont="1" applyBorder="1" applyAlignment="1">
      <alignment horizontal="right" vertical="center" indent="1"/>
    </xf>
    <xf numFmtId="3" fontId="26" fillId="0" borderId="5" xfId="0" applyNumberFormat="1" applyFont="1" applyBorder="1" applyAlignment="1">
      <alignment horizontal="right" vertical="center" indent="1"/>
    </xf>
    <xf numFmtId="0" fontId="0" fillId="0" borderId="0" xfId="0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1" fillId="0" borderId="22" xfId="0" applyFont="1" applyBorder="1"/>
    <xf numFmtId="0" fontId="31" fillId="0" borderId="4" xfId="0" applyFont="1" applyBorder="1"/>
    <xf numFmtId="0" fontId="31" fillId="0" borderId="23" xfId="0" applyFont="1" applyBorder="1"/>
    <xf numFmtId="0" fontId="31" fillId="0" borderId="41" xfId="0" applyFont="1" applyBorder="1"/>
    <xf numFmtId="0" fontId="31" fillId="0" borderId="42" xfId="0" applyFont="1" applyBorder="1" applyAlignment="1">
      <alignment horizontal="right"/>
    </xf>
    <xf numFmtId="0" fontId="31" fillId="0" borderId="40" xfId="0" applyFont="1" applyBorder="1"/>
    <xf numFmtId="0" fontId="31" fillId="0" borderId="28" xfId="0" applyFont="1" applyBorder="1"/>
    <xf numFmtId="0" fontId="31" fillId="0" borderId="5" xfId="0" applyFont="1" applyBorder="1"/>
    <xf numFmtId="0" fontId="31" fillId="0" borderId="29" xfId="0" applyFont="1" applyBorder="1" applyAlignment="1">
      <alignment horizontal="center"/>
    </xf>
    <xf numFmtId="164" fontId="31" fillId="0" borderId="29" xfId="0" applyNumberFormat="1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43" xfId="0" applyNumberFormat="1" applyFont="1" applyBorder="1" applyAlignment="1">
      <alignment horizontal="center"/>
    </xf>
    <xf numFmtId="3" fontId="33" fillId="0" borderId="22" xfId="0" applyNumberFormat="1" applyFont="1" applyBorder="1"/>
    <xf numFmtId="3" fontId="33" fillId="0" borderId="23" xfId="0" applyNumberFormat="1" applyFont="1" applyBorder="1" applyAlignment="1">
      <alignment horizontal="right"/>
    </xf>
    <xf numFmtId="3" fontId="33" fillId="0" borderId="4" xfId="0" applyNumberFormat="1" applyFont="1" applyBorder="1"/>
    <xf numFmtId="49" fontId="0" fillId="0" borderId="7" xfId="0" applyNumberForma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3" fontId="33" fillId="0" borderId="44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center"/>
    </xf>
    <xf numFmtId="0" fontId="6" fillId="0" borderId="28" xfId="0" applyFont="1" applyBorder="1"/>
    <xf numFmtId="0" fontId="6" fillId="0" borderId="38" xfId="0" applyFont="1" applyBorder="1"/>
    <xf numFmtId="0" fontId="6" fillId="0" borderId="37" xfId="0" applyFont="1" applyBorder="1" applyAlignment="1">
      <alignment horizontal="center"/>
    </xf>
    <xf numFmtId="0" fontId="6" fillId="0" borderId="22" xfId="0" applyFont="1" applyBorder="1"/>
    <xf numFmtId="0" fontId="6" fillId="0" borderId="31" xfId="0" applyFont="1" applyBorder="1"/>
    <xf numFmtId="0" fontId="6" fillId="0" borderId="32" xfId="0" applyFont="1" applyBorder="1"/>
    <xf numFmtId="0" fontId="0" fillId="0" borderId="28" xfId="0" applyBorder="1"/>
    <xf numFmtId="0" fontId="2" fillId="0" borderId="0" xfId="0" applyFont="1" applyAlignment="1">
      <alignment horizontal="center"/>
    </xf>
    <xf numFmtId="0" fontId="30" fillId="0" borderId="0" xfId="4" applyFont="1"/>
    <xf numFmtId="0" fontId="2" fillId="0" borderId="0" xfId="4"/>
    <xf numFmtId="0" fontId="2" fillId="0" borderId="0" xfId="4" applyAlignment="1">
      <alignment horizontal="right"/>
    </xf>
    <xf numFmtId="0" fontId="4" fillId="0" borderId="0" xfId="4" applyFont="1"/>
    <xf numFmtId="49" fontId="36" fillId="0" borderId="45" xfId="4" applyNumberFormat="1" applyFont="1" applyBorder="1"/>
    <xf numFmtId="0" fontId="36" fillId="0" borderId="46" xfId="4" applyFont="1" applyBorder="1" applyAlignment="1">
      <alignment horizontal="center"/>
    </xf>
    <xf numFmtId="0" fontId="36" fillId="0" borderId="47" xfId="4" applyFont="1" applyBorder="1" applyAlignment="1">
      <alignment horizontal="center"/>
    </xf>
    <xf numFmtId="0" fontId="34" fillId="0" borderId="48" xfId="4" applyFont="1" applyBorder="1" applyAlignment="1">
      <alignment horizontal="center"/>
    </xf>
    <xf numFmtId="49" fontId="36" fillId="0" borderId="0" xfId="4" applyNumberFormat="1" applyFont="1"/>
    <xf numFmtId="0" fontId="36" fillId="0" borderId="0" xfId="4" applyFont="1" applyAlignment="1">
      <alignment horizontal="center"/>
    </xf>
    <xf numFmtId="0" fontId="37" fillId="0" borderId="0" xfId="4" applyFont="1" applyAlignment="1">
      <alignment horizontal="center"/>
    </xf>
    <xf numFmtId="49" fontId="37" fillId="0" borderId="0" xfId="4" applyNumberFormat="1" applyFont="1" applyAlignment="1">
      <alignment horizontal="left"/>
    </xf>
    <xf numFmtId="0" fontId="38" fillId="0" borderId="0" xfId="4" applyFont="1"/>
    <xf numFmtId="0" fontId="38" fillId="0" borderId="0" xfId="4" applyFont="1" applyAlignment="1">
      <alignment horizontal="center"/>
    </xf>
    <xf numFmtId="0" fontId="38" fillId="0" borderId="0" xfId="4" applyFont="1" applyAlignment="1">
      <alignment horizontal="right"/>
    </xf>
    <xf numFmtId="3" fontId="38" fillId="0" borderId="0" xfId="4" applyNumberFormat="1" applyFont="1" applyAlignment="1">
      <alignment horizontal="right"/>
    </xf>
    <xf numFmtId="4" fontId="38" fillId="0" borderId="0" xfId="4" applyNumberFormat="1" applyFont="1"/>
    <xf numFmtId="0" fontId="41" fillId="0" borderId="0" xfId="4" applyFont="1" applyAlignment="1">
      <alignment wrapText="1"/>
    </xf>
    <xf numFmtId="49" fontId="21" fillId="0" borderId="0" xfId="4" applyNumberFormat="1" applyFont="1" applyAlignment="1">
      <alignment horizontal="center" shrinkToFit="1"/>
    </xf>
    <xf numFmtId="3" fontId="21" fillId="0" borderId="0" xfId="4" applyNumberFormat="1" applyFont="1" applyAlignment="1">
      <alignment horizontal="right"/>
    </xf>
    <xf numFmtId="3" fontId="21" fillId="0" borderId="0" xfId="4" applyNumberFormat="1" applyFont="1"/>
    <xf numFmtId="0" fontId="3" fillId="0" borderId="0" xfId="4" applyFont="1" applyAlignment="1">
      <alignment horizontal="center"/>
    </xf>
    <xf numFmtId="49" fontId="41" fillId="0" borderId="0" xfId="4" applyNumberFormat="1" applyFont="1" applyAlignment="1">
      <alignment horizontal="left"/>
    </xf>
    <xf numFmtId="0" fontId="2" fillId="0" borderId="0" xfId="4" applyAlignment="1">
      <alignment horizontal="center"/>
    </xf>
    <xf numFmtId="49" fontId="42" fillId="0" borderId="0" xfId="4" applyNumberFormat="1" applyFont="1" applyAlignment="1">
      <alignment horizontal="left"/>
    </xf>
    <xf numFmtId="0" fontId="42" fillId="0" borderId="0" xfId="4" applyFont="1"/>
    <xf numFmtId="3" fontId="2" fillId="0" borderId="0" xfId="4" applyNumberFormat="1" applyAlignment="1">
      <alignment horizontal="right"/>
    </xf>
    <xf numFmtId="3" fontId="37" fillId="0" borderId="0" xfId="4" applyNumberFormat="1" applyFont="1"/>
    <xf numFmtId="49" fontId="45" fillId="0" borderId="49" xfId="4" applyNumberFormat="1" applyFont="1" applyBorder="1" applyAlignment="1">
      <alignment horizontal="left"/>
    </xf>
    <xf numFmtId="0" fontId="6" fillId="0" borderId="49" xfId="4" applyFont="1" applyBorder="1" applyAlignment="1">
      <alignment horizontal="center"/>
    </xf>
    <xf numFmtId="3" fontId="6" fillId="0" borderId="49" xfId="4" applyNumberFormat="1" applyFont="1" applyBorder="1" applyAlignment="1">
      <alignment horizontal="right"/>
    </xf>
    <xf numFmtId="4" fontId="39" fillId="0" borderId="13" xfId="4" applyNumberFormat="1" applyFont="1" applyBorder="1" applyAlignment="1">
      <alignment horizontal="center" vertical="center"/>
    </xf>
    <xf numFmtId="49" fontId="37" fillId="0" borderId="13" xfId="4" applyNumberFormat="1" applyFont="1" applyBorder="1" applyAlignment="1">
      <alignment horizontal="left"/>
    </xf>
    <xf numFmtId="0" fontId="38" fillId="0" borderId="13" xfId="4" applyFont="1" applyBorder="1"/>
    <xf numFmtId="0" fontId="38" fillId="0" borderId="13" xfId="4" applyFont="1" applyBorder="1" applyAlignment="1">
      <alignment horizontal="center"/>
    </xf>
    <xf numFmtId="0" fontId="38" fillId="0" borderId="13" xfId="4" applyFont="1" applyBorder="1" applyAlignment="1">
      <alignment horizontal="right"/>
    </xf>
    <xf numFmtId="3" fontId="38" fillId="0" borderId="13" xfId="4" applyNumberFormat="1" applyFont="1" applyBorder="1" applyAlignment="1">
      <alignment horizontal="right"/>
    </xf>
    <xf numFmtId="0" fontId="6" fillId="0" borderId="29" xfId="0" applyFont="1" applyBorder="1"/>
    <xf numFmtId="0" fontId="46" fillId="0" borderId="49" xfId="4" applyFont="1" applyBorder="1"/>
    <xf numFmtId="3" fontId="35" fillId="0" borderId="50" xfId="4" applyNumberFormat="1" applyFont="1" applyBorder="1"/>
    <xf numFmtId="3" fontId="16" fillId="0" borderId="8" xfId="0" applyNumberFormat="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0" fillId="0" borderId="15" xfId="0" applyBorder="1" applyAlignment="1">
      <alignment wrapText="1"/>
    </xf>
    <xf numFmtId="3" fontId="0" fillId="0" borderId="13" xfId="0" applyNumberFormat="1" applyBorder="1"/>
    <xf numFmtId="0" fontId="37" fillId="0" borderId="13" xfId="4" applyFont="1" applyBorder="1" applyAlignment="1">
      <alignment horizontal="center"/>
    </xf>
    <xf numFmtId="4" fontId="38" fillId="0" borderId="13" xfId="4" applyNumberFormat="1" applyFont="1" applyBorder="1"/>
    <xf numFmtId="3" fontId="2" fillId="0" borderId="23" xfId="0" applyNumberFormat="1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3" fontId="26" fillId="0" borderId="25" xfId="0" applyNumberFormat="1" applyFont="1" applyBorder="1" applyAlignment="1">
      <alignment horizontal="center"/>
    </xf>
    <xf numFmtId="0" fontId="32" fillId="0" borderId="4" xfId="0" applyFont="1" applyBorder="1"/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3" fontId="0" fillId="0" borderId="26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1" xfId="0" applyFont="1" applyBorder="1"/>
    <xf numFmtId="0" fontId="35" fillId="0" borderId="38" xfId="0" applyFont="1" applyBorder="1"/>
    <xf numFmtId="0" fontId="35" fillId="0" borderId="28" xfId="0" applyFont="1" applyBorder="1"/>
    <xf numFmtId="0" fontId="35" fillId="0" borderId="37" xfId="0" applyFont="1" applyBorder="1" applyAlignment="1">
      <alignment horizontal="center"/>
    </xf>
    <xf numFmtId="3" fontId="35" fillId="0" borderId="37" xfId="0" applyNumberFormat="1" applyFont="1" applyBorder="1" applyAlignment="1">
      <alignment horizontal="right"/>
    </xf>
    <xf numFmtId="3" fontId="35" fillId="0" borderId="38" xfId="0" applyNumberFormat="1" applyFont="1" applyBorder="1" applyAlignment="1">
      <alignment horizontal="right"/>
    </xf>
    <xf numFmtId="3" fontId="47" fillId="0" borderId="13" xfId="0" applyNumberFormat="1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5" fillId="0" borderId="26" xfId="0" applyFont="1" applyBorder="1" applyAlignment="1">
      <alignment vertical="top" wrapText="1"/>
    </xf>
    <xf numFmtId="3" fontId="6" fillId="0" borderId="25" xfId="0" applyNumberFormat="1" applyFont="1" applyBorder="1" applyAlignment="1">
      <alignment horizontal="center" vertical="top"/>
    </xf>
    <xf numFmtId="164" fontId="2" fillId="0" borderId="25" xfId="0" applyNumberFormat="1" applyFont="1" applyBorder="1" applyAlignment="1">
      <alignment horizontal="center" vertical="top"/>
    </xf>
    <xf numFmtId="3" fontId="33" fillId="0" borderId="44" xfId="0" applyNumberFormat="1" applyFont="1" applyBorder="1" applyAlignment="1">
      <alignment horizontal="center" vertical="top"/>
    </xf>
    <xf numFmtId="3" fontId="0" fillId="0" borderId="7" xfId="0" applyNumberFormat="1" applyBorder="1" applyAlignment="1">
      <alignment horizontal="right" vertical="top"/>
    </xf>
    <xf numFmtId="0" fontId="0" fillId="0" borderId="0" xfId="0" applyAlignment="1">
      <alignment vertical="top"/>
    </xf>
    <xf numFmtId="49" fontId="0" fillId="0" borderId="7" xfId="0" applyNumberFormat="1" applyBorder="1" applyAlignment="1">
      <alignment horizontal="right" vertical="top"/>
    </xf>
    <xf numFmtId="3" fontId="0" fillId="0" borderId="3" xfId="0" applyNumberFormat="1" applyBorder="1" applyAlignment="1">
      <alignment horizontal="right" vertical="top"/>
    </xf>
    <xf numFmtId="3" fontId="0" fillId="0" borderId="26" xfId="0" applyNumberFormat="1" applyBorder="1" applyAlignment="1">
      <alignment horizontal="right" vertical="top"/>
    </xf>
    <xf numFmtId="3" fontId="0" fillId="0" borderId="25" xfId="0" applyNumberFormat="1" applyBorder="1" applyAlignment="1">
      <alignment horizontal="right" vertical="top"/>
    </xf>
    <xf numFmtId="0" fontId="9" fillId="0" borderId="26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 vertical="top"/>
    </xf>
    <xf numFmtId="0" fontId="9" fillId="0" borderId="26" xfId="0" applyFont="1" applyBorder="1" applyAlignment="1">
      <alignment vertical="top" wrapText="1"/>
    </xf>
    <xf numFmtId="0" fontId="35" fillId="0" borderId="2" xfId="0" applyFont="1" applyBorder="1"/>
    <xf numFmtId="49" fontId="35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35" fillId="0" borderId="0" xfId="0" applyFont="1"/>
    <xf numFmtId="0" fontId="35" fillId="0" borderId="7" xfId="0" applyFont="1" applyBorder="1"/>
    <xf numFmtId="0" fontId="35" fillId="0" borderId="3" xfId="0" applyFont="1" applyBorder="1"/>
    <xf numFmtId="3" fontId="35" fillId="0" borderId="3" xfId="0" applyNumberFormat="1" applyFont="1" applyBorder="1"/>
    <xf numFmtId="3" fontId="35" fillId="0" borderId="2" xfId="0" applyNumberFormat="1" applyFont="1" applyBorder="1"/>
    <xf numFmtId="3" fontId="48" fillId="0" borderId="7" xfId="0" applyNumberFormat="1" applyFont="1" applyBorder="1" applyAlignment="1">
      <alignment horizontal="right" vertical="center" indent="1"/>
    </xf>
    <xf numFmtId="3" fontId="48" fillId="0" borderId="3" xfId="0" applyNumberFormat="1" applyFont="1" applyBorder="1" applyAlignment="1">
      <alignment horizontal="right" vertical="center" indent="1"/>
    </xf>
    <xf numFmtId="3" fontId="48" fillId="0" borderId="2" xfId="0" applyNumberFormat="1" applyFont="1" applyBorder="1" applyAlignment="1">
      <alignment horizontal="right" vertical="center" indent="1"/>
    </xf>
    <xf numFmtId="2" fontId="29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 vertical="center"/>
    </xf>
    <xf numFmtId="2" fontId="31" fillId="0" borderId="5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right" vertical="top"/>
    </xf>
    <xf numFmtId="2" fontId="2" fillId="0" borderId="26" xfId="0" applyNumberFormat="1" applyFont="1" applyBorder="1" applyAlignment="1">
      <alignment horizontal="right" vertical="top"/>
    </xf>
    <xf numFmtId="2" fontId="6" fillId="0" borderId="26" xfId="0" applyNumberFormat="1" applyFont="1" applyBorder="1" applyAlignment="1">
      <alignment horizontal="right" vertical="top"/>
    </xf>
    <xf numFmtId="2" fontId="6" fillId="0" borderId="38" xfId="0" applyNumberFormat="1" applyFont="1" applyBorder="1" applyAlignment="1">
      <alignment horizontal="right" vertical="top"/>
    </xf>
    <xf numFmtId="2" fontId="6" fillId="0" borderId="32" xfId="0" applyNumberFormat="1" applyFont="1" applyBorder="1" applyAlignment="1">
      <alignment horizontal="right" vertical="top"/>
    </xf>
    <xf numFmtId="2" fontId="35" fillId="0" borderId="26" xfId="0" applyNumberFormat="1" applyFont="1" applyBorder="1" applyAlignment="1">
      <alignment horizontal="right" vertical="top"/>
    </xf>
    <xf numFmtId="2" fontId="35" fillId="0" borderId="5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3" fontId="26" fillId="0" borderId="7" xfId="0" applyNumberFormat="1" applyFont="1" applyBorder="1" applyAlignment="1">
      <alignment horizontal="right" vertical="top"/>
    </xf>
    <xf numFmtId="3" fontId="35" fillId="0" borderId="7" xfId="0" applyNumberFormat="1" applyFont="1" applyBorder="1"/>
    <xf numFmtId="0" fontId="40" fillId="0" borderId="13" xfId="4" applyFont="1" applyBorder="1" applyAlignment="1">
      <alignment horizontal="center" vertical="center"/>
    </xf>
    <xf numFmtId="0" fontId="38" fillId="0" borderId="13" xfId="4" applyFont="1" applyBorder="1" applyAlignment="1">
      <alignment horizontal="left" vertical="center" wrapText="1"/>
    </xf>
    <xf numFmtId="3" fontId="38" fillId="0" borderId="13" xfId="4" applyNumberFormat="1" applyFont="1" applyBorder="1" applyAlignment="1">
      <alignment horizontal="center" vertical="center"/>
    </xf>
    <xf numFmtId="49" fontId="43" fillId="0" borderId="13" xfId="4" applyNumberFormat="1" applyFont="1" applyBorder="1" applyAlignment="1">
      <alignment horizontal="center" vertical="center"/>
    </xf>
    <xf numFmtId="0" fontId="40" fillId="0" borderId="51" xfId="4" applyFont="1" applyBorder="1" applyAlignment="1">
      <alignment horizontal="center" vertical="center"/>
    </xf>
    <xf numFmtId="49" fontId="43" fillId="0" borderId="51" xfId="4" applyNumberFormat="1" applyFont="1" applyBorder="1" applyAlignment="1">
      <alignment horizontal="center" vertical="center"/>
    </xf>
    <xf numFmtId="0" fontId="44" fillId="0" borderId="51" xfId="4" applyFont="1" applyBorder="1" applyAlignment="1">
      <alignment wrapText="1"/>
    </xf>
    <xf numFmtId="3" fontId="38" fillId="0" borderId="51" xfId="4" applyNumberFormat="1" applyFont="1" applyBorder="1" applyAlignment="1">
      <alignment horizontal="center" vertical="center"/>
    </xf>
    <xf numFmtId="4" fontId="39" fillId="0" borderId="51" xfId="4" applyNumberFormat="1" applyFont="1" applyBorder="1" applyAlignment="1">
      <alignment horizontal="center" vertical="center"/>
    </xf>
    <xf numFmtId="0" fontId="40" fillId="0" borderId="51" xfId="4" applyFont="1" applyBorder="1" applyAlignment="1">
      <alignment horizontal="center"/>
    </xf>
    <xf numFmtId="49" fontId="43" fillId="0" borderId="51" xfId="4" applyNumberFormat="1" applyFont="1" applyBorder="1" applyAlignment="1">
      <alignment horizontal="left"/>
    </xf>
    <xf numFmtId="49" fontId="44" fillId="0" borderId="51" xfId="4" applyNumberFormat="1" applyFont="1" applyBorder="1" applyAlignment="1">
      <alignment horizontal="center" shrinkToFit="1"/>
    </xf>
    <xf numFmtId="3" fontId="44" fillId="0" borderId="51" xfId="4" applyNumberFormat="1" applyFont="1" applyBorder="1" applyAlignment="1">
      <alignment horizontal="right"/>
    </xf>
    <xf numFmtId="3" fontId="44" fillId="0" borderId="51" xfId="4" applyNumberFormat="1" applyFont="1" applyBorder="1"/>
    <xf numFmtId="3" fontId="0" fillId="0" borderId="52" xfId="0" applyNumberFormat="1" applyBorder="1" applyAlignment="1">
      <alignment horizontal="left" vertical="top"/>
    </xf>
    <xf numFmtId="3" fontId="6" fillId="0" borderId="0" xfId="0" applyNumberFormat="1" applyFont="1"/>
    <xf numFmtId="0" fontId="38" fillId="0" borderId="51" xfId="4" applyFont="1" applyBorder="1" applyAlignment="1">
      <alignment wrapText="1"/>
    </xf>
    <xf numFmtId="49" fontId="38" fillId="0" borderId="51" xfId="4" applyNumberFormat="1" applyFont="1" applyBorder="1" applyAlignment="1">
      <alignment horizontal="center" vertical="center" shrinkToFit="1"/>
    </xf>
    <xf numFmtId="0" fontId="38" fillId="0" borderId="51" xfId="4" applyFont="1" applyBorder="1" applyAlignment="1">
      <alignment horizontal="left" vertical="center" wrapText="1"/>
    </xf>
    <xf numFmtId="0" fontId="38" fillId="0" borderId="20" xfId="4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/>
    </xf>
    <xf numFmtId="49" fontId="5" fillId="0" borderId="26" xfId="0" applyNumberFormat="1" applyFont="1" applyBorder="1" applyAlignment="1">
      <alignment vertical="top" wrapText="1"/>
    </xf>
    <xf numFmtId="49" fontId="5" fillId="0" borderId="26" xfId="0" applyNumberFormat="1" applyFont="1" applyBorder="1" applyAlignment="1">
      <alignment vertical="center" wrapText="1"/>
    </xf>
    <xf numFmtId="49" fontId="6" fillId="0" borderId="2" xfId="0" applyNumberFormat="1" applyFont="1" applyBorder="1"/>
    <xf numFmtId="3" fontId="33" fillId="0" borderId="0" xfId="0" applyNumberFormat="1" applyFont="1" applyAlignment="1">
      <alignment horizontal="center" vertical="top"/>
    </xf>
    <xf numFmtId="3" fontId="3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18" fillId="0" borderId="13" xfId="0" applyNumberFormat="1" applyFont="1" applyBorder="1" applyAlignment="1">
      <alignment horizontal="right"/>
    </xf>
    <xf numFmtId="3" fontId="6" fillId="0" borderId="25" xfId="0" applyNumberFormat="1" applyFont="1" applyBorder="1" applyAlignment="1">
      <alignment horizontal="center" vertical="center"/>
    </xf>
    <xf numFmtId="3" fontId="26" fillId="0" borderId="7" xfId="0" applyNumberFormat="1" applyFont="1" applyBorder="1" applyAlignment="1">
      <alignment horizontal="right" vertical="center"/>
    </xf>
    <xf numFmtId="3" fontId="25" fillId="0" borderId="44" xfId="0" applyNumberFormat="1" applyFont="1" applyBorder="1" applyAlignment="1">
      <alignment horizontal="right" vertical="center" indent="1"/>
    </xf>
    <xf numFmtId="3" fontId="17" fillId="0" borderId="0" xfId="0" applyNumberFormat="1" applyFont="1"/>
    <xf numFmtId="3" fontId="38" fillId="2" borderId="13" xfId="4" applyNumberFormat="1" applyFont="1" applyFill="1" applyBorder="1" applyAlignment="1">
      <alignment horizontal="center" vertical="center"/>
    </xf>
    <xf numFmtId="3" fontId="38" fillId="2" borderId="51" xfId="4" applyNumberFormat="1" applyFont="1" applyFill="1" applyBorder="1" applyAlignment="1">
      <alignment horizontal="center" vertical="center"/>
    </xf>
    <xf numFmtId="3" fontId="25" fillId="2" borderId="3" xfId="0" applyNumberFormat="1" applyFont="1" applyFill="1" applyBorder="1" applyAlignment="1">
      <alignment horizontal="right" vertical="center" indent="1"/>
    </xf>
    <xf numFmtId="3" fontId="26" fillId="2" borderId="25" xfId="0" applyNumberFormat="1" applyFont="1" applyFill="1" applyBorder="1" applyAlignment="1">
      <alignment horizontal="right" vertical="center"/>
    </xf>
    <xf numFmtId="3" fontId="0" fillId="2" borderId="25" xfId="0" applyNumberFormat="1" applyFill="1" applyBorder="1" applyAlignment="1">
      <alignment horizontal="right" vertical="center"/>
    </xf>
    <xf numFmtId="3" fontId="0" fillId="2" borderId="26" xfId="0" applyNumberFormat="1" applyFill="1" applyBorder="1" applyAlignment="1">
      <alignment horizontal="right" vertical="center"/>
    </xf>
    <xf numFmtId="3" fontId="26" fillId="2" borderId="26" xfId="0" applyNumberFormat="1" applyFont="1" applyFill="1" applyBorder="1" applyAlignment="1">
      <alignment horizontal="right" vertical="center"/>
    </xf>
    <xf numFmtId="164" fontId="31" fillId="0" borderId="39" xfId="0" applyNumberFormat="1" applyFont="1" applyBorder="1" applyAlignment="1">
      <alignment horizontal="center"/>
    </xf>
    <xf numFmtId="164" fontId="31" fillId="0" borderId="40" xfId="0" applyNumberFormat="1" applyFont="1" applyBorder="1" applyAlignment="1">
      <alignment horizontal="center"/>
    </xf>
    <xf numFmtId="0" fontId="31" fillId="0" borderId="41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</cellXfs>
  <cellStyles count="5">
    <cellStyle name="Normální" xfId="0" builtinId="0"/>
    <cellStyle name="Normální 2" xfId="3" xr:uid="{AA061002-3901-4B15-9C94-B434ED4CC16C}"/>
    <cellStyle name="Normální 3" xfId="1" xr:uid="{7801EF00-9E63-4FBA-BACC-D29772CC5D83}"/>
    <cellStyle name="normální_POL.XLS" xfId="4" xr:uid="{1733C19A-0520-41C5-847E-C552E806C885}"/>
    <cellStyle name="Styl 1" xfId="2" xr:uid="{44D84AE3-43D8-482D-939B-361A9F7EA2E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C4C3-AAB2-4163-A532-5ED4B3CAEE5A}">
  <sheetPr>
    <pageSetUpPr fitToPage="1"/>
  </sheetPr>
  <dimension ref="A1:I139"/>
  <sheetViews>
    <sheetView tabSelected="1" view="pageLayout" zoomScaleNormal="100" workbookViewId="0">
      <selection activeCell="A6" sqref="A6"/>
    </sheetView>
  </sheetViews>
  <sheetFormatPr defaultColWidth="16.28515625" defaultRowHeight="12.75"/>
  <cols>
    <col min="1" max="1" width="40.28515625" customWidth="1"/>
    <col min="2" max="2" width="11.7109375" customWidth="1"/>
    <col min="3" max="3" width="11" customWidth="1"/>
    <col min="4" max="4" width="11.7109375" customWidth="1"/>
    <col min="5" max="5" width="13.28515625" customWidth="1"/>
    <col min="6" max="6" width="10.28515625" customWidth="1"/>
    <col min="7" max="7" width="10.140625" customWidth="1"/>
    <col min="8" max="8" width="9.5703125" customWidth="1"/>
    <col min="9" max="9" width="11.7109375" customWidth="1"/>
  </cols>
  <sheetData>
    <row r="1" spans="1:9" ht="18">
      <c r="A1" s="1" t="s">
        <v>103</v>
      </c>
      <c r="B1" s="2"/>
      <c r="C1" s="2"/>
      <c r="D1" s="2"/>
      <c r="E1" s="3" t="s">
        <v>35</v>
      </c>
      <c r="F1" s="2"/>
      <c r="G1" s="2"/>
      <c r="H1" s="2"/>
      <c r="I1" s="4"/>
    </row>
    <row r="2" spans="1:9" ht="18.75" thickBot="1">
      <c r="A2" s="5" t="s">
        <v>148</v>
      </c>
      <c r="B2" s="6"/>
      <c r="C2" s="7"/>
      <c r="D2" s="7"/>
      <c r="E2" s="7"/>
      <c r="F2" s="7"/>
      <c r="G2" s="7"/>
      <c r="H2" s="7"/>
      <c r="I2" s="8"/>
    </row>
    <row r="3" spans="1:9" ht="15" customHeight="1">
      <c r="A3" s="9"/>
      <c r="B3" s="10" t="s">
        <v>7</v>
      </c>
      <c r="C3" s="10" t="s">
        <v>0</v>
      </c>
      <c r="D3" s="10" t="s">
        <v>1</v>
      </c>
      <c r="E3" s="10" t="s">
        <v>8</v>
      </c>
      <c r="F3" s="10" t="s">
        <v>9</v>
      </c>
      <c r="G3" s="10" t="s">
        <v>2</v>
      </c>
      <c r="H3" s="10" t="s">
        <v>5</v>
      </c>
      <c r="I3" s="11" t="s">
        <v>10</v>
      </c>
    </row>
    <row r="4" spans="1:9" ht="15" customHeight="1">
      <c r="A4" s="12"/>
      <c r="B4" s="13"/>
      <c r="C4" s="13"/>
      <c r="D4" s="13"/>
      <c r="E4" s="13"/>
      <c r="F4" s="13"/>
      <c r="G4" s="13" t="s">
        <v>3</v>
      </c>
      <c r="H4" s="13" t="s">
        <v>4</v>
      </c>
      <c r="I4" s="14" t="s">
        <v>11</v>
      </c>
    </row>
    <row r="5" spans="1:9" s="19" customFormat="1" ht="15" customHeight="1">
      <c r="A5" s="15" t="s">
        <v>82</v>
      </c>
      <c r="B5" s="228">
        <f>SUM(B6:B9)</f>
        <v>0</v>
      </c>
      <c r="C5" s="17" t="s">
        <v>12</v>
      </c>
      <c r="D5" s="17" t="s">
        <v>12</v>
      </c>
      <c r="E5" s="17" t="s">
        <v>12</v>
      </c>
      <c r="F5" s="17" t="s">
        <v>12</v>
      </c>
      <c r="G5" s="17" t="s">
        <v>12</v>
      </c>
      <c r="H5" s="17" t="s">
        <v>12</v>
      </c>
      <c r="I5" s="18" t="s">
        <v>12</v>
      </c>
    </row>
    <row r="6" spans="1:9" s="19" customFormat="1" ht="15" customHeight="1">
      <c r="A6" s="205" t="s">
        <v>72</v>
      </c>
      <c r="B6" s="206">
        <v>0</v>
      </c>
      <c r="C6" s="21"/>
      <c r="D6" s="17"/>
      <c r="E6" s="17"/>
      <c r="F6" s="17"/>
      <c r="G6" s="17"/>
      <c r="H6" s="17"/>
      <c r="I6" s="18"/>
    </row>
    <row r="7" spans="1:9" s="19" customFormat="1" ht="15" customHeight="1">
      <c r="A7" s="205" t="s">
        <v>73</v>
      </c>
      <c r="B7" s="206">
        <v>0</v>
      </c>
      <c r="C7" s="21"/>
      <c r="D7" s="203"/>
      <c r="E7" s="203"/>
      <c r="F7" s="203"/>
      <c r="G7" s="203"/>
      <c r="H7" s="203"/>
      <c r="I7" s="204"/>
    </row>
    <row r="8" spans="1:9" s="19" customFormat="1" ht="15" customHeight="1">
      <c r="A8" s="205" t="s">
        <v>74</v>
      </c>
      <c r="B8" s="206">
        <v>0</v>
      </c>
      <c r="C8" s="21"/>
      <c r="D8" s="203"/>
      <c r="E8" s="203"/>
      <c r="F8" s="203"/>
      <c r="G8" s="203"/>
      <c r="H8" s="203"/>
      <c r="I8" s="204"/>
    </row>
    <row r="9" spans="1:9" s="19" customFormat="1" ht="15" customHeight="1">
      <c r="A9" s="205" t="s">
        <v>75</v>
      </c>
      <c r="B9" s="206">
        <v>0</v>
      </c>
      <c r="C9" s="21"/>
      <c r="D9" s="203"/>
      <c r="E9" s="203"/>
      <c r="F9" s="203"/>
      <c r="G9" s="203"/>
      <c r="H9" s="203"/>
      <c r="I9" s="204"/>
    </row>
    <row r="10" spans="1:9" ht="15" customHeight="1">
      <c r="A10" s="12"/>
      <c r="B10" s="23"/>
      <c r="C10" s="47" t="s">
        <v>6</v>
      </c>
      <c r="D10" s="23"/>
      <c r="E10" s="23"/>
      <c r="F10" s="23"/>
      <c r="G10" s="23"/>
      <c r="H10" s="23"/>
      <c r="I10" s="14"/>
    </row>
    <row r="11" spans="1:9" s="19" customFormat="1">
      <c r="A11" s="15" t="s">
        <v>13</v>
      </c>
      <c r="B11" s="16">
        <f t="shared" ref="B11:H11" si="0">SUM(B13:B16)</f>
        <v>0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43">
        <v>0</v>
      </c>
    </row>
    <row r="12" spans="1:9" s="19" customFormat="1" ht="15" customHeight="1">
      <c r="A12" s="15"/>
      <c r="B12" s="20"/>
      <c r="C12" s="54"/>
      <c r="D12" s="54"/>
      <c r="E12" s="54"/>
      <c r="F12" s="300"/>
      <c r="G12" s="20"/>
      <c r="H12" s="20"/>
      <c r="I12" s="43"/>
    </row>
    <row r="13" spans="1:9" s="42" customFormat="1">
      <c r="A13" s="41" t="s">
        <v>36</v>
      </c>
      <c r="B13" s="51">
        <f>C13+D13</f>
        <v>0</v>
      </c>
      <c r="C13" s="52">
        <f>Rek_PS_005!C29</f>
        <v>0</v>
      </c>
      <c r="D13" s="52">
        <f>Rek_PS_005!D7</f>
        <v>0</v>
      </c>
      <c r="E13" s="52">
        <f>C13+D13</f>
        <v>0</v>
      </c>
      <c r="F13" s="48">
        <f>G13+H13</f>
        <v>0</v>
      </c>
      <c r="G13" s="48">
        <f>Rek_PS_005!G7</f>
        <v>0</v>
      </c>
      <c r="H13" s="48">
        <f>Rek_PS_005!H29</f>
        <v>0</v>
      </c>
      <c r="I13" s="46">
        <v>0</v>
      </c>
    </row>
    <row r="14" spans="1:9" s="42" customFormat="1">
      <c r="A14" s="41" t="s">
        <v>104</v>
      </c>
      <c r="B14" s="51">
        <f t="shared" ref="B14:B15" si="1">C14+D14</f>
        <v>0</v>
      </c>
      <c r="C14" s="51">
        <f>Rek_PS_010!C29</f>
        <v>0</v>
      </c>
      <c r="D14" s="51">
        <f>Rek_PS_010!D29</f>
        <v>0</v>
      </c>
      <c r="E14" s="52">
        <f t="shared" ref="E14:E15" si="2">C14+D14</f>
        <v>0</v>
      </c>
      <c r="F14" s="48">
        <f t="shared" ref="F14" si="3">G14+H14</f>
        <v>0</v>
      </c>
      <c r="G14" s="48">
        <f>Rek_PS_010!G29</f>
        <v>0</v>
      </c>
      <c r="H14" s="45">
        <f>Rek_PS_010!H29</f>
        <v>0</v>
      </c>
      <c r="I14" s="46">
        <v>0</v>
      </c>
    </row>
    <row r="15" spans="1:9" s="42" customFormat="1">
      <c r="A15" s="41" t="s">
        <v>105</v>
      </c>
      <c r="B15" s="51">
        <f t="shared" si="1"/>
        <v>0</v>
      </c>
      <c r="C15" s="51">
        <f>Rek_PS_020!C29</f>
        <v>0</v>
      </c>
      <c r="D15" s="51">
        <f>Rek_PS_020!D29</f>
        <v>0</v>
      </c>
      <c r="E15" s="52">
        <f t="shared" si="2"/>
        <v>0</v>
      </c>
      <c r="F15" s="48">
        <f>G15+H15</f>
        <v>0</v>
      </c>
      <c r="G15" s="48">
        <f>Rek_PS_020!G29</f>
        <v>0</v>
      </c>
      <c r="H15" s="45">
        <f>Rek_PS_020!H29</f>
        <v>0</v>
      </c>
      <c r="I15" s="46">
        <v>0</v>
      </c>
    </row>
    <row r="16" spans="1:9" s="42" customFormat="1">
      <c r="A16" s="41"/>
      <c r="B16" s="51"/>
      <c r="C16" s="51"/>
      <c r="D16" s="51"/>
      <c r="E16" s="52"/>
      <c r="F16" s="48"/>
      <c r="G16" s="48"/>
      <c r="H16" s="48"/>
      <c r="I16" s="46"/>
    </row>
    <row r="17" spans="1:9" s="42" customFormat="1">
      <c r="A17" s="41"/>
      <c r="B17" s="51"/>
      <c r="C17" s="51"/>
      <c r="D17" s="51"/>
      <c r="E17" s="52"/>
      <c r="F17" s="48"/>
      <c r="G17" s="48"/>
      <c r="H17" s="48"/>
      <c r="I17" s="46"/>
    </row>
    <row r="18" spans="1:9" s="42" customFormat="1">
      <c r="A18" s="41"/>
      <c r="B18" s="51"/>
      <c r="C18" s="51"/>
      <c r="D18" s="51"/>
      <c r="E18" s="52"/>
      <c r="F18" s="48"/>
      <c r="G18" s="48"/>
      <c r="H18" s="48"/>
      <c r="I18" s="46"/>
    </row>
    <row r="19" spans="1:9" s="42" customFormat="1">
      <c r="A19" s="41"/>
      <c r="B19" s="51"/>
      <c r="C19" s="51"/>
      <c r="D19" s="51"/>
      <c r="E19" s="52"/>
      <c r="F19" s="48"/>
      <c r="G19" s="48"/>
      <c r="H19" s="48"/>
      <c r="I19" s="46"/>
    </row>
    <row r="20" spans="1:9" s="42" customFormat="1">
      <c r="A20" s="41"/>
      <c r="B20" s="51"/>
      <c r="C20" s="51"/>
      <c r="D20" s="51"/>
      <c r="E20" s="52"/>
      <c r="F20" s="48"/>
      <c r="G20" s="48"/>
      <c r="H20" s="48"/>
      <c r="I20" s="46"/>
    </row>
    <row r="21" spans="1:9" s="42" customFormat="1">
      <c r="A21" s="41"/>
      <c r="B21" s="51"/>
      <c r="C21" s="51"/>
      <c r="D21" s="51"/>
      <c r="E21" s="52"/>
      <c r="F21" s="48"/>
      <c r="G21" s="48"/>
      <c r="H21" s="48"/>
      <c r="I21" s="46"/>
    </row>
    <row r="22" spans="1:9" s="42" customFormat="1">
      <c r="A22" s="41"/>
      <c r="B22" s="51"/>
      <c r="C22" s="51"/>
      <c r="D22" s="51"/>
      <c r="E22" s="52"/>
      <c r="F22" s="48"/>
      <c r="G22" s="48"/>
      <c r="H22" s="48"/>
      <c r="I22" s="46"/>
    </row>
    <row r="23" spans="1:9" s="19" customFormat="1" ht="15" customHeight="1">
      <c r="A23" s="25"/>
      <c r="B23" s="20"/>
      <c r="C23" s="20"/>
      <c r="D23" s="20"/>
      <c r="E23" s="20"/>
      <c r="F23" s="20"/>
      <c r="G23" s="20"/>
      <c r="H23" s="20"/>
      <c r="I23" s="24"/>
    </row>
    <row r="24" spans="1:9" s="19" customFormat="1">
      <c r="A24" s="26" t="s">
        <v>14</v>
      </c>
      <c r="B24" s="27">
        <f>SUM(B26:B28)</f>
        <v>0</v>
      </c>
      <c r="C24" s="17" t="s">
        <v>12</v>
      </c>
      <c r="D24" s="17" t="s">
        <v>12</v>
      </c>
      <c r="E24" s="27">
        <f>SUM(E26:E28)</f>
        <v>0</v>
      </c>
      <c r="F24" s="27">
        <f>SUM(F26:F28)</f>
        <v>0</v>
      </c>
      <c r="G24" s="27">
        <f>SUM(G26:G28)</f>
        <v>0</v>
      </c>
      <c r="H24" s="27">
        <f>SUM(H26:H28)</f>
        <v>0</v>
      </c>
      <c r="I24" s="28">
        <f>SUM(I26:I28)</f>
        <v>0</v>
      </c>
    </row>
    <row r="25" spans="1:9" s="19" customFormat="1" ht="15" customHeight="1">
      <c r="A25" s="26"/>
      <c r="B25" s="27"/>
      <c r="C25" s="17"/>
      <c r="D25" s="17"/>
      <c r="E25" s="27"/>
      <c r="F25" s="27"/>
      <c r="G25" s="27"/>
      <c r="H25" s="27"/>
      <c r="I25" s="29"/>
    </row>
    <row r="26" spans="1:9" s="19" customFormat="1" ht="15" customHeight="1">
      <c r="A26" s="53" t="s">
        <v>106</v>
      </c>
      <c r="B26" s="55">
        <f t="shared" ref="B26" si="4">E26</f>
        <v>0</v>
      </c>
      <c r="C26" s="50" t="s">
        <v>12</v>
      </c>
      <c r="D26" s="50" t="s">
        <v>12</v>
      </c>
      <c r="E26" s="296">
        <f>SO_510!G15</f>
        <v>0</v>
      </c>
      <c r="F26" s="20">
        <f t="shared" ref="F26" si="5">G26+H26</f>
        <v>0</v>
      </c>
      <c r="G26" s="20">
        <f>E26*0.03</f>
        <v>0</v>
      </c>
      <c r="H26" s="20">
        <f>E26*0.01</f>
        <v>0</v>
      </c>
      <c r="I26" s="30">
        <v>0</v>
      </c>
    </row>
    <row r="27" spans="1:9" s="19" customFormat="1" ht="15" customHeight="1">
      <c r="A27" s="53"/>
      <c r="B27" s="55"/>
      <c r="C27" s="50"/>
      <c r="D27" s="50"/>
      <c r="E27" s="20"/>
      <c r="F27" s="20"/>
      <c r="G27" s="20"/>
      <c r="H27" s="20"/>
      <c r="I27" s="30"/>
    </row>
    <row r="28" spans="1:9" s="19" customFormat="1" ht="15" customHeight="1">
      <c r="A28" s="53"/>
      <c r="B28" s="55"/>
      <c r="C28" s="50"/>
      <c r="D28" s="50"/>
      <c r="E28" s="20"/>
      <c r="F28" s="20"/>
      <c r="G28" s="20"/>
      <c r="H28" s="20"/>
      <c r="I28" s="30"/>
    </row>
    <row r="29" spans="1:9" ht="15" customHeight="1">
      <c r="A29" s="31"/>
      <c r="B29" s="49"/>
      <c r="C29" s="21"/>
      <c r="D29" s="21"/>
      <c r="E29" s="20"/>
      <c r="F29" s="20"/>
      <c r="G29" s="20"/>
      <c r="H29" s="20"/>
      <c r="I29" s="24"/>
    </row>
    <row r="30" spans="1:9" s="19" customFormat="1">
      <c r="A30" s="26" t="s">
        <v>80</v>
      </c>
      <c r="B30" s="27">
        <f>E30</f>
        <v>0</v>
      </c>
      <c r="C30" s="17" t="s">
        <v>12</v>
      </c>
      <c r="D30" s="17" t="s">
        <v>12</v>
      </c>
      <c r="E30" s="17">
        <v>0</v>
      </c>
      <c r="F30" s="17" t="s">
        <v>12</v>
      </c>
      <c r="G30" s="17" t="s">
        <v>12</v>
      </c>
      <c r="H30" s="17" t="s">
        <v>12</v>
      </c>
      <c r="I30" s="18" t="s">
        <v>12</v>
      </c>
    </row>
    <row r="31" spans="1:9" s="19" customFormat="1">
      <c r="A31" s="26"/>
      <c r="B31" s="27"/>
      <c r="C31" s="17"/>
      <c r="D31" s="17"/>
      <c r="E31" s="17"/>
      <c r="F31" s="17"/>
      <c r="G31" s="17"/>
      <c r="H31" s="17"/>
      <c r="I31" s="18"/>
    </row>
    <row r="32" spans="1:9" s="19" customFormat="1">
      <c r="A32" s="26" t="s">
        <v>81</v>
      </c>
      <c r="B32" s="27">
        <f>E32</f>
        <v>0</v>
      </c>
      <c r="C32" s="17" t="s">
        <v>12</v>
      </c>
      <c r="D32" s="17" t="s">
        <v>12</v>
      </c>
      <c r="E32" s="17">
        <v>0</v>
      </c>
      <c r="F32" s="17" t="s">
        <v>12</v>
      </c>
      <c r="G32" s="17" t="s">
        <v>12</v>
      </c>
      <c r="H32" s="17" t="s">
        <v>12</v>
      </c>
      <c r="I32" s="18" t="s">
        <v>12</v>
      </c>
    </row>
    <row r="33" spans="1:9" s="19" customFormat="1" ht="15" customHeight="1">
      <c r="A33" s="26"/>
      <c r="B33" s="27"/>
      <c r="C33" s="17"/>
      <c r="D33" s="17"/>
      <c r="E33" s="17"/>
      <c r="F33" s="17"/>
      <c r="G33" s="17"/>
      <c r="H33" s="17"/>
      <c r="I33" s="18"/>
    </row>
    <row r="34" spans="1:9" s="19" customFormat="1">
      <c r="A34" s="26" t="s">
        <v>15</v>
      </c>
      <c r="B34" s="27">
        <f>SUM(B35:B36)</f>
        <v>0</v>
      </c>
      <c r="C34" s="17" t="s">
        <v>12</v>
      </c>
      <c r="D34" s="17" t="s">
        <v>12</v>
      </c>
      <c r="E34" s="17" t="s">
        <v>12</v>
      </c>
      <c r="F34" s="27">
        <f>SUM(F35:F36)</f>
        <v>0</v>
      </c>
      <c r="G34" s="27">
        <f>SUM(G35:G36)</f>
        <v>0</v>
      </c>
      <c r="H34" s="27">
        <f>SUM(H35:H36)</f>
        <v>0</v>
      </c>
      <c r="I34" s="28">
        <f>SUM(I35:I36)</f>
        <v>0</v>
      </c>
    </row>
    <row r="35" spans="1:9" ht="15" customHeight="1">
      <c r="A35" s="31" t="s">
        <v>16</v>
      </c>
      <c r="B35" s="20">
        <f>SUM(F35)</f>
        <v>0</v>
      </c>
      <c r="C35" s="21" t="s">
        <v>12</v>
      </c>
      <c r="D35" s="21" t="s">
        <v>12</v>
      </c>
      <c r="E35" s="21" t="s">
        <v>12</v>
      </c>
      <c r="F35" s="20">
        <f>F11</f>
        <v>0</v>
      </c>
      <c r="G35" s="20">
        <f>G11</f>
        <v>0</v>
      </c>
      <c r="H35" s="20">
        <f>H11</f>
        <v>0</v>
      </c>
      <c r="I35" s="56" t="s">
        <v>12</v>
      </c>
    </row>
    <row r="36" spans="1:9" ht="15" customHeight="1">
      <c r="A36" s="31" t="s">
        <v>17</v>
      </c>
      <c r="B36" s="20">
        <f>SUM(F36)</f>
        <v>0</v>
      </c>
      <c r="C36" s="21" t="s">
        <v>12</v>
      </c>
      <c r="D36" s="21" t="s">
        <v>12</v>
      </c>
      <c r="E36" s="21" t="s">
        <v>12</v>
      </c>
      <c r="F36" s="20">
        <f>F405</f>
        <v>0</v>
      </c>
      <c r="G36" s="20">
        <f>G24</f>
        <v>0</v>
      </c>
      <c r="H36" s="20">
        <f>H24</f>
        <v>0</v>
      </c>
      <c r="I36" s="30">
        <f>I24</f>
        <v>0</v>
      </c>
    </row>
    <row r="37" spans="1:9" ht="15" customHeight="1">
      <c r="A37" s="31"/>
      <c r="B37" s="20"/>
      <c r="C37" s="20"/>
      <c r="D37" s="20"/>
      <c r="E37" s="20"/>
      <c r="F37" s="20"/>
      <c r="G37" s="20"/>
      <c r="H37" s="20"/>
      <c r="I37" s="32"/>
    </row>
    <row r="38" spans="1:9" s="19" customFormat="1">
      <c r="A38" s="26" t="s">
        <v>18</v>
      </c>
      <c r="B38" s="27">
        <f>SUM(B39)</f>
        <v>0</v>
      </c>
      <c r="C38" s="17" t="s">
        <v>12</v>
      </c>
      <c r="D38" s="17" t="s">
        <v>12</v>
      </c>
      <c r="E38" s="17" t="s">
        <v>12</v>
      </c>
      <c r="F38" s="17" t="s">
        <v>12</v>
      </c>
      <c r="G38" s="17" t="s">
        <v>12</v>
      </c>
      <c r="H38" s="17" t="s">
        <v>12</v>
      </c>
      <c r="I38" s="18" t="s">
        <v>12</v>
      </c>
    </row>
    <row r="39" spans="1:9" ht="15" customHeight="1">
      <c r="A39" s="31" t="s">
        <v>19</v>
      </c>
      <c r="B39" s="20">
        <v>0</v>
      </c>
      <c r="C39" s="21" t="s">
        <v>12</v>
      </c>
      <c r="D39" s="21" t="s">
        <v>12</v>
      </c>
      <c r="E39" s="21" t="s">
        <v>12</v>
      </c>
      <c r="F39" s="21" t="s">
        <v>12</v>
      </c>
      <c r="G39" s="21" t="s">
        <v>12</v>
      </c>
      <c r="H39" s="21" t="s">
        <v>12</v>
      </c>
      <c r="I39" s="22" t="s">
        <v>12</v>
      </c>
    </row>
    <row r="40" spans="1:9" ht="15" customHeight="1">
      <c r="A40" s="31"/>
      <c r="B40" s="20"/>
      <c r="C40" s="21"/>
      <c r="D40" s="21"/>
      <c r="E40" s="21"/>
      <c r="F40" s="21"/>
      <c r="G40" s="21"/>
      <c r="H40" s="21"/>
      <c r="I40" s="22"/>
    </row>
    <row r="41" spans="1:9" s="19" customFormat="1" ht="15" customHeight="1">
      <c r="A41" s="26" t="s">
        <v>20</v>
      </c>
      <c r="B41" s="27">
        <f>SUM(B42:B43)</f>
        <v>0</v>
      </c>
      <c r="C41" s="27"/>
      <c r="D41" s="27"/>
      <c r="E41" s="27"/>
      <c r="F41" s="27"/>
      <c r="G41" s="27"/>
      <c r="H41" s="27"/>
      <c r="I41" s="29"/>
    </row>
    <row r="42" spans="1:9" ht="15" customHeight="1">
      <c r="A42" s="31" t="s">
        <v>21</v>
      </c>
      <c r="B42" s="20">
        <v>0</v>
      </c>
      <c r="C42" s="21" t="s">
        <v>12</v>
      </c>
      <c r="D42" s="21" t="s">
        <v>12</v>
      </c>
      <c r="E42" s="21" t="s">
        <v>12</v>
      </c>
      <c r="F42" s="21" t="s">
        <v>12</v>
      </c>
      <c r="G42" s="21" t="s">
        <v>12</v>
      </c>
      <c r="H42" s="21" t="s">
        <v>12</v>
      </c>
      <c r="I42" s="22" t="s">
        <v>12</v>
      </c>
    </row>
    <row r="43" spans="1:9" ht="15" customHeight="1">
      <c r="A43" s="31" t="s">
        <v>22</v>
      </c>
      <c r="B43" s="20">
        <v>0</v>
      </c>
      <c r="C43" s="21" t="s">
        <v>12</v>
      </c>
      <c r="D43" s="21" t="s">
        <v>12</v>
      </c>
      <c r="E43" s="21" t="s">
        <v>12</v>
      </c>
      <c r="F43" s="21" t="s">
        <v>12</v>
      </c>
      <c r="G43" s="21" t="s">
        <v>12</v>
      </c>
      <c r="H43" s="21" t="s">
        <v>12</v>
      </c>
      <c r="I43" s="22" t="s">
        <v>12</v>
      </c>
    </row>
    <row r="44" spans="1:9" ht="15" customHeight="1">
      <c r="A44" s="31"/>
      <c r="B44" s="20"/>
      <c r="C44" s="20"/>
      <c r="D44" s="20"/>
      <c r="E44" s="20"/>
      <c r="F44" s="20"/>
      <c r="G44" s="20"/>
      <c r="H44" s="20"/>
      <c r="I44" s="32"/>
    </row>
    <row r="45" spans="1:9" s="19" customFormat="1">
      <c r="A45" s="26" t="s">
        <v>23</v>
      </c>
      <c r="B45" s="27">
        <v>0</v>
      </c>
      <c r="C45" s="17" t="s">
        <v>12</v>
      </c>
      <c r="D45" s="17" t="s">
        <v>12</v>
      </c>
      <c r="E45" s="17" t="s">
        <v>12</v>
      </c>
      <c r="F45" s="17" t="s">
        <v>12</v>
      </c>
      <c r="G45" s="17" t="s">
        <v>12</v>
      </c>
      <c r="H45" s="17" t="s">
        <v>12</v>
      </c>
      <c r="I45" s="18" t="s">
        <v>12</v>
      </c>
    </row>
    <row r="46" spans="1:9" s="19" customFormat="1">
      <c r="A46" s="26"/>
      <c r="B46" s="27"/>
      <c r="C46" s="17"/>
      <c r="D46" s="17"/>
      <c r="E46" s="17"/>
      <c r="F46" s="17"/>
      <c r="G46" s="17"/>
      <c r="H46" s="17"/>
      <c r="I46" s="18"/>
    </row>
    <row r="47" spans="1:9" s="19" customFormat="1" ht="25.5">
      <c r="A47" s="33" t="s">
        <v>24</v>
      </c>
      <c r="B47" s="27">
        <v>0</v>
      </c>
      <c r="C47" s="17" t="s">
        <v>12</v>
      </c>
      <c r="D47" s="17" t="s">
        <v>12</v>
      </c>
      <c r="E47" s="17" t="s">
        <v>12</v>
      </c>
      <c r="F47" s="17" t="s">
        <v>12</v>
      </c>
      <c r="G47" s="17" t="s">
        <v>12</v>
      </c>
      <c r="H47" s="17" t="s">
        <v>12</v>
      </c>
      <c r="I47" s="18" t="s">
        <v>12</v>
      </c>
    </row>
    <row r="48" spans="1:9" s="19" customFormat="1">
      <c r="A48" s="33"/>
      <c r="B48" s="27"/>
      <c r="C48" s="17"/>
      <c r="D48" s="17"/>
      <c r="E48" s="17"/>
      <c r="F48" s="17"/>
      <c r="G48" s="17"/>
      <c r="H48" s="17"/>
      <c r="I48" s="18"/>
    </row>
    <row r="49" spans="1:9" s="19" customFormat="1" ht="25.5">
      <c r="A49" s="33" t="s">
        <v>25</v>
      </c>
      <c r="B49" s="27">
        <f>B51+B54+B55+B56</f>
        <v>0</v>
      </c>
      <c r="C49" s="17" t="s">
        <v>12</v>
      </c>
      <c r="D49" s="17" t="s">
        <v>12</v>
      </c>
      <c r="E49" s="17" t="s">
        <v>12</v>
      </c>
      <c r="F49" s="17" t="s">
        <v>12</v>
      </c>
      <c r="G49" s="17" t="s">
        <v>12</v>
      </c>
      <c r="H49" s="17" t="s">
        <v>12</v>
      </c>
      <c r="I49" s="18" t="s">
        <v>12</v>
      </c>
    </row>
    <row r="50" spans="1:9" s="19" customFormat="1" ht="15" customHeight="1">
      <c r="A50" s="26"/>
      <c r="B50" s="27"/>
      <c r="C50" s="17"/>
      <c r="D50" s="17"/>
      <c r="E50" s="17"/>
      <c r="F50" s="17"/>
      <c r="G50" s="17"/>
      <c r="H50" s="17"/>
      <c r="I50" s="18"/>
    </row>
    <row r="51" spans="1:9">
      <c r="A51" s="31" t="s">
        <v>26</v>
      </c>
      <c r="B51" s="20">
        <v>0</v>
      </c>
      <c r="C51" s="21" t="s">
        <v>12</v>
      </c>
      <c r="D51" s="21" t="s">
        <v>12</v>
      </c>
      <c r="E51" s="21" t="s">
        <v>12</v>
      </c>
      <c r="F51" s="21" t="s">
        <v>12</v>
      </c>
      <c r="G51" s="21" t="s">
        <v>12</v>
      </c>
      <c r="H51" s="21" t="s">
        <v>12</v>
      </c>
      <c r="I51" s="22" t="s">
        <v>12</v>
      </c>
    </row>
    <row r="52" spans="1:9">
      <c r="A52" s="31" t="s">
        <v>27</v>
      </c>
      <c r="B52" s="20">
        <v>0</v>
      </c>
      <c r="C52" s="21" t="s">
        <v>12</v>
      </c>
      <c r="D52" s="21" t="s">
        <v>12</v>
      </c>
      <c r="E52" s="21" t="s">
        <v>12</v>
      </c>
      <c r="F52" s="21" t="s">
        <v>12</v>
      </c>
      <c r="G52" s="21" t="s">
        <v>12</v>
      </c>
      <c r="H52" s="21" t="s">
        <v>12</v>
      </c>
      <c r="I52" s="22" t="s">
        <v>12</v>
      </c>
    </row>
    <row r="53" spans="1:9">
      <c r="A53" s="31" t="s">
        <v>28</v>
      </c>
      <c r="B53" s="20">
        <v>0</v>
      </c>
      <c r="C53" s="21" t="s">
        <v>12</v>
      </c>
      <c r="D53" s="21" t="s">
        <v>12</v>
      </c>
      <c r="E53" s="21" t="s">
        <v>12</v>
      </c>
      <c r="F53" s="21" t="s">
        <v>12</v>
      </c>
      <c r="G53" s="21" t="s">
        <v>12</v>
      </c>
      <c r="H53" s="21" t="s">
        <v>12</v>
      </c>
      <c r="I53" s="22" t="s">
        <v>12</v>
      </c>
    </row>
    <row r="54" spans="1:9">
      <c r="A54" s="31" t="s">
        <v>29</v>
      </c>
      <c r="B54" s="20">
        <v>0</v>
      </c>
      <c r="C54" s="21" t="s">
        <v>12</v>
      </c>
      <c r="D54" s="21" t="s">
        <v>12</v>
      </c>
      <c r="E54" s="21" t="s">
        <v>12</v>
      </c>
      <c r="F54" s="21" t="s">
        <v>12</v>
      </c>
      <c r="G54" s="21" t="s">
        <v>12</v>
      </c>
      <c r="H54" s="21" t="s">
        <v>12</v>
      </c>
      <c r="I54" s="22" t="s">
        <v>12</v>
      </c>
    </row>
    <row r="55" spans="1:9" ht="25.5">
      <c r="A55" s="31" t="s">
        <v>101</v>
      </c>
      <c r="B55" s="20">
        <v>0</v>
      </c>
      <c r="C55" s="21" t="s">
        <v>12</v>
      </c>
      <c r="D55" s="21" t="s">
        <v>12</v>
      </c>
      <c r="E55" s="21" t="s">
        <v>12</v>
      </c>
      <c r="F55" s="21" t="s">
        <v>12</v>
      </c>
      <c r="G55" s="21" t="s">
        <v>12</v>
      </c>
      <c r="H55" s="21" t="s">
        <v>12</v>
      </c>
      <c r="I55" s="22" t="s">
        <v>12</v>
      </c>
    </row>
    <row r="56" spans="1:9">
      <c r="A56" s="31" t="s">
        <v>30</v>
      </c>
      <c r="B56" s="20">
        <v>0</v>
      </c>
      <c r="C56" s="21" t="s">
        <v>12</v>
      </c>
      <c r="D56" s="21" t="s">
        <v>12</v>
      </c>
      <c r="E56" s="21" t="s">
        <v>12</v>
      </c>
      <c r="F56" s="21" t="s">
        <v>12</v>
      </c>
      <c r="G56" s="21" t="s">
        <v>12</v>
      </c>
      <c r="H56" s="21" t="s">
        <v>12</v>
      </c>
      <c r="I56" s="22" t="s">
        <v>12</v>
      </c>
    </row>
    <row r="57" spans="1:9" ht="15" customHeight="1">
      <c r="A57" s="31"/>
      <c r="B57" s="20"/>
      <c r="C57" s="21"/>
      <c r="D57" s="21"/>
      <c r="E57" s="21"/>
      <c r="F57" s="21"/>
      <c r="G57" s="21"/>
      <c r="H57" s="21"/>
      <c r="I57" s="22"/>
    </row>
    <row r="58" spans="1:9" ht="15" customHeight="1">
      <c r="A58" s="34" t="s">
        <v>31</v>
      </c>
      <c r="B58" s="57">
        <f>B5+B11+B24</f>
        <v>0</v>
      </c>
      <c r="C58" s="21" t="s">
        <v>12</v>
      </c>
      <c r="D58" s="21" t="s">
        <v>12</v>
      </c>
      <c r="E58" s="21" t="s">
        <v>12</v>
      </c>
      <c r="F58" s="21" t="s">
        <v>12</v>
      </c>
      <c r="G58" s="21" t="s">
        <v>12</v>
      </c>
      <c r="H58" s="21" t="s">
        <v>12</v>
      </c>
      <c r="I58" s="22" t="s">
        <v>12</v>
      </c>
    </row>
    <row r="59" spans="1:9" ht="15" customHeight="1">
      <c r="A59" s="34" t="s">
        <v>32</v>
      </c>
      <c r="B59" s="57">
        <f>B11+B24+B30+B32+B34+B38+B41</f>
        <v>0</v>
      </c>
      <c r="C59" s="21" t="s">
        <v>12</v>
      </c>
      <c r="D59" s="21" t="s">
        <v>12</v>
      </c>
      <c r="E59" s="21" t="s">
        <v>12</v>
      </c>
      <c r="F59" s="21" t="s">
        <v>12</v>
      </c>
      <c r="G59" s="21" t="s">
        <v>12</v>
      </c>
      <c r="H59" s="21" t="s">
        <v>12</v>
      </c>
      <c r="I59" s="22" t="s">
        <v>12</v>
      </c>
    </row>
    <row r="60" spans="1:9" ht="15" customHeight="1">
      <c r="A60" s="34" t="s">
        <v>33</v>
      </c>
      <c r="B60" s="57">
        <f>B5+B11+B24+B30+B32+B34+B38+B41</f>
        <v>0</v>
      </c>
      <c r="C60" s="21" t="s">
        <v>12</v>
      </c>
      <c r="D60" s="21" t="s">
        <v>12</v>
      </c>
      <c r="E60" s="21" t="s">
        <v>12</v>
      </c>
      <c r="F60" s="21" t="s">
        <v>12</v>
      </c>
      <c r="G60" s="21" t="s">
        <v>12</v>
      </c>
      <c r="H60" s="21" t="s">
        <v>12</v>
      </c>
      <c r="I60" s="22" t="s">
        <v>12</v>
      </c>
    </row>
    <row r="61" spans="1:9" ht="15" customHeight="1">
      <c r="A61" s="34" t="s">
        <v>34</v>
      </c>
      <c r="B61" s="57">
        <f>B5+B11+B24+B30+B32+B34+B38+B41+B45+B47+B49</f>
        <v>0</v>
      </c>
      <c r="C61" s="21" t="s">
        <v>12</v>
      </c>
      <c r="D61" s="21" t="s">
        <v>12</v>
      </c>
      <c r="E61" s="21" t="s">
        <v>12</v>
      </c>
      <c r="F61" s="21" t="s">
        <v>12</v>
      </c>
      <c r="G61" s="21" t="s">
        <v>12</v>
      </c>
      <c r="H61" s="21" t="s">
        <v>12</v>
      </c>
      <c r="I61" s="22" t="s">
        <v>12</v>
      </c>
    </row>
    <row r="62" spans="1:9" ht="15" customHeight="1" thickBot="1">
      <c r="A62" s="35"/>
      <c r="B62" s="36"/>
      <c r="C62" s="36"/>
      <c r="D62" s="36"/>
      <c r="E62" s="36"/>
      <c r="F62" s="36"/>
      <c r="G62" s="36"/>
      <c r="H62" s="36"/>
      <c r="I62" s="37"/>
    </row>
    <row r="63" spans="1:9">
      <c r="A63" s="38"/>
      <c r="B63" s="39"/>
      <c r="C63" s="39"/>
      <c r="D63" s="39"/>
      <c r="E63" s="39"/>
      <c r="F63" s="39"/>
      <c r="G63" s="39"/>
      <c r="H63" s="39"/>
      <c r="I63" s="39"/>
    </row>
    <row r="64" spans="1:9">
      <c r="A64" s="38"/>
      <c r="B64" s="39"/>
      <c r="C64" s="39"/>
      <c r="D64" s="39"/>
      <c r="E64" s="39"/>
      <c r="F64" s="39"/>
      <c r="G64" s="39"/>
      <c r="H64" s="39"/>
      <c r="I64" s="39"/>
    </row>
    <row r="65" spans="1:9">
      <c r="A65" s="40"/>
      <c r="B65" s="39"/>
      <c r="C65" s="39"/>
      <c r="D65" s="39"/>
      <c r="E65" s="39"/>
      <c r="F65" s="39"/>
      <c r="G65" s="39"/>
      <c r="H65" s="39"/>
      <c r="I65" s="39"/>
    </row>
    <row r="66" spans="1:9">
      <c r="A66" s="40"/>
      <c r="B66" s="39"/>
      <c r="C66" s="39"/>
      <c r="D66" s="39"/>
      <c r="E66" s="39"/>
      <c r="F66" s="39"/>
      <c r="G66" s="39"/>
      <c r="H66" s="39"/>
      <c r="I66" s="39"/>
    </row>
    <row r="67" spans="1:9">
      <c r="A67" s="40"/>
      <c r="B67" s="39"/>
      <c r="C67" s="39"/>
      <c r="D67" s="39"/>
      <c r="E67" s="39"/>
      <c r="F67" s="39"/>
      <c r="G67" s="39"/>
      <c r="H67" s="39"/>
      <c r="I67" s="39"/>
    </row>
    <row r="68" spans="1:9">
      <c r="A68" s="40"/>
      <c r="B68" s="39"/>
      <c r="C68" s="39"/>
      <c r="D68" s="39"/>
      <c r="E68" s="39"/>
      <c r="F68" s="39"/>
      <c r="G68" s="39"/>
      <c r="H68" s="39"/>
      <c r="I68" s="39"/>
    </row>
    <row r="69" spans="1:9">
      <c r="A69" s="40"/>
      <c r="B69" s="39"/>
      <c r="C69" s="39"/>
      <c r="D69" s="39"/>
      <c r="E69" s="39"/>
      <c r="F69" s="39"/>
      <c r="G69" s="39"/>
      <c r="H69" s="39"/>
      <c r="I69" s="39"/>
    </row>
    <row r="70" spans="1:9">
      <c r="A70" s="40"/>
      <c r="B70" s="39"/>
      <c r="C70" s="39"/>
      <c r="D70" s="39"/>
      <c r="E70" s="39"/>
      <c r="F70" s="39"/>
      <c r="G70" s="39"/>
      <c r="H70" s="39"/>
      <c r="I70" s="39"/>
    </row>
    <row r="71" spans="1:9">
      <c r="A71" s="40"/>
      <c r="B71" s="39"/>
      <c r="C71" s="39"/>
      <c r="D71" s="39"/>
      <c r="E71" s="39"/>
      <c r="F71" s="39"/>
      <c r="G71" s="39"/>
      <c r="H71" s="39"/>
      <c r="I71" s="39"/>
    </row>
    <row r="72" spans="1:9">
      <c r="A72" s="40"/>
      <c r="B72" s="39"/>
      <c r="C72" s="39"/>
      <c r="D72" s="39"/>
      <c r="E72" s="39"/>
      <c r="F72" s="39"/>
      <c r="G72" s="39"/>
      <c r="H72" s="39"/>
      <c r="I72" s="39"/>
    </row>
    <row r="73" spans="1:9">
      <c r="A73" s="40"/>
      <c r="B73" s="39"/>
      <c r="C73" s="39"/>
      <c r="D73" s="39"/>
      <c r="E73" s="39"/>
      <c r="F73" s="39"/>
      <c r="G73" s="39"/>
      <c r="H73" s="39"/>
      <c r="I73" s="39"/>
    </row>
    <row r="74" spans="1:9">
      <c r="A74" s="40"/>
      <c r="B74" s="39"/>
      <c r="C74" s="39"/>
      <c r="D74" s="39"/>
      <c r="E74" s="39"/>
      <c r="F74" s="39"/>
      <c r="G74" s="39"/>
      <c r="H74" s="39"/>
      <c r="I74" s="39"/>
    </row>
    <row r="75" spans="1:9">
      <c r="A75" s="40"/>
      <c r="B75" s="39"/>
      <c r="C75" s="39"/>
      <c r="D75" s="39"/>
      <c r="E75" s="39"/>
      <c r="F75" s="39"/>
      <c r="G75" s="39"/>
      <c r="H75" s="39"/>
      <c r="I75" s="39"/>
    </row>
    <row r="76" spans="1:9">
      <c r="A76" s="40"/>
      <c r="B76" s="39"/>
      <c r="C76" s="39"/>
      <c r="D76" s="39"/>
      <c r="E76" s="39"/>
      <c r="F76" s="39"/>
      <c r="G76" s="39"/>
      <c r="H76" s="39"/>
      <c r="I76" s="39"/>
    </row>
    <row r="77" spans="1:9">
      <c r="A77" s="40"/>
      <c r="B77" s="39"/>
      <c r="C77" s="39"/>
      <c r="D77" s="39"/>
      <c r="E77" s="39"/>
      <c r="F77" s="39"/>
      <c r="G77" s="39"/>
      <c r="H77" s="39"/>
      <c r="I77" s="39"/>
    </row>
    <row r="78" spans="1:9">
      <c r="A78" s="40"/>
      <c r="B78" s="39"/>
      <c r="C78" s="39"/>
      <c r="D78" s="39"/>
      <c r="E78" s="39"/>
      <c r="F78" s="39"/>
      <c r="G78" s="39"/>
      <c r="H78" s="39"/>
      <c r="I78" s="39"/>
    </row>
    <row r="79" spans="1:9">
      <c r="A79" s="40"/>
      <c r="B79" s="39"/>
      <c r="C79" s="39"/>
      <c r="D79" s="39"/>
      <c r="E79" s="39"/>
      <c r="F79" s="39"/>
      <c r="G79" s="39"/>
      <c r="H79" s="39"/>
      <c r="I79" s="39"/>
    </row>
    <row r="80" spans="1:9">
      <c r="A80" s="40"/>
      <c r="B80" s="39"/>
      <c r="C80" s="39"/>
      <c r="D80" s="39"/>
      <c r="E80" s="39"/>
      <c r="F80" s="39"/>
      <c r="G80" s="39"/>
      <c r="H80" s="39"/>
    </row>
    <row r="81" spans="1:9">
      <c r="A81" s="40"/>
      <c r="B81" s="39"/>
      <c r="C81" s="39"/>
      <c r="D81" s="39"/>
      <c r="E81" s="39"/>
      <c r="F81" s="39"/>
      <c r="G81" s="39"/>
      <c r="H81" s="39"/>
      <c r="I81" s="39"/>
    </row>
    <row r="82" spans="1:9">
      <c r="A82" s="40"/>
      <c r="B82" s="39"/>
      <c r="C82" s="39"/>
      <c r="D82" s="39"/>
      <c r="E82" s="39"/>
      <c r="F82" s="39"/>
      <c r="G82" s="39"/>
      <c r="H82" s="39"/>
      <c r="I82" s="39"/>
    </row>
    <row r="83" spans="1:9">
      <c r="A83" s="40"/>
      <c r="B83" s="39"/>
      <c r="C83" s="39"/>
      <c r="D83" s="39"/>
      <c r="E83" s="39"/>
      <c r="F83" s="39"/>
      <c r="G83" s="39"/>
      <c r="H83" s="39"/>
      <c r="I83" s="39"/>
    </row>
    <row r="84" spans="1:9">
      <c r="A84" s="40"/>
      <c r="B84" s="39"/>
      <c r="C84" s="39"/>
      <c r="D84" s="39"/>
      <c r="E84" s="39"/>
      <c r="F84" s="39"/>
      <c r="G84" s="39"/>
      <c r="H84" s="39"/>
      <c r="I84" s="39"/>
    </row>
    <row r="85" spans="1:9">
      <c r="A85" s="40"/>
      <c r="B85" s="39"/>
      <c r="C85" s="39"/>
      <c r="D85" s="39"/>
      <c r="E85" s="39"/>
      <c r="F85" s="39"/>
      <c r="G85" s="39"/>
      <c r="H85" s="39"/>
      <c r="I85" s="39"/>
    </row>
    <row r="86" spans="1:9">
      <c r="A86" s="40"/>
      <c r="B86" s="39"/>
      <c r="C86" s="39"/>
      <c r="D86" s="39"/>
      <c r="E86" s="39"/>
      <c r="F86" s="39"/>
      <c r="G86" s="39"/>
      <c r="H86" s="39"/>
      <c r="I86" s="39"/>
    </row>
    <row r="87" spans="1:9">
      <c r="A87" s="40"/>
      <c r="B87" s="39"/>
      <c r="C87" s="39"/>
      <c r="D87" s="39"/>
      <c r="E87" s="39"/>
      <c r="F87" s="39"/>
      <c r="G87" s="39"/>
      <c r="H87" s="39"/>
      <c r="I87" s="39"/>
    </row>
    <row r="88" spans="1:9">
      <c r="A88" s="40"/>
      <c r="B88" s="39"/>
      <c r="C88" s="39"/>
      <c r="D88" s="39"/>
      <c r="E88" s="39"/>
      <c r="F88" s="39"/>
      <c r="G88" s="39"/>
      <c r="H88" s="39"/>
      <c r="I88" s="39"/>
    </row>
    <row r="89" spans="1:9">
      <c r="A89" s="40"/>
      <c r="B89" s="39"/>
      <c r="C89" s="39"/>
      <c r="D89" s="39"/>
      <c r="E89" s="39"/>
      <c r="F89" s="39"/>
      <c r="G89" s="39"/>
      <c r="H89" s="39"/>
      <c r="I89" s="39"/>
    </row>
    <row r="90" spans="1:9">
      <c r="A90" s="40"/>
      <c r="B90" s="39"/>
      <c r="C90" s="39"/>
      <c r="D90" s="39"/>
      <c r="E90" s="39"/>
      <c r="F90" s="39"/>
      <c r="G90" s="39"/>
      <c r="H90" s="39"/>
      <c r="I90" s="39"/>
    </row>
    <row r="91" spans="1:9">
      <c r="A91" s="40"/>
      <c r="B91" s="39"/>
      <c r="C91" s="39"/>
      <c r="D91" s="39"/>
      <c r="E91" s="39"/>
      <c r="F91" s="39"/>
      <c r="G91" s="39"/>
      <c r="H91" s="39"/>
      <c r="I91" s="39"/>
    </row>
    <row r="92" spans="1:9">
      <c r="A92" s="40"/>
      <c r="B92" s="39"/>
      <c r="C92" s="39"/>
      <c r="D92" s="39"/>
      <c r="E92" s="39"/>
      <c r="F92" s="39"/>
      <c r="G92" s="39"/>
      <c r="H92" s="39"/>
      <c r="I92" s="39"/>
    </row>
    <row r="93" spans="1:9">
      <c r="A93" s="40"/>
      <c r="B93" s="39"/>
      <c r="C93" s="39"/>
      <c r="D93" s="39"/>
      <c r="E93" s="39"/>
      <c r="F93" s="39"/>
      <c r="G93" s="39"/>
      <c r="H93" s="39"/>
      <c r="I93" s="39"/>
    </row>
    <row r="94" spans="1:9">
      <c r="A94" s="39"/>
      <c r="B94" s="39"/>
      <c r="C94" s="39"/>
      <c r="D94" s="39"/>
      <c r="E94" s="39"/>
      <c r="F94" s="39"/>
      <c r="G94" s="39"/>
      <c r="H94" s="39"/>
      <c r="I94" s="39"/>
    </row>
    <row r="95" spans="1:9">
      <c r="A95" s="39"/>
      <c r="B95" s="39"/>
      <c r="C95" s="39"/>
      <c r="D95" s="39"/>
      <c r="E95" s="39"/>
      <c r="F95" s="39"/>
      <c r="G95" s="39"/>
      <c r="H95" s="39"/>
      <c r="I95" s="39"/>
    </row>
    <row r="96" spans="1:9">
      <c r="A96" s="39"/>
      <c r="B96" s="39"/>
      <c r="C96" s="39"/>
      <c r="D96" s="39"/>
      <c r="E96" s="39"/>
      <c r="F96" s="39"/>
      <c r="G96" s="39"/>
      <c r="H96" s="39"/>
      <c r="I96" s="39"/>
    </row>
    <row r="97" spans="1:9">
      <c r="A97" s="39"/>
      <c r="B97" s="39"/>
      <c r="C97" s="39"/>
      <c r="D97" s="39"/>
      <c r="E97" s="39"/>
      <c r="F97" s="39"/>
      <c r="G97" s="39"/>
      <c r="H97" s="39"/>
      <c r="I97" s="39"/>
    </row>
    <row r="98" spans="1:9">
      <c r="A98" s="39"/>
      <c r="B98" s="39"/>
      <c r="C98" s="39"/>
      <c r="D98" s="39"/>
      <c r="E98" s="39"/>
      <c r="F98" s="39"/>
      <c r="G98" s="39"/>
      <c r="H98" s="39"/>
      <c r="I98" s="39"/>
    </row>
    <row r="99" spans="1:9">
      <c r="A99" s="39"/>
      <c r="B99" s="39"/>
      <c r="C99" s="39"/>
      <c r="D99" s="39"/>
      <c r="E99" s="39"/>
      <c r="F99" s="39"/>
      <c r="G99" s="39"/>
      <c r="H99" s="39"/>
      <c r="I99" s="39"/>
    </row>
    <row r="100" spans="1:9">
      <c r="A100" s="39"/>
      <c r="B100" s="39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39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39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39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39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39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39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39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39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39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39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39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39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39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39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39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39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39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39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39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39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39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39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39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39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39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39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39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39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39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39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39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39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39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39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39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39"/>
      <c r="C137" s="39"/>
      <c r="D137" s="39"/>
      <c r="E137" s="39"/>
      <c r="F137" s="39"/>
      <c r="G137" s="39"/>
      <c r="H137" s="39"/>
      <c r="I137" s="39"/>
    </row>
    <row r="138" spans="1:9">
      <c r="I138" s="39"/>
    </row>
    <row r="139" spans="1:9">
      <c r="I139" s="39"/>
    </row>
  </sheetData>
  <phoneticPr fontId="21" type="noConversion"/>
  <pageMargins left="0.70866141732283472" right="0.70866141732283472" top="0.78740157480314965" bottom="0.78740157480314965" header="0.31496062992125984" footer="0.31496062992125984"/>
  <pageSetup paperSize="9" scale="68" firstPageNumber="2" orientation="portrait" useFirstPageNumber="1" r:id="rId1"/>
  <headerFooter>
    <oddHeader>&amp;LTVAR COM, spol. s r. o.  &amp;C&amp;P&amp;R2532/000-01/00-41-02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4D6F3-5CD4-456C-A751-F736DD426DC0}">
  <dimension ref="A1:N31"/>
  <sheetViews>
    <sheetView view="pageLayout" zoomScaleNormal="100" workbookViewId="0">
      <selection activeCell="A7" sqref="A7"/>
    </sheetView>
  </sheetViews>
  <sheetFormatPr defaultRowHeight="12.75"/>
  <cols>
    <col min="1" max="1" width="42.7109375" customWidth="1"/>
    <col min="2" max="5" width="12.7109375" style="119" customWidth="1"/>
    <col min="6" max="8" width="11.7109375" style="119" customWidth="1"/>
  </cols>
  <sheetData>
    <row r="1" spans="1:14" ht="15.75">
      <c r="A1" s="58" t="s">
        <v>37</v>
      </c>
      <c r="B1" s="59" t="str">
        <f>Souhrn!A13</f>
        <v>PS 005 Demontáže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6.5" thickBot="1">
      <c r="A2" s="58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>
      <c r="A3" s="61"/>
      <c r="B3" s="62" t="s">
        <v>38</v>
      </c>
      <c r="C3" s="63"/>
      <c r="D3" s="63"/>
      <c r="E3" s="64" t="s">
        <v>39</v>
      </c>
      <c r="F3" s="65" t="s">
        <v>40</v>
      </c>
      <c r="G3" s="63" t="s">
        <v>2</v>
      </c>
      <c r="H3" s="64" t="s">
        <v>5</v>
      </c>
    </row>
    <row r="4" spans="1:14">
      <c r="A4" s="66"/>
      <c r="B4" s="67" t="s">
        <v>41</v>
      </c>
      <c r="C4" s="68" t="s">
        <v>0</v>
      </c>
      <c r="D4" s="68" t="s">
        <v>1</v>
      </c>
      <c r="E4" s="69" t="s">
        <v>42</v>
      </c>
      <c r="F4" s="70" t="s">
        <v>43</v>
      </c>
      <c r="G4" s="68" t="s">
        <v>3</v>
      </c>
      <c r="H4" s="69" t="s">
        <v>4</v>
      </c>
    </row>
    <row r="5" spans="1:14" ht="15" thickBot="1">
      <c r="A5" s="71" t="s">
        <v>44</v>
      </c>
      <c r="B5" s="72"/>
      <c r="C5" s="73"/>
      <c r="D5" s="73"/>
      <c r="E5" s="74" t="s">
        <v>45</v>
      </c>
      <c r="F5" s="75"/>
      <c r="G5" s="73"/>
      <c r="H5" s="74"/>
    </row>
    <row r="6" spans="1:14">
      <c r="A6" s="76"/>
      <c r="B6" s="77"/>
      <c r="C6" s="78"/>
      <c r="D6" s="79"/>
      <c r="E6" s="80"/>
      <c r="F6" s="77"/>
      <c r="G6" s="78"/>
      <c r="H6" s="80"/>
    </row>
    <row r="7" spans="1:14" s="85" customFormat="1">
      <c r="A7" s="66" t="s">
        <v>152</v>
      </c>
      <c r="B7" s="81">
        <f>SUM(C7:D7)</f>
        <v>0</v>
      </c>
      <c r="C7" s="303">
        <v>0</v>
      </c>
      <c r="D7" s="303">
        <v>0</v>
      </c>
      <c r="E7" s="83">
        <f>SUM(C7:D7)</f>
        <v>0</v>
      </c>
      <c r="F7" s="252">
        <f>SUM(G7:H7)</f>
        <v>0</v>
      </c>
      <c r="G7" s="253">
        <f>PRODUCT(D7*0.084)</f>
        <v>0</v>
      </c>
      <c r="H7" s="254">
        <f>PRODUCT(D7*0.045)</f>
        <v>0</v>
      </c>
    </row>
    <row r="8" spans="1:14">
      <c r="A8" s="283"/>
      <c r="B8" s="87"/>
      <c r="C8" s="88"/>
      <c r="D8" s="89"/>
      <c r="E8" s="90"/>
      <c r="F8" s="87"/>
      <c r="G8" s="88"/>
      <c r="H8" s="90"/>
    </row>
    <row r="9" spans="1:14">
      <c r="A9" s="66"/>
      <c r="B9" s="91"/>
      <c r="C9" s="92"/>
      <c r="D9" s="93"/>
      <c r="E9" s="94"/>
      <c r="F9" s="91"/>
      <c r="G9" s="92"/>
      <c r="H9" s="94"/>
    </row>
    <row r="10" spans="1:14">
      <c r="A10" s="66"/>
      <c r="B10" s="81"/>
      <c r="C10" s="82"/>
      <c r="D10" s="82"/>
      <c r="E10" s="83"/>
      <c r="F10" s="81"/>
      <c r="G10" s="82"/>
      <c r="H10" s="84"/>
    </row>
    <row r="11" spans="1:14">
      <c r="A11" s="229"/>
      <c r="B11" s="87"/>
      <c r="C11" s="88"/>
      <c r="D11" s="89"/>
      <c r="E11" s="90"/>
      <c r="F11" s="87"/>
      <c r="G11" s="88"/>
      <c r="H11" s="90"/>
    </row>
    <row r="12" spans="1:14">
      <c r="A12" s="66"/>
      <c r="B12" s="91"/>
      <c r="C12" s="92"/>
      <c r="D12" s="93"/>
      <c r="E12" s="94"/>
      <c r="F12" s="91"/>
      <c r="G12" s="92"/>
      <c r="H12" s="94"/>
    </row>
    <row r="13" spans="1:14" s="85" customFormat="1">
      <c r="A13" s="66"/>
      <c r="B13" s="81"/>
      <c r="C13" s="82"/>
      <c r="D13" s="82"/>
      <c r="E13" s="83"/>
      <c r="F13" s="81"/>
      <c r="G13" s="82"/>
      <c r="H13" s="84"/>
    </row>
    <row r="14" spans="1:14">
      <c r="A14" s="86"/>
      <c r="B14" s="87"/>
      <c r="C14" s="88"/>
      <c r="D14" s="89"/>
      <c r="E14" s="90"/>
      <c r="F14" s="87"/>
      <c r="G14" s="88"/>
      <c r="H14" s="90"/>
    </row>
    <row r="15" spans="1:14" ht="14.25">
      <c r="A15" s="95"/>
      <c r="B15" s="96"/>
      <c r="C15" s="97"/>
      <c r="D15" s="98"/>
      <c r="E15" s="99"/>
      <c r="F15" s="96"/>
      <c r="G15" s="97"/>
      <c r="H15" s="99"/>
    </row>
    <row r="16" spans="1:14">
      <c r="A16" s="66"/>
      <c r="B16" s="91"/>
      <c r="C16" s="82"/>
      <c r="D16" s="93"/>
      <c r="E16" s="94"/>
      <c r="F16" s="91"/>
      <c r="G16" s="92"/>
      <c r="H16" s="94"/>
    </row>
    <row r="17" spans="1:8">
      <c r="A17" s="86"/>
      <c r="B17" s="87"/>
      <c r="C17" s="88"/>
      <c r="D17" s="89"/>
      <c r="E17" s="90"/>
      <c r="F17" s="87"/>
      <c r="G17" s="88"/>
      <c r="H17" s="90"/>
    </row>
    <row r="18" spans="1:8">
      <c r="A18" s="66"/>
      <c r="B18" s="91"/>
      <c r="C18" s="92"/>
      <c r="D18" s="93"/>
      <c r="E18" s="94"/>
      <c r="F18" s="91"/>
      <c r="G18" s="92"/>
      <c r="H18" s="94"/>
    </row>
    <row r="19" spans="1:8">
      <c r="A19" s="66"/>
      <c r="B19" s="91"/>
      <c r="C19" s="92"/>
      <c r="D19" s="93"/>
      <c r="E19" s="94"/>
      <c r="F19" s="91"/>
      <c r="G19" s="92"/>
      <c r="H19" s="94"/>
    </row>
    <row r="20" spans="1:8">
      <c r="A20" s="86"/>
      <c r="B20" s="87"/>
      <c r="C20" s="88"/>
      <c r="D20" s="89"/>
      <c r="E20" s="90"/>
      <c r="F20" s="87"/>
      <c r="G20" s="88"/>
      <c r="H20" s="90"/>
    </row>
    <row r="21" spans="1:8">
      <c r="A21" s="66"/>
      <c r="B21" s="91"/>
      <c r="C21" s="92"/>
      <c r="D21" s="93"/>
      <c r="E21" s="94"/>
      <c r="F21" s="91"/>
      <c r="G21" s="92"/>
      <c r="H21" s="94"/>
    </row>
    <row r="22" spans="1:8" s="85" customFormat="1" ht="12" customHeight="1">
      <c r="A22" s="66"/>
      <c r="B22" s="100"/>
      <c r="C22" s="82"/>
      <c r="D22" s="101"/>
      <c r="E22" s="84"/>
      <c r="F22" s="100"/>
      <c r="G22" s="82"/>
      <c r="H22" s="84"/>
    </row>
    <row r="23" spans="1:8">
      <c r="A23" s="86"/>
      <c r="B23" s="87"/>
      <c r="C23" s="88"/>
      <c r="D23" s="89"/>
      <c r="E23" s="90"/>
      <c r="F23" s="87"/>
      <c r="G23" s="88"/>
      <c r="H23" s="90"/>
    </row>
    <row r="24" spans="1:8" ht="14.25">
      <c r="A24" s="95"/>
      <c r="B24" s="96"/>
      <c r="C24" s="97"/>
      <c r="D24" s="98"/>
      <c r="E24" s="99"/>
      <c r="F24" s="96"/>
      <c r="G24" s="97"/>
      <c r="H24" s="99"/>
    </row>
    <row r="25" spans="1:8">
      <c r="A25" s="66"/>
      <c r="B25" s="91"/>
      <c r="C25" s="92"/>
      <c r="D25" s="93"/>
      <c r="E25" s="94"/>
      <c r="F25" s="91"/>
      <c r="G25" s="92"/>
      <c r="H25" s="94"/>
    </row>
    <row r="26" spans="1:8" ht="13.5" thickBot="1">
      <c r="A26" s="102"/>
      <c r="B26" s="103"/>
      <c r="C26" s="104"/>
      <c r="D26" s="105"/>
      <c r="E26" s="106"/>
      <c r="F26" s="103"/>
      <c r="G26" s="104"/>
      <c r="H26" s="106"/>
    </row>
    <row r="27" spans="1:8">
      <c r="A27" s="66"/>
      <c r="B27" s="107"/>
      <c r="C27" s="108"/>
      <c r="D27" s="109"/>
      <c r="E27" s="110"/>
      <c r="F27" s="107"/>
      <c r="G27" s="108"/>
      <c r="H27" s="110"/>
    </row>
    <row r="28" spans="1:8">
      <c r="A28" s="66"/>
      <c r="B28" s="111"/>
      <c r="C28" s="112"/>
      <c r="D28" s="112"/>
      <c r="E28" s="113"/>
      <c r="F28" s="111"/>
      <c r="G28" s="112"/>
      <c r="H28" s="113"/>
    </row>
    <row r="29" spans="1:8">
      <c r="A29" s="66" t="s">
        <v>47</v>
      </c>
      <c r="B29" s="81">
        <f t="shared" ref="B29:H29" si="0">SUM(B6:B28)</f>
        <v>0</v>
      </c>
      <c r="C29" s="82">
        <f t="shared" si="0"/>
        <v>0</v>
      </c>
      <c r="D29" s="82">
        <f t="shared" si="0"/>
        <v>0</v>
      </c>
      <c r="E29" s="84">
        <f t="shared" si="0"/>
        <v>0</v>
      </c>
      <c r="F29" s="81">
        <f t="shared" si="0"/>
        <v>0</v>
      </c>
      <c r="G29" s="82">
        <f t="shared" si="0"/>
        <v>0</v>
      </c>
      <c r="H29" s="84">
        <f t="shared" si="0"/>
        <v>0</v>
      </c>
    </row>
    <row r="30" spans="1:8">
      <c r="A30" s="114"/>
      <c r="B30" s="81"/>
      <c r="C30" s="115"/>
      <c r="D30" s="115"/>
      <c r="E30" s="83"/>
      <c r="F30" s="81"/>
      <c r="G30" s="115"/>
      <c r="H30" s="83"/>
    </row>
    <row r="31" spans="1:8" ht="13.5" thickBot="1">
      <c r="A31" s="102"/>
      <c r="B31" s="116"/>
      <c r="C31" s="117"/>
      <c r="D31" s="117"/>
      <c r="E31" s="118"/>
      <c r="F31" s="116"/>
      <c r="G31" s="117"/>
      <c r="H31" s="118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firstPageNumber="3" orientation="landscape" useFirstPageNumber="1" verticalDpi="300" r:id="rId1"/>
  <headerFooter>
    <oddHeader xml:space="preserve">&amp;LTVAR COM, spol. s r. o.  &amp;C&amp;P&amp;R2532/000-01/00-41-02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E469-0795-4EB6-8649-9DF1817037EA}">
  <dimension ref="A1:N31"/>
  <sheetViews>
    <sheetView view="pageLayout" zoomScaleNormal="100" workbookViewId="0">
      <selection activeCell="D7" sqref="D7"/>
    </sheetView>
  </sheetViews>
  <sheetFormatPr defaultRowHeight="12.75"/>
  <cols>
    <col min="1" max="1" width="42.7109375" customWidth="1"/>
    <col min="2" max="5" width="12.7109375" style="119" customWidth="1"/>
    <col min="6" max="8" width="11.7109375" style="119" customWidth="1"/>
  </cols>
  <sheetData>
    <row r="1" spans="1:14" ht="15.75">
      <c r="A1" s="58" t="s">
        <v>37</v>
      </c>
      <c r="B1" s="59" t="str">
        <f>Souhrn!A14</f>
        <v>PS 010 Tunelová pec č.1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6.5" thickBot="1">
      <c r="A2" s="58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>
      <c r="A3" s="61"/>
      <c r="B3" s="62" t="s">
        <v>38</v>
      </c>
      <c r="C3" s="63"/>
      <c r="D3" s="63"/>
      <c r="E3" s="64" t="s">
        <v>39</v>
      </c>
      <c r="F3" s="65" t="s">
        <v>40</v>
      </c>
      <c r="G3" s="63" t="s">
        <v>2</v>
      </c>
      <c r="H3" s="64" t="s">
        <v>5</v>
      </c>
    </row>
    <row r="4" spans="1:14">
      <c r="A4" s="66"/>
      <c r="B4" s="67" t="s">
        <v>41</v>
      </c>
      <c r="C4" s="68" t="s">
        <v>0</v>
      </c>
      <c r="D4" s="68" t="s">
        <v>1</v>
      </c>
      <c r="E4" s="69" t="s">
        <v>42</v>
      </c>
      <c r="F4" s="70" t="s">
        <v>43</v>
      </c>
      <c r="G4" s="68" t="s">
        <v>3</v>
      </c>
      <c r="H4" s="69" t="s">
        <v>4</v>
      </c>
    </row>
    <row r="5" spans="1:14" ht="15" thickBot="1">
      <c r="A5" s="71" t="s">
        <v>44</v>
      </c>
      <c r="B5" s="72"/>
      <c r="C5" s="73"/>
      <c r="D5" s="73"/>
      <c r="E5" s="74" t="s">
        <v>45</v>
      </c>
      <c r="F5" s="75"/>
      <c r="G5" s="73"/>
      <c r="H5" s="74"/>
    </row>
    <row r="6" spans="1:14">
      <c r="A6" s="76"/>
      <c r="B6" s="77"/>
      <c r="C6" s="78"/>
      <c r="D6" s="79"/>
      <c r="E6" s="80"/>
      <c r="F6" s="77"/>
      <c r="G6" s="78"/>
      <c r="H6" s="80"/>
    </row>
    <row r="7" spans="1:14" s="85" customFormat="1">
      <c r="A7" s="66" t="s">
        <v>46</v>
      </c>
      <c r="B7" s="81">
        <f>SUM(C7:D7)</f>
        <v>0</v>
      </c>
      <c r="C7" s="82">
        <f>PS_010!I51</f>
        <v>0</v>
      </c>
      <c r="D7" s="82">
        <f>PS_010!J51</f>
        <v>0</v>
      </c>
      <c r="E7" s="83">
        <f>SUM(C7:D7)</f>
        <v>0</v>
      </c>
      <c r="F7" s="252">
        <f>SUM(G7:H7)</f>
        <v>0</v>
      </c>
      <c r="G7" s="253">
        <f>PRODUCT(D7*0.064)</f>
        <v>0</v>
      </c>
      <c r="H7" s="254">
        <f>PRODUCT(D7*0.025)</f>
        <v>0</v>
      </c>
    </row>
    <row r="8" spans="1:14">
      <c r="A8" s="86"/>
      <c r="B8" s="87"/>
      <c r="C8" s="88"/>
      <c r="D8" s="89"/>
      <c r="E8" s="90"/>
      <c r="F8" s="87"/>
      <c r="G8" s="88"/>
      <c r="H8" s="90"/>
    </row>
    <row r="9" spans="1:14">
      <c r="A9" s="66"/>
      <c r="B9" s="91"/>
      <c r="C9" s="92"/>
      <c r="D9" s="93"/>
      <c r="E9" s="94"/>
      <c r="F9" s="91"/>
      <c r="G9" s="92"/>
      <c r="H9" s="94"/>
    </row>
    <row r="10" spans="1:14">
      <c r="A10" s="66"/>
      <c r="B10" s="81"/>
      <c r="C10" s="82"/>
      <c r="D10" s="82"/>
      <c r="E10" s="83"/>
      <c r="F10" s="81"/>
      <c r="G10" s="82"/>
      <c r="H10" s="84"/>
    </row>
    <row r="11" spans="1:14">
      <c r="A11" s="229"/>
      <c r="B11" s="87"/>
      <c r="C11" s="88"/>
      <c r="D11" s="89"/>
      <c r="E11" s="90"/>
      <c r="F11" s="87"/>
      <c r="G11" s="88"/>
      <c r="H11" s="90"/>
    </row>
    <row r="12" spans="1:14">
      <c r="A12" s="66"/>
      <c r="B12" s="91"/>
      <c r="C12" s="92"/>
      <c r="D12" s="93"/>
      <c r="E12" s="94"/>
      <c r="F12" s="91"/>
      <c r="G12" s="92"/>
      <c r="H12" s="94"/>
    </row>
    <row r="13" spans="1:14" s="85" customFormat="1">
      <c r="A13" s="66"/>
      <c r="B13" s="81"/>
      <c r="C13" s="82"/>
      <c r="D13" s="82"/>
      <c r="E13" s="83"/>
      <c r="F13" s="81"/>
      <c r="G13" s="82"/>
      <c r="H13" s="84"/>
    </row>
    <row r="14" spans="1:14">
      <c r="A14" s="86"/>
      <c r="B14" s="87"/>
      <c r="C14" s="88"/>
      <c r="D14" s="89"/>
      <c r="E14" s="90"/>
      <c r="F14" s="87"/>
      <c r="G14" s="88"/>
      <c r="H14" s="90"/>
    </row>
    <row r="15" spans="1:14" ht="14.25">
      <c r="A15" s="95"/>
      <c r="B15" s="96"/>
      <c r="C15" s="97"/>
      <c r="D15" s="98"/>
      <c r="E15" s="99"/>
      <c r="F15" s="96"/>
      <c r="G15" s="97"/>
      <c r="H15" s="99"/>
    </row>
    <row r="16" spans="1:14">
      <c r="A16" s="66"/>
      <c r="B16" s="91"/>
      <c r="C16" s="82"/>
      <c r="D16" s="93"/>
      <c r="E16" s="94"/>
      <c r="F16" s="91"/>
      <c r="G16" s="92"/>
      <c r="H16" s="94"/>
    </row>
    <row r="17" spans="1:8">
      <c r="A17" s="86"/>
      <c r="B17" s="87"/>
      <c r="C17" s="88"/>
      <c r="D17" s="89"/>
      <c r="E17" s="90"/>
      <c r="F17" s="87"/>
      <c r="G17" s="88"/>
      <c r="H17" s="90"/>
    </row>
    <row r="18" spans="1:8">
      <c r="A18" s="66"/>
      <c r="B18" s="91"/>
      <c r="C18" s="92"/>
      <c r="D18" s="93"/>
      <c r="E18" s="94"/>
      <c r="F18" s="91"/>
      <c r="G18" s="92"/>
      <c r="H18" s="94"/>
    </row>
    <row r="19" spans="1:8">
      <c r="A19" s="66"/>
      <c r="B19" s="91"/>
      <c r="C19" s="92"/>
      <c r="D19" s="93"/>
      <c r="E19" s="94"/>
      <c r="F19" s="91"/>
      <c r="G19" s="92"/>
      <c r="H19" s="94"/>
    </row>
    <row r="20" spans="1:8">
      <c r="A20" s="86"/>
      <c r="B20" s="87"/>
      <c r="C20" s="88"/>
      <c r="D20" s="89"/>
      <c r="E20" s="90"/>
      <c r="F20" s="87"/>
      <c r="G20" s="88"/>
      <c r="H20" s="90"/>
    </row>
    <row r="21" spans="1:8">
      <c r="A21" s="66"/>
      <c r="B21" s="91"/>
      <c r="C21" s="92"/>
      <c r="D21" s="93"/>
      <c r="E21" s="94"/>
      <c r="F21" s="91"/>
      <c r="G21" s="92"/>
      <c r="H21" s="94"/>
    </row>
    <row r="22" spans="1:8" s="85" customFormat="1" ht="12" customHeight="1">
      <c r="A22" s="66"/>
      <c r="B22" s="100"/>
      <c r="C22" s="82"/>
      <c r="D22" s="101"/>
      <c r="E22" s="84"/>
      <c r="F22" s="100"/>
      <c r="G22" s="82"/>
      <c r="H22" s="84"/>
    </row>
    <row r="23" spans="1:8">
      <c r="A23" s="86"/>
      <c r="B23" s="87"/>
      <c r="C23" s="88"/>
      <c r="D23" s="89"/>
      <c r="E23" s="90"/>
      <c r="F23" s="87"/>
      <c r="G23" s="88"/>
      <c r="H23" s="90"/>
    </row>
    <row r="24" spans="1:8" ht="14.25">
      <c r="A24" s="95"/>
      <c r="B24" s="96"/>
      <c r="C24" s="97"/>
      <c r="D24" s="98"/>
      <c r="E24" s="99"/>
      <c r="F24" s="96"/>
      <c r="G24" s="97"/>
      <c r="H24" s="99"/>
    </row>
    <row r="25" spans="1:8">
      <c r="A25" s="66"/>
      <c r="B25" s="91"/>
      <c r="C25" s="92"/>
      <c r="D25" s="93"/>
      <c r="E25" s="94"/>
      <c r="F25" s="91"/>
      <c r="G25" s="92"/>
      <c r="H25" s="94"/>
    </row>
    <row r="26" spans="1:8" ht="13.5" thickBot="1">
      <c r="A26" s="102"/>
      <c r="B26" s="103"/>
      <c r="C26" s="104"/>
      <c r="D26" s="105"/>
      <c r="E26" s="106"/>
      <c r="F26" s="103"/>
      <c r="G26" s="104"/>
      <c r="H26" s="106"/>
    </row>
    <row r="27" spans="1:8">
      <c r="A27" s="66"/>
      <c r="B27" s="107"/>
      <c r="C27" s="108"/>
      <c r="D27" s="109"/>
      <c r="E27" s="110"/>
      <c r="F27" s="107"/>
      <c r="G27" s="108"/>
      <c r="H27" s="110"/>
    </row>
    <row r="28" spans="1:8">
      <c r="A28" s="66"/>
      <c r="B28" s="111"/>
      <c r="C28" s="112"/>
      <c r="D28" s="112"/>
      <c r="E28" s="113"/>
      <c r="F28" s="111"/>
      <c r="G28" s="112"/>
      <c r="H28" s="113"/>
    </row>
    <row r="29" spans="1:8">
      <c r="A29" s="66" t="s">
        <v>47</v>
      </c>
      <c r="B29" s="81">
        <f t="shared" ref="B29:H29" si="0">SUM(B6:B28)</f>
        <v>0</v>
      </c>
      <c r="C29" s="82">
        <f t="shared" si="0"/>
        <v>0</v>
      </c>
      <c r="D29" s="82">
        <f t="shared" si="0"/>
        <v>0</v>
      </c>
      <c r="E29" s="84">
        <f t="shared" si="0"/>
        <v>0</v>
      </c>
      <c r="F29" s="81">
        <f t="shared" si="0"/>
        <v>0</v>
      </c>
      <c r="G29" s="82">
        <f t="shared" si="0"/>
        <v>0</v>
      </c>
      <c r="H29" s="84">
        <f t="shared" si="0"/>
        <v>0</v>
      </c>
    </row>
    <row r="30" spans="1:8">
      <c r="A30" s="114"/>
      <c r="B30" s="81"/>
      <c r="C30" s="115"/>
      <c r="D30" s="115"/>
      <c r="E30" s="83"/>
      <c r="F30" s="81"/>
      <c r="G30" s="115"/>
      <c r="H30" s="83"/>
    </row>
    <row r="31" spans="1:8" ht="13.5" thickBot="1">
      <c r="A31" s="102"/>
      <c r="B31" s="116"/>
      <c r="C31" s="117"/>
      <c r="D31" s="117"/>
      <c r="E31" s="118"/>
      <c r="F31" s="116"/>
      <c r="G31" s="117"/>
      <c r="H31" s="118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firstPageNumber="4" orientation="landscape" useFirstPageNumber="1" verticalDpi="300" r:id="rId1"/>
  <headerFooter>
    <oddHeader>&amp;LTVAR COM, spol. s r. o.  &amp;C&amp;P&amp;R2532/000-01/00-41-02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0FFF-6A27-4AD9-AF8C-ED05FBE89F86}">
  <dimension ref="A1:L569"/>
  <sheetViews>
    <sheetView topLeftCell="A3" zoomScaleNormal="100" workbookViewId="0">
      <selection activeCell="B10" sqref="B10"/>
    </sheetView>
  </sheetViews>
  <sheetFormatPr defaultColWidth="9.140625" defaultRowHeight="12.75"/>
  <cols>
    <col min="1" max="1" width="17" customWidth="1"/>
    <col min="2" max="2" width="45.7109375" customWidth="1"/>
    <col min="3" max="3" width="6.28515625" customWidth="1"/>
    <col min="4" max="4" width="5.7109375" style="151" customWidth="1"/>
    <col min="5" max="5" width="9.7109375" style="266" customWidth="1"/>
    <col min="6" max="7" width="10.7109375" customWidth="1"/>
    <col min="8" max="8" width="11.85546875" customWidth="1"/>
    <col min="9" max="9" width="12.85546875" style="119" customWidth="1"/>
    <col min="10" max="10" width="12.7109375" customWidth="1"/>
    <col min="11" max="11" width="17.7109375" customWidth="1"/>
    <col min="12" max="12" width="18.28515625" customWidth="1"/>
    <col min="13" max="13" width="11.42578125" bestFit="1" customWidth="1"/>
    <col min="15" max="15" width="11.7109375" customWidth="1"/>
  </cols>
  <sheetData>
    <row r="1" spans="1:12" ht="15.75" customHeight="1">
      <c r="A1" s="58" t="s">
        <v>37</v>
      </c>
      <c r="B1" s="59" t="str">
        <f>Souhrn!A14</f>
        <v>PS 010 Tunelová pec č.1</v>
      </c>
      <c r="C1" s="120"/>
      <c r="D1" s="121"/>
      <c r="E1" s="255"/>
      <c r="F1" s="120"/>
      <c r="G1" s="60"/>
      <c r="H1" s="60"/>
      <c r="I1" s="122"/>
      <c r="J1" s="60"/>
      <c r="K1" s="60"/>
      <c r="L1" s="60"/>
    </row>
    <row r="2" spans="1:12" ht="16.5" thickBot="1">
      <c r="A2" s="58"/>
      <c r="B2" s="59" t="s">
        <v>48</v>
      </c>
      <c r="C2" s="123"/>
      <c r="D2" s="124"/>
      <c r="E2" s="256"/>
      <c r="F2" s="123"/>
      <c r="G2" s="125"/>
      <c r="H2" s="125"/>
      <c r="I2" s="126"/>
      <c r="J2" s="125"/>
      <c r="K2" s="125"/>
      <c r="L2" s="125"/>
    </row>
    <row r="3" spans="1:12">
      <c r="A3" s="127"/>
      <c r="B3" s="128"/>
      <c r="C3" s="129"/>
      <c r="D3" s="308" t="s">
        <v>49</v>
      </c>
      <c r="E3" s="309"/>
      <c r="F3" s="310" t="s">
        <v>50</v>
      </c>
      <c r="G3" s="311"/>
      <c r="H3" s="130" t="s">
        <v>51</v>
      </c>
      <c r="I3" s="131"/>
      <c r="J3" s="132"/>
      <c r="K3" s="125"/>
      <c r="L3" s="125"/>
    </row>
    <row r="4" spans="1:12" ht="13.5" thickBot="1">
      <c r="A4" s="133" t="s">
        <v>52</v>
      </c>
      <c r="B4" s="134" t="s">
        <v>53</v>
      </c>
      <c r="C4" s="135" t="s">
        <v>54</v>
      </c>
      <c r="D4" s="136" t="s">
        <v>54</v>
      </c>
      <c r="E4" s="257" t="s">
        <v>55</v>
      </c>
      <c r="F4" s="137" t="s">
        <v>56</v>
      </c>
      <c r="G4" s="138" t="s">
        <v>57</v>
      </c>
      <c r="H4" s="137" t="s">
        <v>56</v>
      </c>
      <c r="I4" s="135" t="s">
        <v>154</v>
      </c>
      <c r="J4" s="138" t="s">
        <v>58</v>
      </c>
    </row>
    <row r="5" spans="1:12" ht="12.75" customHeight="1">
      <c r="A5" s="139"/>
      <c r="B5" s="212"/>
      <c r="C5" s="209"/>
      <c r="D5" s="140"/>
      <c r="E5" s="258"/>
      <c r="F5" s="141"/>
      <c r="G5" s="142"/>
      <c r="H5" s="143"/>
      <c r="I5" s="144"/>
      <c r="J5" s="145"/>
    </row>
    <row r="6" spans="1:12" s="235" customFormat="1" ht="12.75" customHeight="1">
      <c r="A6" s="242" t="s">
        <v>76</v>
      </c>
      <c r="B6" s="243" t="s">
        <v>149</v>
      </c>
      <c r="C6" s="231" t="s">
        <v>83</v>
      </c>
      <c r="D6" s="232"/>
      <c r="E6" s="259">
        <v>88</v>
      </c>
      <c r="F6" s="293"/>
      <c r="G6" s="233"/>
      <c r="H6" s="267">
        <v>7500</v>
      </c>
      <c r="I6" s="304">
        <v>0</v>
      </c>
      <c r="J6" s="307">
        <v>0</v>
      </c>
      <c r="K6"/>
    </row>
    <row r="7" spans="1:12" ht="12.75" customHeight="1">
      <c r="A7" s="146"/>
      <c r="B7" s="213" t="s">
        <v>107</v>
      </c>
      <c r="C7" s="210"/>
      <c r="D7" s="147"/>
      <c r="E7" s="259"/>
      <c r="F7" s="294"/>
      <c r="G7" s="148"/>
      <c r="H7" s="215"/>
      <c r="I7" s="218"/>
      <c r="J7" s="217"/>
    </row>
    <row r="8" spans="1:12" ht="12.75" customHeight="1">
      <c r="A8" s="146"/>
      <c r="B8" s="213"/>
      <c r="C8" s="210"/>
      <c r="D8" s="147"/>
      <c r="E8" s="259"/>
      <c r="F8" s="294"/>
      <c r="G8" s="148"/>
      <c r="H8" s="215"/>
      <c r="I8" s="218"/>
      <c r="J8" s="217"/>
    </row>
    <row r="9" spans="1:12" ht="12.75" customHeight="1">
      <c r="A9" s="242" t="s">
        <v>77</v>
      </c>
      <c r="B9" s="289" t="s">
        <v>108</v>
      </c>
      <c r="C9" s="231" t="s">
        <v>83</v>
      </c>
      <c r="D9" s="232"/>
      <c r="E9" s="259">
        <v>52</v>
      </c>
      <c r="F9" s="293"/>
      <c r="G9" s="233"/>
      <c r="H9" s="267">
        <v>5000</v>
      </c>
      <c r="I9" s="304">
        <v>0</v>
      </c>
      <c r="J9" s="307">
        <v>0</v>
      </c>
    </row>
    <row r="10" spans="1:12" ht="12.75" customHeight="1">
      <c r="A10" s="242"/>
      <c r="B10" s="214" t="s">
        <v>155</v>
      </c>
      <c r="C10" s="211"/>
      <c r="D10" s="147"/>
      <c r="E10" s="259"/>
      <c r="F10" s="294"/>
      <c r="G10" s="148"/>
      <c r="H10" s="215"/>
      <c r="I10" s="216"/>
      <c r="J10" s="217"/>
    </row>
    <row r="11" spans="1:12" s="235" customFormat="1" ht="12.75" customHeight="1">
      <c r="A11" s="236"/>
      <c r="B11" s="230"/>
      <c r="C11" s="231"/>
      <c r="D11" s="232"/>
      <c r="E11" s="259"/>
      <c r="F11" s="293"/>
      <c r="G11" s="233"/>
      <c r="H11" s="234"/>
      <c r="I11" s="239"/>
      <c r="J11" s="238"/>
    </row>
    <row r="12" spans="1:12" s="235" customFormat="1" ht="12.75" customHeight="1">
      <c r="A12" s="242" t="s">
        <v>78</v>
      </c>
      <c r="B12" s="243" t="s">
        <v>110</v>
      </c>
      <c r="C12" s="231" t="s">
        <v>83</v>
      </c>
      <c r="D12" s="232"/>
      <c r="E12" s="259">
        <v>35</v>
      </c>
      <c r="F12" s="293"/>
      <c r="G12" s="233"/>
      <c r="H12" s="267">
        <v>4000</v>
      </c>
      <c r="I12" s="304">
        <v>0</v>
      </c>
      <c r="J12" s="307">
        <v>0</v>
      </c>
    </row>
    <row r="13" spans="1:12" ht="26.25" customHeight="1">
      <c r="A13" s="146"/>
      <c r="B13" s="213" t="s">
        <v>109</v>
      </c>
      <c r="C13" s="210"/>
      <c r="D13" s="147"/>
      <c r="E13" s="259"/>
      <c r="F13" s="294"/>
      <c r="G13" s="148"/>
      <c r="H13" s="215"/>
      <c r="I13" s="218"/>
      <c r="J13" s="217"/>
    </row>
    <row r="14" spans="1:12" ht="12.75" customHeight="1">
      <c r="A14" s="146"/>
      <c r="B14" s="213"/>
      <c r="C14" s="210"/>
      <c r="D14" s="147"/>
      <c r="E14" s="259"/>
      <c r="F14" s="294"/>
      <c r="G14" s="148"/>
      <c r="H14" s="215"/>
      <c r="I14" s="218"/>
      <c r="J14" s="217"/>
    </row>
    <row r="15" spans="1:12" s="235" customFormat="1" ht="12.75" customHeight="1">
      <c r="A15" s="242" t="s">
        <v>79</v>
      </c>
      <c r="B15" s="243" t="s">
        <v>111</v>
      </c>
      <c r="C15" s="231" t="s">
        <v>83</v>
      </c>
      <c r="D15" s="232"/>
      <c r="E15" s="259">
        <v>65</v>
      </c>
      <c r="F15" s="293"/>
      <c r="G15" s="233"/>
      <c r="H15" s="267">
        <v>6000</v>
      </c>
      <c r="I15" s="304">
        <v>0</v>
      </c>
      <c r="J15" s="307">
        <v>0</v>
      </c>
    </row>
    <row r="16" spans="1:12" s="235" customFormat="1" ht="26.25" customHeight="1">
      <c r="A16" s="236"/>
      <c r="B16" s="230" t="s">
        <v>112</v>
      </c>
      <c r="C16" s="231"/>
      <c r="D16" s="232"/>
      <c r="E16" s="259"/>
      <c r="F16" s="293"/>
      <c r="G16" s="233"/>
      <c r="H16" s="234"/>
      <c r="I16" s="237"/>
      <c r="J16" s="238"/>
    </row>
    <row r="17" spans="1:10" s="235" customFormat="1" ht="12.75" customHeight="1">
      <c r="A17" s="236"/>
      <c r="B17" s="230"/>
      <c r="C17" s="231"/>
      <c r="D17" s="232"/>
      <c r="E17" s="259"/>
      <c r="F17" s="293"/>
      <c r="G17" s="233"/>
      <c r="H17" s="234"/>
      <c r="I17" s="237"/>
      <c r="J17" s="238"/>
    </row>
    <row r="18" spans="1:10" s="235" customFormat="1" ht="12.75" customHeight="1">
      <c r="A18" s="242" t="s">
        <v>84</v>
      </c>
      <c r="B18" s="243" t="s">
        <v>113</v>
      </c>
      <c r="C18" s="231" t="s">
        <v>83</v>
      </c>
      <c r="D18" s="232"/>
      <c r="E18" s="259"/>
      <c r="F18" s="293"/>
      <c r="G18" s="233"/>
      <c r="H18" s="267"/>
      <c r="I18" s="304">
        <v>0</v>
      </c>
      <c r="J18" s="307">
        <v>0</v>
      </c>
    </row>
    <row r="19" spans="1:10" s="235" customFormat="1" ht="12.75" customHeight="1">
      <c r="A19" s="242"/>
      <c r="B19" s="290" t="s">
        <v>114</v>
      </c>
      <c r="C19" s="231"/>
      <c r="D19" s="232"/>
      <c r="E19" s="259"/>
      <c r="F19" s="293"/>
      <c r="G19" s="233"/>
      <c r="H19" s="234"/>
      <c r="I19" s="239"/>
      <c r="J19" s="238"/>
    </row>
    <row r="20" spans="1:10" s="235" customFormat="1" ht="12.75" customHeight="1">
      <c r="A20" s="242"/>
      <c r="B20" s="290" t="s">
        <v>116</v>
      </c>
      <c r="C20" s="231"/>
      <c r="D20" s="232"/>
      <c r="E20" s="259"/>
      <c r="F20" s="293"/>
      <c r="G20" s="233"/>
      <c r="H20" s="234"/>
      <c r="I20" s="239"/>
      <c r="J20" s="238"/>
    </row>
    <row r="21" spans="1:10" ht="12.75" customHeight="1">
      <c r="A21" s="146"/>
      <c r="B21" s="291" t="s">
        <v>115</v>
      </c>
      <c r="C21" s="210"/>
      <c r="D21" s="147"/>
      <c r="E21" s="259"/>
      <c r="F21" s="294"/>
      <c r="G21" s="148"/>
      <c r="H21" s="215"/>
      <c r="I21" s="218"/>
      <c r="J21" s="217"/>
    </row>
    <row r="22" spans="1:10" s="235" customFormat="1" ht="12.75" customHeight="1">
      <c r="A22" s="236"/>
      <c r="B22" s="230"/>
      <c r="C22" s="231"/>
      <c r="D22" s="232"/>
      <c r="E22" s="259"/>
      <c r="F22" s="293"/>
      <c r="G22" s="233"/>
      <c r="H22" s="234"/>
      <c r="I22" s="237"/>
      <c r="J22" s="238"/>
    </row>
    <row r="23" spans="1:10" s="235" customFormat="1" ht="12.75" customHeight="1">
      <c r="A23" s="242" t="s">
        <v>85</v>
      </c>
      <c r="B23" s="243" t="s">
        <v>118</v>
      </c>
      <c r="C23" s="231" t="s">
        <v>83</v>
      </c>
      <c r="D23" s="232"/>
      <c r="E23" s="259"/>
      <c r="F23" s="294"/>
      <c r="G23" s="233"/>
      <c r="H23" s="267">
        <v>400</v>
      </c>
      <c r="I23" s="304">
        <v>0</v>
      </c>
      <c r="J23" s="307">
        <v>0</v>
      </c>
    </row>
    <row r="24" spans="1:10" ht="12.75" customHeight="1">
      <c r="A24" s="146"/>
      <c r="B24" s="213" t="s">
        <v>117</v>
      </c>
      <c r="C24" s="210"/>
      <c r="D24" s="147"/>
      <c r="E24" s="259"/>
      <c r="F24" s="294"/>
      <c r="G24" s="148"/>
      <c r="H24" s="215"/>
      <c r="I24" s="218"/>
      <c r="J24" s="217"/>
    </row>
    <row r="25" spans="1:10" ht="12.75" customHeight="1">
      <c r="A25" s="146"/>
      <c r="B25" s="213"/>
      <c r="C25" s="210"/>
      <c r="D25" s="147"/>
      <c r="E25" s="259"/>
      <c r="F25" s="294"/>
      <c r="G25" s="148"/>
      <c r="H25" s="215"/>
      <c r="I25" s="218"/>
      <c r="J25" s="217"/>
    </row>
    <row r="26" spans="1:10" ht="12.75" customHeight="1">
      <c r="A26" s="241" t="s">
        <v>86</v>
      </c>
      <c r="B26" s="240" t="s">
        <v>119</v>
      </c>
      <c r="C26" s="210" t="s">
        <v>121</v>
      </c>
      <c r="D26" s="147"/>
      <c r="E26" s="259"/>
      <c r="F26" s="294"/>
      <c r="G26" s="233"/>
      <c r="H26" s="267">
        <v>1800</v>
      </c>
      <c r="I26" s="304">
        <v>0</v>
      </c>
      <c r="J26" s="307">
        <v>0</v>
      </c>
    </row>
    <row r="27" spans="1:10" ht="12.75" customHeight="1">
      <c r="A27" s="146"/>
      <c r="B27" s="213"/>
      <c r="C27" s="210"/>
      <c r="D27" s="147"/>
      <c r="E27" s="259"/>
      <c r="F27" s="294"/>
      <c r="G27" s="148"/>
      <c r="H27" s="215"/>
      <c r="I27" s="218"/>
      <c r="J27" s="217"/>
    </row>
    <row r="28" spans="1:10" ht="12.75" customHeight="1">
      <c r="A28" s="241" t="s">
        <v>87</v>
      </c>
      <c r="B28" s="289" t="s">
        <v>120</v>
      </c>
      <c r="C28" s="231" t="s">
        <v>83</v>
      </c>
      <c r="D28" s="147"/>
      <c r="E28" s="259"/>
      <c r="F28" s="294"/>
      <c r="G28" s="148"/>
      <c r="H28" s="215">
        <v>3500</v>
      </c>
      <c r="I28" s="305">
        <v>0</v>
      </c>
      <c r="J28" s="307">
        <v>0</v>
      </c>
    </row>
    <row r="29" spans="1:10" ht="25.5" customHeight="1">
      <c r="A29" s="146"/>
      <c r="B29" s="291" t="s">
        <v>122</v>
      </c>
      <c r="C29" s="210"/>
      <c r="D29" s="147"/>
      <c r="E29" s="259"/>
      <c r="F29" s="294"/>
      <c r="G29" s="148"/>
      <c r="H29" s="215"/>
      <c r="I29" s="218"/>
      <c r="J29" s="217"/>
    </row>
    <row r="30" spans="1:10" s="235" customFormat="1" ht="12.75" customHeight="1">
      <c r="A30" s="236"/>
      <c r="B30" s="230"/>
      <c r="C30" s="231"/>
      <c r="D30" s="232"/>
      <c r="E30" s="259"/>
      <c r="F30" s="293"/>
      <c r="G30" s="233"/>
      <c r="H30" s="234"/>
      <c r="I30" s="237"/>
      <c r="J30" s="238"/>
    </row>
    <row r="31" spans="1:10" s="44" customFormat="1" ht="12.75" customHeight="1">
      <c r="A31" s="245" t="s">
        <v>88</v>
      </c>
      <c r="B31" s="244" t="s">
        <v>150</v>
      </c>
      <c r="C31" s="295"/>
      <c r="D31" s="154"/>
      <c r="E31" s="260"/>
      <c r="F31" s="150"/>
      <c r="G31" s="153"/>
      <c r="H31" s="215"/>
      <c r="I31" s="305">
        <v>0</v>
      </c>
      <c r="J31" s="306">
        <v>0</v>
      </c>
    </row>
    <row r="32" spans="1:10" s="44" customFormat="1" ht="12.75" customHeight="1">
      <c r="A32" s="245"/>
      <c r="B32" s="244"/>
      <c r="C32" s="295"/>
      <c r="D32" s="154"/>
      <c r="E32" s="260"/>
      <c r="F32" s="150"/>
      <c r="G32" s="153"/>
      <c r="H32" s="215"/>
      <c r="I32" s="216"/>
      <c r="J32" s="217"/>
    </row>
    <row r="33" spans="1:11" s="44" customFormat="1" ht="12.75" customHeight="1">
      <c r="A33" s="241" t="s">
        <v>89</v>
      </c>
      <c r="B33" s="240" t="s">
        <v>138</v>
      </c>
      <c r="C33" s="210" t="s">
        <v>121</v>
      </c>
      <c r="D33" s="147"/>
      <c r="E33" s="259"/>
      <c r="F33" s="294"/>
      <c r="G33" s="233"/>
      <c r="H33" s="267"/>
      <c r="I33" s="304">
        <v>0</v>
      </c>
      <c r="J33" s="307">
        <v>0</v>
      </c>
    </row>
    <row r="34" spans="1:11" s="44" customFormat="1" ht="12.75" customHeight="1">
      <c r="A34" s="245"/>
      <c r="B34" s="244"/>
      <c r="C34" s="295"/>
      <c r="D34" s="154"/>
      <c r="E34" s="260"/>
      <c r="F34" s="150"/>
      <c r="G34" s="153"/>
      <c r="H34" s="215"/>
      <c r="I34" s="216"/>
      <c r="J34" s="217"/>
    </row>
    <row r="35" spans="1:11" s="44" customFormat="1" ht="25.5" customHeight="1">
      <c r="A35" s="242" t="s">
        <v>139</v>
      </c>
      <c r="B35" s="240" t="s">
        <v>153</v>
      </c>
      <c r="C35" s="297" t="s">
        <v>121</v>
      </c>
      <c r="D35" s="147"/>
      <c r="E35" s="259"/>
      <c r="F35" s="294"/>
      <c r="G35" s="233"/>
      <c r="H35" s="298"/>
      <c r="I35" s="304">
        <v>0</v>
      </c>
      <c r="J35" s="307">
        <v>0</v>
      </c>
    </row>
    <row r="36" spans="1:11" s="44" customFormat="1" ht="12.75" customHeight="1">
      <c r="A36" s="245"/>
      <c r="B36" s="244"/>
      <c r="C36" s="295"/>
      <c r="D36" s="154"/>
      <c r="E36" s="260"/>
      <c r="F36" s="150"/>
      <c r="G36" s="153"/>
      <c r="H36" s="215"/>
      <c r="I36" s="216"/>
      <c r="J36" s="217"/>
    </row>
    <row r="37" spans="1:11" s="44" customFormat="1" ht="12.75" customHeight="1">
      <c r="A37" s="245" t="s">
        <v>140</v>
      </c>
      <c r="B37" s="244" t="s">
        <v>141</v>
      </c>
      <c r="C37" s="295" t="s">
        <v>142</v>
      </c>
      <c r="D37" s="154"/>
      <c r="E37" s="260"/>
      <c r="F37" s="150"/>
      <c r="G37" s="153"/>
      <c r="H37" s="215"/>
      <c r="I37" s="305">
        <v>0</v>
      </c>
      <c r="J37" s="306">
        <v>0</v>
      </c>
    </row>
    <row r="38" spans="1:11" s="44" customFormat="1" ht="12.75" customHeight="1">
      <c r="A38" s="245"/>
      <c r="B38" s="244"/>
      <c r="C38" s="295"/>
      <c r="D38" s="154"/>
      <c r="E38" s="260"/>
      <c r="F38" s="150"/>
      <c r="G38" s="153"/>
      <c r="H38" s="215"/>
      <c r="I38" s="216"/>
      <c r="J38" s="217"/>
    </row>
    <row r="39" spans="1:11" s="44" customFormat="1" ht="12.75" customHeight="1">
      <c r="A39" s="245" t="s">
        <v>143</v>
      </c>
      <c r="B39" s="244" t="s">
        <v>97</v>
      </c>
      <c r="C39" s="295"/>
      <c r="D39" s="154"/>
      <c r="E39" s="260"/>
      <c r="F39" s="150"/>
      <c r="G39" s="153"/>
      <c r="H39" s="215"/>
      <c r="I39" s="305">
        <v>0</v>
      </c>
      <c r="J39" s="306">
        <v>0</v>
      </c>
    </row>
    <row r="40" spans="1:11" s="44" customFormat="1" ht="12.75" customHeight="1">
      <c r="A40" s="245"/>
      <c r="B40" s="244"/>
      <c r="C40" s="295"/>
      <c r="D40" s="154"/>
      <c r="E40" s="260"/>
      <c r="F40" s="150"/>
      <c r="G40" s="153"/>
      <c r="H40" s="215"/>
      <c r="I40" s="216"/>
      <c r="J40" s="217"/>
    </row>
    <row r="41" spans="1:11" s="44" customFormat="1" ht="12.75" customHeight="1">
      <c r="A41" s="245" t="s">
        <v>98</v>
      </c>
      <c r="B41" s="244" t="s">
        <v>123</v>
      </c>
      <c r="C41" s="295" t="s">
        <v>91</v>
      </c>
      <c r="D41" s="154"/>
      <c r="E41" s="260"/>
      <c r="F41" s="150"/>
      <c r="G41" s="153">
        <v>135</v>
      </c>
      <c r="H41" s="215">
        <v>15500</v>
      </c>
      <c r="I41" s="305">
        <v>0</v>
      </c>
      <c r="J41" s="306">
        <v>0</v>
      </c>
    </row>
    <row r="42" spans="1:11" s="44" customFormat="1" ht="12.75" customHeight="1">
      <c r="A42" s="245"/>
      <c r="B42" s="292" t="s">
        <v>151</v>
      </c>
      <c r="C42" s="295"/>
      <c r="D42" s="154"/>
      <c r="E42" s="260"/>
      <c r="F42" s="150"/>
      <c r="G42" s="153"/>
      <c r="H42" s="215"/>
      <c r="I42" s="216"/>
      <c r="J42" s="217"/>
    </row>
    <row r="43" spans="1:11" s="44" customFormat="1" ht="12.75" customHeight="1">
      <c r="A43" s="245"/>
      <c r="B43" s="292"/>
      <c r="C43" s="295"/>
      <c r="D43" s="154"/>
      <c r="E43" s="260"/>
      <c r="F43" s="150"/>
      <c r="G43" s="153"/>
      <c r="H43" s="215"/>
      <c r="I43" s="216"/>
      <c r="J43" s="217"/>
    </row>
    <row r="44" spans="1:11" s="44" customFormat="1" ht="12.75" customHeight="1">
      <c r="A44" s="245" t="s">
        <v>90</v>
      </c>
      <c r="B44" s="244" t="s">
        <v>68</v>
      </c>
      <c r="C44" s="295"/>
      <c r="D44" s="154"/>
      <c r="E44" s="260"/>
      <c r="F44" s="150"/>
      <c r="G44" s="153"/>
      <c r="H44" s="215">
        <v>5400</v>
      </c>
      <c r="I44" s="305">
        <v>0</v>
      </c>
      <c r="J44" s="306">
        <v>0</v>
      </c>
      <c r="K44" s="235"/>
    </row>
    <row r="45" spans="1:11" s="44" customFormat="1" ht="12.75" customHeight="1">
      <c r="A45" s="149"/>
      <c r="B45" s="152"/>
      <c r="C45" s="295"/>
      <c r="D45" s="154"/>
      <c r="E45" s="260"/>
      <c r="F45" s="150"/>
      <c r="G45" s="153"/>
      <c r="H45" s="215"/>
      <c r="I45" s="216"/>
      <c r="J45" s="217"/>
    </row>
    <row r="46" spans="1:11" s="44" customFormat="1" ht="12.75" customHeight="1">
      <c r="A46" s="245" t="s">
        <v>99</v>
      </c>
      <c r="B46" s="244" t="s">
        <v>69</v>
      </c>
      <c r="C46" s="295"/>
      <c r="D46" s="154"/>
      <c r="E46" s="260"/>
      <c r="F46" s="150"/>
      <c r="G46" s="153"/>
      <c r="H46" s="215"/>
      <c r="I46" s="305">
        <v>0</v>
      </c>
      <c r="J46" s="306">
        <v>0</v>
      </c>
    </row>
    <row r="47" spans="1:11" s="44" customFormat="1" ht="12.75" customHeight="1">
      <c r="A47" s="149"/>
      <c r="B47" s="152"/>
      <c r="C47" s="295"/>
      <c r="D47" s="154"/>
      <c r="E47" s="260"/>
      <c r="F47" s="150"/>
      <c r="G47" s="153"/>
      <c r="H47" s="215"/>
      <c r="I47" s="216"/>
      <c r="J47" s="217"/>
    </row>
    <row r="48" spans="1:11" s="44" customFormat="1">
      <c r="A48" s="245" t="s">
        <v>100</v>
      </c>
      <c r="B48" s="244" t="s">
        <v>70</v>
      </c>
      <c r="C48" s="295">
        <v>1</v>
      </c>
      <c r="D48" s="154"/>
      <c r="E48" s="260"/>
      <c r="F48" s="150"/>
      <c r="G48" s="153"/>
      <c r="H48" s="215"/>
      <c r="I48" s="305">
        <v>0</v>
      </c>
      <c r="J48" s="306">
        <v>0</v>
      </c>
    </row>
    <row r="49" spans="1:10" s="44" customFormat="1" ht="13.5" thickBot="1">
      <c r="A49" s="155"/>
      <c r="B49" s="156"/>
      <c r="C49" s="200"/>
      <c r="D49" s="157"/>
      <c r="E49" s="261"/>
      <c r="F49" s="155"/>
      <c r="G49" s="156"/>
      <c r="H49" s="219"/>
      <c r="I49" s="220"/>
      <c r="J49" s="221"/>
    </row>
    <row r="50" spans="1:10" s="44" customFormat="1">
      <c r="A50" s="158"/>
      <c r="B50" s="222"/>
      <c r="C50" s="158"/>
      <c r="D50" s="159"/>
      <c r="E50" s="262"/>
      <c r="F50" s="158"/>
      <c r="G50" s="160"/>
      <c r="H50" s="158"/>
      <c r="I50" s="159"/>
      <c r="J50" s="160"/>
    </row>
    <row r="51" spans="1:10" s="44" customFormat="1">
      <c r="A51" s="246"/>
      <c r="B51" s="247" t="s">
        <v>40</v>
      </c>
      <c r="C51" s="248"/>
      <c r="D51" s="249"/>
      <c r="E51" s="263">
        <f>SUM(E5:E49)</f>
        <v>240</v>
      </c>
      <c r="F51" s="248"/>
      <c r="G51" s="244"/>
      <c r="H51" s="268">
        <f>SUM(H5:H49)</f>
        <v>49100</v>
      </c>
      <c r="I51" s="250">
        <f>SUM(I5:I49)</f>
        <v>0</v>
      </c>
      <c r="J51" s="251">
        <f>SUM(J5:J48)</f>
        <v>0</v>
      </c>
    </row>
    <row r="52" spans="1:10" ht="13.5" thickBot="1">
      <c r="A52" s="161"/>
      <c r="B52" s="223"/>
      <c r="C52" s="224"/>
      <c r="D52" s="225"/>
      <c r="E52" s="264"/>
      <c r="F52" s="155"/>
      <c r="G52" s="156"/>
      <c r="H52" s="155"/>
      <c r="I52" s="226"/>
      <c r="J52" s="227"/>
    </row>
    <row r="53" spans="1:10">
      <c r="C53" s="60"/>
      <c r="D53" s="162"/>
      <c r="E53" s="265"/>
      <c r="F53" s="60"/>
    </row>
    <row r="54" spans="1:10">
      <c r="C54" s="60"/>
      <c r="D54" s="162"/>
      <c r="E54" s="265"/>
      <c r="F54" s="60"/>
    </row>
    <row r="55" spans="1:10">
      <c r="C55" s="60"/>
      <c r="D55" s="162"/>
      <c r="E55" s="265"/>
      <c r="F55" s="60"/>
    </row>
    <row r="56" spans="1:10">
      <c r="C56" s="60"/>
      <c r="D56" s="162"/>
      <c r="E56" s="265"/>
      <c r="F56" s="60"/>
    </row>
    <row r="57" spans="1:10">
      <c r="C57" s="60"/>
      <c r="D57" s="162"/>
      <c r="E57" s="265"/>
      <c r="F57" s="60"/>
    </row>
    <row r="58" spans="1:10">
      <c r="C58" s="60"/>
      <c r="D58" s="162"/>
      <c r="E58" s="265"/>
      <c r="F58" s="60"/>
    </row>
    <row r="59" spans="1:10">
      <c r="C59" s="60"/>
      <c r="D59" s="162"/>
      <c r="E59" s="265"/>
      <c r="F59" s="60"/>
    </row>
    <row r="60" spans="1:10">
      <c r="C60" s="60"/>
      <c r="D60" s="162"/>
      <c r="E60" s="265"/>
      <c r="F60" s="60"/>
    </row>
    <row r="61" spans="1:10">
      <c r="C61" s="60"/>
      <c r="D61" s="162"/>
      <c r="E61" s="265"/>
      <c r="F61" s="60"/>
    </row>
    <row r="62" spans="1:10">
      <c r="C62" s="60"/>
      <c r="D62" s="162"/>
      <c r="E62" s="265"/>
      <c r="F62" s="60"/>
    </row>
    <row r="63" spans="1:10">
      <c r="C63" s="60"/>
      <c r="D63" s="162"/>
      <c r="E63" s="265"/>
      <c r="F63" s="60"/>
    </row>
    <row r="64" spans="1:10">
      <c r="C64" s="60"/>
      <c r="D64" s="162"/>
      <c r="E64" s="265"/>
      <c r="F64" s="60"/>
    </row>
    <row r="65" spans="3:6">
      <c r="C65" s="60"/>
      <c r="D65" s="162"/>
      <c r="E65" s="265"/>
      <c r="F65" s="60"/>
    </row>
    <row r="66" spans="3:6">
      <c r="C66" s="60"/>
      <c r="D66" s="162"/>
      <c r="E66" s="265"/>
      <c r="F66" s="60"/>
    </row>
    <row r="67" spans="3:6">
      <c r="C67" s="60"/>
      <c r="D67" s="162"/>
      <c r="E67" s="265"/>
      <c r="F67" s="60"/>
    </row>
    <row r="68" spans="3:6">
      <c r="C68" s="60"/>
      <c r="D68" s="162"/>
      <c r="E68" s="265"/>
      <c r="F68" s="60"/>
    </row>
    <row r="69" spans="3:6">
      <c r="C69" s="60"/>
      <c r="D69" s="162"/>
      <c r="E69" s="265"/>
      <c r="F69" s="60"/>
    </row>
    <row r="70" spans="3:6">
      <c r="C70" s="60"/>
      <c r="D70" s="162"/>
      <c r="E70" s="265"/>
      <c r="F70" s="60"/>
    </row>
    <row r="71" spans="3:6">
      <c r="C71" s="60"/>
      <c r="D71" s="162"/>
      <c r="E71" s="265"/>
      <c r="F71" s="60"/>
    </row>
    <row r="72" spans="3:6">
      <c r="C72" s="60"/>
      <c r="D72" s="162"/>
      <c r="E72" s="265"/>
      <c r="F72" s="60"/>
    </row>
    <row r="73" spans="3:6">
      <c r="C73" s="60"/>
      <c r="D73" s="162"/>
      <c r="E73" s="265"/>
      <c r="F73" s="60"/>
    </row>
    <row r="74" spans="3:6">
      <c r="C74" s="60"/>
      <c r="D74" s="162"/>
      <c r="E74" s="265"/>
      <c r="F74" s="60"/>
    </row>
    <row r="75" spans="3:6">
      <c r="C75" s="60"/>
      <c r="D75" s="162"/>
      <c r="E75" s="265"/>
      <c r="F75" s="60"/>
    </row>
    <row r="76" spans="3:6">
      <c r="C76" s="60"/>
      <c r="D76" s="162"/>
      <c r="E76" s="265"/>
      <c r="F76" s="60"/>
    </row>
    <row r="77" spans="3:6">
      <c r="C77" s="60"/>
      <c r="D77" s="162"/>
      <c r="E77" s="265"/>
      <c r="F77" s="60"/>
    </row>
    <row r="78" spans="3:6">
      <c r="C78" s="60"/>
      <c r="D78" s="162"/>
      <c r="E78" s="265"/>
      <c r="F78" s="60"/>
    </row>
    <row r="79" spans="3:6">
      <c r="C79" s="60"/>
      <c r="D79" s="162"/>
      <c r="E79" s="265"/>
      <c r="F79" s="60"/>
    </row>
    <row r="80" spans="3:6">
      <c r="C80" s="60"/>
      <c r="D80" s="162"/>
      <c r="E80" s="265"/>
      <c r="F80" s="60"/>
    </row>
    <row r="81" spans="3:6">
      <c r="C81" s="60"/>
      <c r="D81" s="162"/>
      <c r="E81" s="265"/>
      <c r="F81" s="60"/>
    </row>
    <row r="82" spans="3:6">
      <c r="C82" s="60"/>
      <c r="D82" s="162"/>
      <c r="E82" s="265"/>
      <c r="F82" s="60"/>
    </row>
    <row r="83" spans="3:6">
      <c r="C83" s="60"/>
      <c r="D83" s="162"/>
      <c r="E83" s="265"/>
      <c r="F83" s="60"/>
    </row>
    <row r="84" spans="3:6">
      <c r="C84" s="60"/>
      <c r="D84" s="162"/>
      <c r="E84" s="265"/>
      <c r="F84" s="60"/>
    </row>
    <row r="85" spans="3:6">
      <c r="C85" s="60"/>
      <c r="D85" s="162"/>
      <c r="E85" s="265"/>
      <c r="F85" s="60"/>
    </row>
    <row r="86" spans="3:6">
      <c r="C86" s="60"/>
      <c r="D86" s="162"/>
      <c r="E86" s="265"/>
      <c r="F86" s="60"/>
    </row>
    <row r="87" spans="3:6">
      <c r="C87" s="60"/>
      <c r="D87" s="162"/>
      <c r="E87" s="265"/>
      <c r="F87" s="60"/>
    </row>
    <row r="88" spans="3:6">
      <c r="C88" s="60"/>
      <c r="D88" s="162"/>
      <c r="E88" s="265"/>
      <c r="F88" s="60"/>
    </row>
    <row r="89" spans="3:6">
      <c r="C89" s="60"/>
      <c r="D89" s="162"/>
      <c r="E89" s="265"/>
      <c r="F89" s="60"/>
    </row>
    <row r="90" spans="3:6">
      <c r="C90" s="60"/>
      <c r="D90" s="162"/>
      <c r="E90" s="265"/>
      <c r="F90" s="60"/>
    </row>
    <row r="91" spans="3:6">
      <c r="C91" s="60"/>
      <c r="D91" s="162"/>
      <c r="E91" s="265"/>
      <c r="F91" s="60"/>
    </row>
    <row r="92" spans="3:6">
      <c r="C92" s="60"/>
      <c r="D92" s="162"/>
      <c r="E92" s="265"/>
      <c r="F92" s="60"/>
    </row>
    <row r="93" spans="3:6">
      <c r="C93" s="60"/>
      <c r="D93" s="162"/>
      <c r="E93" s="265"/>
      <c r="F93" s="60"/>
    </row>
    <row r="94" spans="3:6">
      <c r="C94" s="60"/>
      <c r="D94" s="162"/>
      <c r="E94" s="265"/>
      <c r="F94" s="60"/>
    </row>
    <row r="95" spans="3:6">
      <c r="C95" s="60"/>
      <c r="D95" s="162"/>
      <c r="E95" s="265"/>
      <c r="F95" s="60"/>
    </row>
    <row r="96" spans="3:6">
      <c r="C96" s="60"/>
      <c r="D96" s="162"/>
      <c r="E96" s="265"/>
      <c r="F96" s="60"/>
    </row>
    <row r="97" spans="3:6">
      <c r="C97" s="60"/>
      <c r="D97" s="162"/>
      <c r="E97" s="265"/>
      <c r="F97" s="60"/>
    </row>
    <row r="98" spans="3:6">
      <c r="C98" s="60"/>
      <c r="D98" s="162"/>
      <c r="E98" s="265"/>
      <c r="F98" s="60"/>
    </row>
    <row r="99" spans="3:6">
      <c r="C99" s="60"/>
      <c r="D99" s="162"/>
      <c r="E99" s="265"/>
      <c r="F99" s="60"/>
    </row>
    <row r="100" spans="3:6">
      <c r="C100" s="60"/>
      <c r="D100" s="162"/>
      <c r="E100" s="265"/>
      <c r="F100" s="60"/>
    </row>
    <row r="101" spans="3:6">
      <c r="C101" s="60"/>
      <c r="D101" s="162"/>
      <c r="E101" s="265"/>
      <c r="F101" s="60"/>
    </row>
    <row r="102" spans="3:6">
      <c r="C102" s="60"/>
      <c r="D102" s="162"/>
      <c r="E102" s="265"/>
      <c r="F102" s="60"/>
    </row>
    <row r="103" spans="3:6">
      <c r="C103" s="60"/>
      <c r="D103" s="162"/>
      <c r="E103" s="265"/>
      <c r="F103" s="60"/>
    </row>
    <row r="104" spans="3:6">
      <c r="C104" s="60"/>
      <c r="D104" s="162"/>
      <c r="E104" s="265"/>
      <c r="F104" s="60"/>
    </row>
    <row r="105" spans="3:6">
      <c r="C105" s="60"/>
      <c r="D105" s="162"/>
      <c r="E105" s="265"/>
      <c r="F105" s="60"/>
    </row>
    <row r="106" spans="3:6">
      <c r="C106" s="60"/>
      <c r="D106" s="162"/>
      <c r="E106" s="265"/>
      <c r="F106" s="60"/>
    </row>
    <row r="107" spans="3:6">
      <c r="C107" s="60"/>
      <c r="D107" s="162"/>
      <c r="E107" s="265"/>
      <c r="F107" s="60"/>
    </row>
    <row r="108" spans="3:6">
      <c r="C108" s="60"/>
      <c r="D108" s="162"/>
      <c r="E108" s="265"/>
      <c r="F108" s="60"/>
    </row>
    <row r="109" spans="3:6">
      <c r="C109" s="60"/>
      <c r="D109" s="162"/>
      <c r="E109" s="265"/>
      <c r="F109" s="60"/>
    </row>
    <row r="110" spans="3:6">
      <c r="C110" s="60"/>
      <c r="D110" s="162"/>
      <c r="E110" s="265"/>
      <c r="F110" s="60"/>
    </row>
    <row r="111" spans="3:6">
      <c r="C111" s="60"/>
      <c r="D111" s="162"/>
      <c r="E111" s="265"/>
      <c r="F111" s="60"/>
    </row>
    <row r="112" spans="3:6">
      <c r="C112" s="60"/>
      <c r="D112" s="162"/>
      <c r="E112" s="265"/>
      <c r="F112" s="60"/>
    </row>
    <row r="113" spans="3:6">
      <c r="C113" s="60"/>
      <c r="D113" s="162"/>
      <c r="E113" s="265"/>
      <c r="F113" s="60"/>
    </row>
    <row r="114" spans="3:6">
      <c r="C114" s="60"/>
      <c r="D114" s="162"/>
      <c r="E114" s="265"/>
      <c r="F114" s="60"/>
    </row>
    <row r="115" spans="3:6">
      <c r="C115" s="60"/>
      <c r="D115" s="162"/>
      <c r="E115" s="265"/>
      <c r="F115" s="60"/>
    </row>
    <row r="116" spans="3:6">
      <c r="C116" s="60"/>
      <c r="D116" s="162"/>
      <c r="E116" s="265"/>
      <c r="F116" s="60"/>
    </row>
    <row r="117" spans="3:6">
      <c r="C117" s="60"/>
      <c r="D117" s="162"/>
      <c r="E117" s="265"/>
      <c r="F117" s="60"/>
    </row>
    <row r="118" spans="3:6">
      <c r="C118" s="60"/>
      <c r="D118" s="162"/>
      <c r="E118" s="265"/>
      <c r="F118" s="60"/>
    </row>
    <row r="119" spans="3:6">
      <c r="C119" s="60"/>
      <c r="D119" s="162"/>
      <c r="E119" s="265"/>
      <c r="F119" s="60"/>
    </row>
    <row r="120" spans="3:6">
      <c r="C120" s="60"/>
      <c r="D120" s="162"/>
      <c r="E120" s="265"/>
      <c r="F120" s="60"/>
    </row>
    <row r="121" spans="3:6">
      <c r="C121" s="60"/>
      <c r="D121" s="162"/>
      <c r="E121" s="265"/>
      <c r="F121" s="60"/>
    </row>
    <row r="122" spans="3:6">
      <c r="C122" s="60"/>
      <c r="D122" s="162"/>
      <c r="E122" s="265"/>
      <c r="F122" s="60"/>
    </row>
    <row r="123" spans="3:6">
      <c r="C123" s="60"/>
      <c r="D123" s="162"/>
      <c r="E123" s="265"/>
      <c r="F123" s="60"/>
    </row>
    <row r="124" spans="3:6">
      <c r="C124" s="60"/>
      <c r="D124" s="162"/>
      <c r="E124" s="265"/>
      <c r="F124" s="60"/>
    </row>
    <row r="125" spans="3:6">
      <c r="C125" s="60"/>
      <c r="D125" s="162"/>
      <c r="E125" s="265"/>
      <c r="F125" s="60"/>
    </row>
    <row r="126" spans="3:6">
      <c r="C126" s="60"/>
      <c r="D126" s="162"/>
      <c r="E126" s="265"/>
      <c r="F126" s="60"/>
    </row>
    <row r="127" spans="3:6">
      <c r="C127" s="60"/>
      <c r="D127" s="162"/>
      <c r="E127" s="265"/>
      <c r="F127" s="60"/>
    </row>
    <row r="128" spans="3:6">
      <c r="C128" s="60"/>
      <c r="D128" s="162"/>
      <c r="E128" s="265"/>
      <c r="F128" s="60"/>
    </row>
    <row r="129" spans="3:6">
      <c r="C129" s="60"/>
      <c r="D129" s="162"/>
      <c r="E129" s="265"/>
      <c r="F129" s="60"/>
    </row>
    <row r="130" spans="3:6">
      <c r="C130" s="60"/>
      <c r="D130" s="162"/>
      <c r="E130" s="265"/>
      <c r="F130" s="60"/>
    </row>
    <row r="131" spans="3:6">
      <c r="C131" s="60"/>
      <c r="D131" s="162"/>
      <c r="E131" s="265"/>
      <c r="F131" s="60"/>
    </row>
    <row r="132" spans="3:6">
      <c r="C132" s="60"/>
      <c r="D132" s="162"/>
      <c r="E132" s="265"/>
      <c r="F132" s="60"/>
    </row>
    <row r="133" spans="3:6">
      <c r="C133" s="60"/>
      <c r="D133" s="162"/>
      <c r="E133" s="265"/>
      <c r="F133" s="60"/>
    </row>
    <row r="134" spans="3:6">
      <c r="C134" s="60"/>
      <c r="D134" s="162"/>
      <c r="E134" s="265"/>
      <c r="F134" s="60"/>
    </row>
    <row r="135" spans="3:6">
      <c r="C135" s="60"/>
      <c r="D135" s="162"/>
      <c r="E135" s="265"/>
      <c r="F135" s="60"/>
    </row>
    <row r="136" spans="3:6">
      <c r="C136" s="60"/>
      <c r="D136" s="162"/>
      <c r="E136" s="265"/>
      <c r="F136" s="60"/>
    </row>
    <row r="137" spans="3:6">
      <c r="C137" s="60"/>
      <c r="D137" s="162"/>
      <c r="E137" s="265"/>
      <c r="F137" s="60"/>
    </row>
    <row r="138" spans="3:6">
      <c r="C138" s="60"/>
      <c r="D138" s="162"/>
      <c r="E138" s="265"/>
      <c r="F138" s="60"/>
    </row>
    <row r="139" spans="3:6">
      <c r="C139" s="60"/>
      <c r="D139" s="162"/>
      <c r="E139" s="265"/>
      <c r="F139" s="60"/>
    </row>
    <row r="140" spans="3:6">
      <c r="C140" s="60"/>
      <c r="D140" s="162"/>
      <c r="E140" s="265"/>
      <c r="F140" s="60"/>
    </row>
    <row r="141" spans="3:6">
      <c r="C141" s="60"/>
      <c r="D141" s="162"/>
      <c r="E141" s="265"/>
      <c r="F141" s="60"/>
    </row>
    <row r="142" spans="3:6">
      <c r="C142" s="60"/>
      <c r="D142" s="162"/>
      <c r="E142" s="265"/>
      <c r="F142" s="60"/>
    </row>
    <row r="143" spans="3:6">
      <c r="C143" s="60"/>
      <c r="D143" s="162"/>
      <c r="E143" s="265"/>
      <c r="F143" s="60"/>
    </row>
    <row r="144" spans="3:6">
      <c r="C144" s="60"/>
      <c r="D144" s="162"/>
      <c r="E144" s="265"/>
      <c r="F144" s="60"/>
    </row>
    <row r="145" spans="3:6">
      <c r="C145" s="60"/>
      <c r="D145" s="162"/>
      <c r="E145" s="265"/>
      <c r="F145" s="60"/>
    </row>
    <row r="146" spans="3:6">
      <c r="C146" s="60"/>
      <c r="D146" s="162"/>
      <c r="E146" s="265"/>
      <c r="F146" s="60"/>
    </row>
    <row r="147" spans="3:6">
      <c r="C147" s="60"/>
      <c r="D147" s="162"/>
      <c r="E147" s="265"/>
      <c r="F147" s="60"/>
    </row>
    <row r="148" spans="3:6">
      <c r="C148" s="60"/>
      <c r="D148" s="162"/>
      <c r="E148" s="265"/>
      <c r="F148" s="60"/>
    </row>
    <row r="149" spans="3:6">
      <c r="C149" s="60"/>
      <c r="D149" s="162"/>
      <c r="E149" s="265"/>
      <c r="F149" s="60"/>
    </row>
    <row r="150" spans="3:6">
      <c r="C150" s="60"/>
      <c r="D150" s="162"/>
      <c r="E150" s="265"/>
      <c r="F150" s="60"/>
    </row>
    <row r="151" spans="3:6">
      <c r="C151" s="60"/>
      <c r="D151" s="162"/>
      <c r="E151" s="265"/>
      <c r="F151" s="60"/>
    </row>
    <row r="152" spans="3:6">
      <c r="C152" s="60"/>
      <c r="D152" s="162"/>
      <c r="E152" s="265"/>
      <c r="F152" s="60"/>
    </row>
    <row r="153" spans="3:6">
      <c r="C153" s="60"/>
      <c r="D153" s="162"/>
      <c r="E153" s="265"/>
      <c r="F153" s="60"/>
    </row>
    <row r="154" spans="3:6">
      <c r="C154" s="60"/>
      <c r="D154" s="162"/>
      <c r="E154" s="265"/>
      <c r="F154" s="60"/>
    </row>
    <row r="155" spans="3:6">
      <c r="C155" s="60"/>
      <c r="D155" s="162"/>
      <c r="E155" s="265"/>
      <c r="F155" s="60"/>
    </row>
    <row r="156" spans="3:6">
      <c r="C156" s="60"/>
      <c r="D156" s="162"/>
      <c r="E156" s="265"/>
      <c r="F156" s="60"/>
    </row>
    <row r="157" spans="3:6">
      <c r="C157" s="60"/>
      <c r="D157" s="162"/>
      <c r="E157" s="265"/>
      <c r="F157" s="60"/>
    </row>
    <row r="158" spans="3:6">
      <c r="C158" s="60"/>
      <c r="D158" s="162"/>
      <c r="E158" s="265"/>
      <c r="F158" s="60"/>
    </row>
    <row r="159" spans="3:6">
      <c r="C159" s="60"/>
      <c r="D159" s="162"/>
      <c r="E159" s="265"/>
      <c r="F159" s="60"/>
    </row>
    <row r="160" spans="3:6">
      <c r="C160" s="60"/>
      <c r="D160" s="162"/>
      <c r="E160" s="265"/>
      <c r="F160" s="60"/>
    </row>
    <row r="161" spans="3:6">
      <c r="C161" s="60"/>
      <c r="D161" s="162"/>
      <c r="E161" s="265"/>
      <c r="F161" s="60"/>
    </row>
    <row r="162" spans="3:6">
      <c r="C162" s="60"/>
      <c r="D162" s="162"/>
      <c r="E162" s="265"/>
      <c r="F162" s="60"/>
    </row>
    <row r="163" spans="3:6">
      <c r="C163" s="60"/>
      <c r="D163" s="162"/>
      <c r="E163" s="265"/>
      <c r="F163" s="60"/>
    </row>
    <row r="164" spans="3:6">
      <c r="C164" s="60"/>
      <c r="D164" s="162"/>
      <c r="E164" s="265"/>
      <c r="F164" s="60"/>
    </row>
    <row r="165" spans="3:6">
      <c r="C165" s="60"/>
      <c r="D165" s="162"/>
      <c r="E165" s="265"/>
      <c r="F165" s="60"/>
    </row>
    <row r="166" spans="3:6">
      <c r="C166" s="60"/>
      <c r="D166" s="162"/>
      <c r="E166" s="265"/>
      <c r="F166" s="60"/>
    </row>
    <row r="167" spans="3:6">
      <c r="C167" s="60"/>
      <c r="D167" s="162"/>
      <c r="E167" s="265"/>
      <c r="F167" s="60"/>
    </row>
    <row r="168" spans="3:6">
      <c r="C168" s="60"/>
      <c r="D168" s="162"/>
      <c r="E168" s="265"/>
      <c r="F168" s="60"/>
    </row>
    <row r="169" spans="3:6">
      <c r="C169" s="60"/>
      <c r="D169" s="162"/>
      <c r="E169" s="265"/>
      <c r="F169" s="60"/>
    </row>
    <row r="170" spans="3:6">
      <c r="C170" s="60"/>
      <c r="D170" s="162"/>
      <c r="E170" s="265"/>
      <c r="F170" s="60"/>
    </row>
    <row r="171" spans="3:6">
      <c r="C171" s="60"/>
      <c r="D171" s="162"/>
      <c r="E171" s="265"/>
      <c r="F171" s="60"/>
    </row>
    <row r="172" spans="3:6">
      <c r="C172" s="60"/>
      <c r="D172" s="162"/>
      <c r="E172" s="265"/>
      <c r="F172" s="60"/>
    </row>
    <row r="173" spans="3:6">
      <c r="C173" s="60"/>
      <c r="D173" s="162"/>
      <c r="E173" s="265"/>
      <c r="F173" s="60"/>
    </row>
    <row r="174" spans="3:6">
      <c r="C174" s="60"/>
      <c r="D174" s="162"/>
      <c r="E174" s="265"/>
      <c r="F174" s="60"/>
    </row>
    <row r="175" spans="3:6">
      <c r="C175" s="60"/>
      <c r="D175" s="162"/>
      <c r="E175" s="265"/>
      <c r="F175" s="60"/>
    </row>
    <row r="176" spans="3:6">
      <c r="C176" s="60"/>
      <c r="D176" s="162"/>
      <c r="E176" s="265"/>
      <c r="F176" s="60"/>
    </row>
    <row r="177" spans="3:6">
      <c r="C177" s="60"/>
      <c r="D177" s="162"/>
      <c r="E177" s="265"/>
      <c r="F177" s="60"/>
    </row>
    <row r="178" spans="3:6">
      <c r="C178" s="60"/>
      <c r="D178" s="162"/>
      <c r="E178" s="265"/>
      <c r="F178" s="60"/>
    </row>
    <row r="179" spans="3:6">
      <c r="C179" s="60"/>
      <c r="D179" s="162"/>
      <c r="E179" s="265"/>
      <c r="F179" s="60"/>
    </row>
    <row r="180" spans="3:6">
      <c r="C180" s="60"/>
      <c r="D180" s="162"/>
      <c r="E180" s="265"/>
      <c r="F180" s="60"/>
    </row>
    <row r="181" spans="3:6">
      <c r="C181" s="60"/>
      <c r="D181" s="162"/>
      <c r="E181" s="265"/>
      <c r="F181" s="60"/>
    </row>
    <row r="182" spans="3:6">
      <c r="C182" s="60"/>
      <c r="D182" s="162"/>
      <c r="E182" s="265"/>
      <c r="F182" s="60"/>
    </row>
    <row r="183" spans="3:6">
      <c r="C183" s="60"/>
      <c r="D183" s="162"/>
      <c r="E183" s="265"/>
      <c r="F183" s="60"/>
    </row>
    <row r="184" spans="3:6">
      <c r="C184" s="60"/>
      <c r="D184" s="162"/>
      <c r="E184" s="265"/>
      <c r="F184" s="60"/>
    </row>
    <row r="185" spans="3:6">
      <c r="C185" s="60"/>
      <c r="D185" s="162"/>
      <c r="E185" s="265"/>
      <c r="F185" s="60"/>
    </row>
    <row r="186" spans="3:6">
      <c r="C186" s="60"/>
      <c r="D186" s="162"/>
      <c r="E186" s="265"/>
      <c r="F186" s="60"/>
    </row>
    <row r="187" spans="3:6">
      <c r="C187" s="60"/>
      <c r="D187" s="162"/>
      <c r="E187" s="265"/>
      <c r="F187" s="60"/>
    </row>
    <row r="188" spans="3:6">
      <c r="C188" s="60"/>
      <c r="D188" s="162"/>
      <c r="E188" s="265"/>
      <c r="F188" s="60"/>
    </row>
    <row r="189" spans="3:6">
      <c r="C189" s="60"/>
      <c r="D189" s="162"/>
      <c r="E189" s="265"/>
      <c r="F189" s="60"/>
    </row>
    <row r="190" spans="3:6">
      <c r="C190" s="60"/>
      <c r="D190" s="162"/>
      <c r="E190" s="265"/>
      <c r="F190" s="60"/>
    </row>
    <row r="191" spans="3:6">
      <c r="C191" s="60"/>
      <c r="D191" s="162"/>
      <c r="E191" s="265"/>
      <c r="F191" s="60"/>
    </row>
    <row r="192" spans="3:6">
      <c r="C192" s="60"/>
      <c r="D192" s="162"/>
      <c r="E192" s="265"/>
      <c r="F192" s="60"/>
    </row>
    <row r="193" spans="3:6">
      <c r="C193" s="60"/>
      <c r="D193" s="162"/>
      <c r="E193" s="265"/>
      <c r="F193" s="60"/>
    </row>
    <row r="194" spans="3:6">
      <c r="C194" s="60"/>
      <c r="D194" s="162"/>
      <c r="E194" s="265"/>
      <c r="F194" s="60"/>
    </row>
    <row r="195" spans="3:6">
      <c r="C195" s="60"/>
      <c r="D195" s="162"/>
      <c r="E195" s="265"/>
      <c r="F195" s="60"/>
    </row>
    <row r="196" spans="3:6">
      <c r="C196" s="60"/>
      <c r="D196" s="162"/>
      <c r="E196" s="265"/>
      <c r="F196" s="60"/>
    </row>
    <row r="197" spans="3:6">
      <c r="C197" s="60"/>
      <c r="D197" s="162"/>
      <c r="E197" s="265"/>
      <c r="F197" s="60"/>
    </row>
    <row r="198" spans="3:6">
      <c r="C198" s="60"/>
      <c r="D198" s="162"/>
      <c r="E198" s="265"/>
      <c r="F198" s="60"/>
    </row>
    <row r="199" spans="3:6">
      <c r="C199" s="60"/>
      <c r="D199" s="162"/>
      <c r="E199" s="265"/>
      <c r="F199" s="60"/>
    </row>
    <row r="200" spans="3:6">
      <c r="C200" s="60"/>
      <c r="D200" s="162"/>
      <c r="E200" s="265"/>
      <c r="F200" s="60"/>
    </row>
    <row r="201" spans="3:6">
      <c r="C201" s="60"/>
      <c r="D201" s="162"/>
      <c r="E201" s="265"/>
      <c r="F201" s="60"/>
    </row>
    <row r="202" spans="3:6">
      <c r="C202" s="60"/>
      <c r="D202" s="162"/>
      <c r="E202" s="265"/>
      <c r="F202" s="60"/>
    </row>
    <row r="203" spans="3:6">
      <c r="C203" s="60"/>
      <c r="D203" s="162"/>
      <c r="E203" s="265"/>
      <c r="F203" s="60"/>
    </row>
    <row r="204" spans="3:6">
      <c r="C204" s="60"/>
      <c r="D204" s="162"/>
      <c r="E204" s="265"/>
      <c r="F204" s="60"/>
    </row>
    <row r="205" spans="3:6">
      <c r="C205" s="60"/>
      <c r="D205" s="162"/>
      <c r="E205" s="265"/>
      <c r="F205" s="60"/>
    </row>
    <row r="206" spans="3:6">
      <c r="C206" s="60"/>
      <c r="D206" s="162"/>
      <c r="E206" s="265"/>
      <c r="F206" s="60"/>
    </row>
    <row r="207" spans="3:6">
      <c r="C207" s="60"/>
      <c r="D207" s="162"/>
      <c r="E207" s="265"/>
      <c r="F207" s="60"/>
    </row>
    <row r="208" spans="3:6">
      <c r="C208" s="60"/>
      <c r="D208" s="162"/>
      <c r="E208" s="265"/>
      <c r="F208" s="60"/>
    </row>
    <row r="209" spans="3:6">
      <c r="C209" s="60"/>
      <c r="D209" s="162"/>
      <c r="E209" s="265"/>
      <c r="F209" s="60"/>
    </row>
    <row r="210" spans="3:6">
      <c r="C210" s="60"/>
      <c r="D210" s="162"/>
      <c r="E210" s="265"/>
      <c r="F210" s="60"/>
    </row>
    <row r="211" spans="3:6">
      <c r="C211" s="60"/>
      <c r="D211" s="162"/>
      <c r="E211" s="265"/>
      <c r="F211" s="60"/>
    </row>
    <row r="212" spans="3:6">
      <c r="C212" s="60"/>
      <c r="D212" s="162"/>
      <c r="E212" s="265"/>
      <c r="F212" s="60"/>
    </row>
    <row r="213" spans="3:6">
      <c r="C213" s="60"/>
      <c r="D213" s="162"/>
      <c r="E213" s="265"/>
      <c r="F213" s="60"/>
    </row>
    <row r="214" spans="3:6">
      <c r="C214" s="60"/>
      <c r="D214" s="162"/>
      <c r="E214" s="265"/>
      <c r="F214" s="60"/>
    </row>
    <row r="215" spans="3:6">
      <c r="C215" s="60"/>
      <c r="D215" s="162"/>
      <c r="E215" s="265"/>
      <c r="F215" s="60"/>
    </row>
    <row r="216" spans="3:6">
      <c r="C216" s="60"/>
      <c r="D216" s="162"/>
      <c r="E216" s="265"/>
      <c r="F216" s="60"/>
    </row>
    <row r="217" spans="3:6">
      <c r="C217" s="60"/>
      <c r="D217" s="162"/>
      <c r="E217" s="265"/>
      <c r="F217" s="60"/>
    </row>
    <row r="218" spans="3:6">
      <c r="C218" s="60"/>
      <c r="D218" s="162"/>
      <c r="E218" s="265"/>
      <c r="F218" s="60"/>
    </row>
    <row r="219" spans="3:6">
      <c r="C219" s="60"/>
      <c r="D219" s="162"/>
      <c r="E219" s="265"/>
      <c r="F219" s="60"/>
    </row>
    <row r="220" spans="3:6">
      <c r="C220" s="60"/>
      <c r="D220" s="162"/>
      <c r="E220" s="265"/>
      <c r="F220" s="60"/>
    </row>
    <row r="221" spans="3:6">
      <c r="C221" s="60"/>
      <c r="D221" s="162"/>
      <c r="E221" s="265"/>
      <c r="F221" s="60"/>
    </row>
    <row r="222" spans="3:6">
      <c r="C222" s="60"/>
      <c r="D222" s="162"/>
      <c r="E222" s="265"/>
      <c r="F222" s="60"/>
    </row>
    <row r="223" spans="3:6">
      <c r="C223" s="60"/>
      <c r="D223" s="162"/>
      <c r="E223" s="265"/>
      <c r="F223" s="60"/>
    </row>
    <row r="224" spans="3:6">
      <c r="C224" s="60"/>
      <c r="D224" s="162"/>
      <c r="E224" s="265"/>
      <c r="F224" s="60"/>
    </row>
    <row r="225" spans="3:6">
      <c r="C225" s="60"/>
      <c r="D225" s="162"/>
      <c r="E225" s="265"/>
      <c r="F225" s="60"/>
    </row>
    <row r="226" spans="3:6">
      <c r="C226" s="60"/>
      <c r="D226" s="162"/>
      <c r="E226" s="265"/>
      <c r="F226" s="60"/>
    </row>
    <row r="227" spans="3:6">
      <c r="C227" s="60"/>
      <c r="D227" s="162"/>
      <c r="E227" s="265"/>
      <c r="F227" s="60"/>
    </row>
    <row r="228" spans="3:6">
      <c r="C228" s="60"/>
      <c r="D228" s="162"/>
      <c r="E228" s="265"/>
      <c r="F228" s="60"/>
    </row>
    <row r="229" spans="3:6">
      <c r="C229" s="60"/>
      <c r="D229" s="162"/>
      <c r="E229" s="265"/>
      <c r="F229" s="60"/>
    </row>
    <row r="230" spans="3:6">
      <c r="C230" s="60"/>
      <c r="D230" s="162"/>
      <c r="E230" s="265"/>
      <c r="F230" s="60"/>
    </row>
    <row r="231" spans="3:6">
      <c r="C231" s="60"/>
      <c r="D231" s="162"/>
      <c r="E231" s="265"/>
      <c r="F231" s="60"/>
    </row>
    <row r="232" spans="3:6">
      <c r="C232" s="60"/>
      <c r="D232" s="162"/>
      <c r="E232" s="265"/>
      <c r="F232" s="60"/>
    </row>
    <row r="233" spans="3:6">
      <c r="C233" s="60"/>
      <c r="D233" s="162"/>
      <c r="E233" s="265"/>
      <c r="F233" s="60"/>
    </row>
    <row r="234" spans="3:6">
      <c r="C234" s="60"/>
      <c r="D234" s="162"/>
      <c r="E234" s="265"/>
      <c r="F234" s="60"/>
    </row>
    <row r="235" spans="3:6">
      <c r="C235" s="60"/>
      <c r="D235" s="162"/>
      <c r="E235" s="265"/>
      <c r="F235" s="60"/>
    </row>
    <row r="236" spans="3:6">
      <c r="C236" s="60"/>
      <c r="D236" s="162"/>
      <c r="E236" s="265"/>
      <c r="F236" s="60"/>
    </row>
    <row r="237" spans="3:6">
      <c r="C237" s="60"/>
      <c r="D237" s="162"/>
      <c r="E237" s="265"/>
      <c r="F237" s="60"/>
    </row>
    <row r="238" spans="3:6">
      <c r="C238" s="60"/>
      <c r="D238" s="162"/>
      <c r="E238" s="265"/>
      <c r="F238" s="60"/>
    </row>
    <row r="239" spans="3:6">
      <c r="C239" s="60"/>
      <c r="D239" s="162"/>
      <c r="E239" s="265"/>
      <c r="F239" s="60"/>
    </row>
    <row r="240" spans="3:6">
      <c r="C240" s="60"/>
      <c r="D240" s="162"/>
      <c r="E240" s="265"/>
      <c r="F240" s="60"/>
    </row>
    <row r="241" spans="3:6">
      <c r="C241" s="60"/>
      <c r="D241" s="162"/>
      <c r="E241" s="265"/>
      <c r="F241" s="60"/>
    </row>
    <row r="242" spans="3:6">
      <c r="C242" s="60"/>
      <c r="D242" s="162"/>
      <c r="E242" s="265"/>
      <c r="F242" s="60"/>
    </row>
    <row r="243" spans="3:6">
      <c r="C243" s="60"/>
      <c r="D243" s="162"/>
      <c r="E243" s="265"/>
      <c r="F243" s="60"/>
    </row>
    <row r="244" spans="3:6">
      <c r="C244" s="60"/>
      <c r="D244" s="162"/>
      <c r="E244" s="265"/>
      <c r="F244" s="60"/>
    </row>
    <row r="245" spans="3:6">
      <c r="C245" s="60"/>
      <c r="D245" s="162"/>
      <c r="E245" s="265"/>
      <c r="F245" s="60"/>
    </row>
    <row r="246" spans="3:6">
      <c r="C246" s="60"/>
      <c r="D246" s="162"/>
      <c r="E246" s="265"/>
      <c r="F246" s="60"/>
    </row>
    <row r="247" spans="3:6">
      <c r="C247" s="60"/>
      <c r="D247" s="162"/>
      <c r="E247" s="265"/>
      <c r="F247" s="60"/>
    </row>
    <row r="248" spans="3:6">
      <c r="C248" s="60"/>
      <c r="D248" s="162"/>
      <c r="E248" s="265"/>
      <c r="F248" s="60"/>
    </row>
    <row r="249" spans="3:6">
      <c r="C249" s="60"/>
      <c r="D249" s="162"/>
      <c r="E249" s="265"/>
      <c r="F249" s="60"/>
    </row>
    <row r="250" spans="3:6">
      <c r="C250" s="60"/>
      <c r="D250" s="162"/>
      <c r="E250" s="265"/>
      <c r="F250" s="60"/>
    </row>
    <row r="251" spans="3:6">
      <c r="C251" s="60"/>
      <c r="D251" s="162"/>
      <c r="E251" s="265"/>
      <c r="F251" s="60"/>
    </row>
    <row r="252" spans="3:6">
      <c r="C252" s="60"/>
      <c r="D252" s="162"/>
      <c r="E252" s="265"/>
      <c r="F252" s="60"/>
    </row>
    <row r="253" spans="3:6">
      <c r="C253" s="60"/>
      <c r="D253" s="162"/>
      <c r="E253" s="265"/>
      <c r="F253" s="60"/>
    </row>
    <row r="254" spans="3:6">
      <c r="C254" s="60"/>
      <c r="D254" s="162"/>
      <c r="E254" s="265"/>
      <c r="F254" s="60"/>
    </row>
    <row r="255" spans="3:6">
      <c r="C255" s="60"/>
      <c r="D255" s="162"/>
      <c r="E255" s="265"/>
      <c r="F255" s="60"/>
    </row>
    <row r="256" spans="3:6">
      <c r="C256" s="60"/>
      <c r="D256" s="162"/>
      <c r="E256" s="265"/>
      <c r="F256" s="60"/>
    </row>
    <row r="257" spans="3:6">
      <c r="C257" s="60"/>
      <c r="D257" s="162"/>
      <c r="E257" s="265"/>
      <c r="F257" s="60"/>
    </row>
    <row r="258" spans="3:6">
      <c r="C258" s="60"/>
      <c r="D258" s="162"/>
      <c r="E258" s="265"/>
      <c r="F258" s="60"/>
    </row>
    <row r="259" spans="3:6">
      <c r="C259" s="60"/>
      <c r="D259" s="162"/>
      <c r="E259" s="265"/>
      <c r="F259" s="60"/>
    </row>
    <row r="260" spans="3:6">
      <c r="C260" s="60"/>
      <c r="D260" s="162"/>
      <c r="E260" s="265"/>
      <c r="F260" s="60"/>
    </row>
    <row r="261" spans="3:6">
      <c r="C261" s="60"/>
      <c r="D261" s="162"/>
      <c r="E261" s="265"/>
      <c r="F261" s="60"/>
    </row>
    <row r="262" spans="3:6">
      <c r="C262" s="60"/>
      <c r="D262" s="162"/>
      <c r="E262" s="265"/>
      <c r="F262" s="60"/>
    </row>
    <row r="263" spans="3:6">
      <c r="C263" s="60"/>
      <c r="D263" s="162"/>
      <c r="E263" s="265"/>
      <c r="F263" s="60"/>
    </row>
    <row r="264" spans="3:6">
      <c r="C264" s="60"/>
      <c r="D264" s="162"/>
      <c r="E264" s="265"/>
      <c r="F264" s="60"/>
    </row>
    <row r="265" spans="3:6">
      <c r="C265" s="60"/>
      <c r="D265" s="162"/>
      <c r="E265" s="265"/>
      <c r="F265" s="60"/>
    </row>
    <row r="266" spans="3:6">
      <c r="C266" s="60"/>
      <c r="D266" s="162"/>
      <c r="E266" s="265"/>
      <c r="F266" s="60"/>
    </row>
    <row r="267" spans="3:6">
      <c r="C267" s="60"/>
      <c r="D267" s="162"/>
      <c r="E267" s="265"/>
      <c r="F267" s="60"/>
    </row>
    <row r="268" spans="3:6">
      <c r="C268" s="60"/>
      <c r="D268" s="162"/>
      <c r="E268" s="265"/>
      <c r="F268" s="60"/>
    </row>
    <row r="269" spans="3:6">
      <c r="C269" s="60"/>
      <c r="D269" s="162"/>
      <c r="E269" s="265"/>
      <c r="F269" s="60"/>
    </row>
    <row r="270" spans="3:6">
      <c r="C270" s="60"/>
      <c r="D270" s="162"/>
      <c r="E270" s="265"/>
      <c r="F270" s="60"/>
    </row>
    <row r="271" spans="3:6">
      <c r="C271" s="60"/>
      <c r="D271" s="162"/>
      <c r="E271" s="265"/>
      <c r="F271" s="60"/>
    </row>
    <row r="272" spans="3:6">
      <c r="C272" s="60"/>
      <c r="D272" s="162"/>
      <c r="E272" s="265"/>
      <c r="F272" s="60"/>
    </row>
    <row r="273" spans="3:6">
      <c r="C273" s="60"/>
      <c r="D273" s="162"/>
      <c r="E273" s="265"/>
      <c r="F273" s="60"/>
    </row>
    <row r="274" spans="3:6">
      <c r="C274" s="60"/>
      <c r="D274" s="162"/>
      <c r="E274" s="265"/>
      <c r="F274" s="60"/>
    </row>
    <row r="275" spans="3:6">
      <c r="C275" s="60"/>
      <c r="D275" s="162"/>
      <c r="E275" s="265"/>
      <c r="F275" s="60"/>
    </row>
    <row r="276" spans="3:6">
      <c r="C276" s="60"/>
      <c r="D276" s="162"/>
      <c r="E276" s="265"/>
      <c r="F276" s="60"/>
    </row>
    <row r="277" spans="3:6">
      <c r="C277" s="60"/>
      <c r="D277" s="162"/>
      <c r="E277" s="265"/>
      <c r="F277" s="60"/>
    </row>
    <row r="278" spans="3:6">
      <c r="C278" s="60"/>
      <c r="D278" s="162"/>
      <c r="E278" s="265"/>
      <c r="F278" s="60"/>
    </row>
    <row r="279" spans="3:6">
      <c r="C279" s="60"/>
      <c r="D279" s="162"/>
      <c r="E279" s="265"/>
      <c r="F279" s="60"/>
    </row>
    <row r="280" spans="3:6">
      <c r="C280" s="60"/>
      <c r="D280" s="162"/>
      <c r="E280" s="265"/>
      <c r="F280" s="60"/>
    </row>
    <row r="281" spans="3:6">
      <c r="C281" s="60"/>
      <c r="D281" s="162"/>
      <c r="E281" s="265"/>
      <c r="F281" s="60"/>
    </row>
    <row r="282" spans="3:6">
      <c r="C282" s="60"/>
      <c r="D282" s="162"/>
      <c r="E282" s="265"/>
      <c r="F282" s="60"/>
    </row>
    <row r="283" spans="3:6">
      <c r="C283" s="60"/>
      <c r="D283" s="162"/>
      <c r="E283" s="265"/>
      <c r="F283" s="60"/>
    </row>
    <row r="284" spans="3:6">
      <c r="C284" s="60"/>
      <c r="D284" s="162"/>
      <c r="E284" s="265"/>
      <c r="F284" s="60"/>
    </row>
    <row r="285" spans="3:6">
      <c r="C285" s="60"/>
      <c r="D285" s="162"/>
      <c r="E285" s="265"/>
      <c r="F285" s="60"/>
    </row>
    <row r="286" spans="3:6">
      <c r="C286" s="60"/>
      <c r="D286" s="162"/>
      <c r="E286" s="265"/>
      <c r="F286" s="60"/>
    </row>
    <row r="287" spans="3:6">
      <c r="C287" s="60"/>
      <c r="D287" s="162"/>
      <c r="E287" s="265"/>
      <c r="F287" s="60"/>
    </row>
    <row r="288" spans="3:6">
      <c r="C288" s="60"/>
      <c r="D288" s="162"/>
      <c r="E288" s="265"/>
      <c r="F288" s="60"/>
    </row>
    <row r="289" spans="3:6">
      <c r="C289" s="60"/>
      <c r="D289" s="162"/>
      <c r="E289" s="265"/>
      <c r="F289" s="60"/>
    </row>
    <row r="290" spans="3:6">
      <c r="C290" s="60"/>
      <c r="D290" s="162"/>
      <c r="E290" s="265"/>
      <c r="F290" s="60"/>
    </row>
    <row r="291" spans="3:6">
      <c r="C291" s="60"/>
      <c r="D291" s="162"/>
      <c r="E291" s="265"/>
      <c r="F291" s="60"/>
    </row>
    <row r="292" spans="3:6">
      <c r="C292" s="60"/>
      <c r="D292" s="162"/>
      <c r="E292" s="265"/>
      <c r="F292" s="60"/>
    </row>
    <row r="293" spans="3:6">
      <c r="C293" s="60"/>
      <c r="D293" s="162"/>
      <c r="E293" s="265"/>
      <c r="F293" s="60"/>
    </row>
    <row r="294" spans="3:6">
      <c r="C294" s="60"/>
      <c r="D294" s="162"/>
      <c r="E294" s="265"/>
      <c r="F294" s="60"/>
    </row>
    <row r="295" spans="3:6">
      <c r="C295" s="60"/>
      <c r="D295" s="162"/>
      <c r="E295" s="265"/>
      <c r="F295" s="60"/>
    </row>
    <row r="296" spans="3:6">
      <c r="C296" s="60"/>
      <c r="D296" s="162"/>
      <c r="E296" s="265"/>
      <c r="F296" s="60"/>
    </row>
    <row r="297" spans="3:6">
      <c r="C297" s="60"/>
      <c r="D297" s="162"/>
      <c r="E297" s="265"/>
      <c r="F297" s="60"/>
    </row>
    <row r="298" spans="3:6">
      <c r="C298" s="60"/>
      <c r="D298" s="162"/>
      <c r="E298" s="265"/>
      <c r="F298" s="60"/>
    </row>
    <row r="299" spans="3:6">
      <c r="C299" s="60"/>
      <c r="D299" s="162"/>
      <c r="E299" s="265"/>
      <c r="F299" s="60"/>
    </row>
    <row r="300" spans="3:6">
      <c r="C300" s="60"/>
      <c r="D300" s="162"/>
      <c r="E300" s="265"/>
      <c r="F300" s="60"/>
    </row>
    <row r="301" spans="3:6">
      <c r="C301" s="60"/>
      <c r="D301" s="162"/>
      <c r="E301" s="265"/>
      <c r="F301" s="60"/>
    </row>
    <row r="302" spans="3:6">
      <c r="C302" s="60"/>
      <c r="D302" s="162"/>
      <c r="E302" s="265"/>
      <c r="F302" s="60"/>
    </row>
    <row r="303" spans="3:6">
      <c r="C303" s="60"/>
      <c r="D303" s="162"/>
      <c r="E303" s="265"/>
      <c r="F303" s="60"/>
    </row>
    <row r="304" spans="3:6">
      <c r="C304" s="60"/>
      <c r="D304" s="162"/>
      <c r="E304" s="265"/>
      <c r="F304" s="60"/>
    </row>
    <row r="305" spans="3:6">
      <c r="C305" s="60"/>
      <c r="D305" s="162"/>
      <c r="E305" s="265"/>
      <c r="F305" s="60"/>
    </row>
    <row r="306" spans="3:6">
      <c r="C306" s="60"/>
      <c r="D306" s="162"/>
      <c r="E306" s="265"/>
      <c r="F306" s="60"/>
    </row>
    <row r="307" spans="3:6">
      <c r="C307" s="60"/>
      <c r="D307" s="162"/>
      <c r="E307" s="265"/>
      <c r="F307" s="60"/>
    </row>
    <row r="308" spans="3:6">
      <c r="C308" s="60"/>
      <c r="D308" s="162"/>
      <c r="E308" s="265"/>
      <c r="F308" s="60"/>
    </row>
    <row r="309" spans="3:6">
      <c r="C309" s="60"/>
      <c r="D309" s="162"/>
      <c r="E309" s="265"/>
      <c r="F309" s="60"/>
    </row>
    <row r="310" spans="3:6">
      <c r="C310" s="60"/>
      <c r="D310" s="162"/>
      <c r="E310" s="265"/>
      <c r="F310" s="60"/>
    </row>
    <row r="311" spans="3:6">
      <c r="C311" s="60"/>
      <c r="D311" s="162"/>
      <c r="E311" s="265"/>
      <c r="F311" s="60"/>
    </row>
    <row r="312" spans="3:6">
      <c r="C312" s="60"/>
      <c r="D312" s="162"/>
      <c r="E312" s="265"/>
      <c r="F312" s="60"/>
    </row>
    <row r="313" spans="3:6">
      <c r="C313" s="60"/>
      <c r="D313" s="162"/>
      <c r="E313" s="265"/>
      <c r="F313" s="60"/>
    </row>
    <row r="314" spans="3:6">
      <c r="C314" s="60"/>
      <c r="D314" s="162"/>
      <c r="E314" s="265"/>
      <c r="F314" s="60"/>
    </row>
    <row r="315" spans="3:6">
      <c r="C315" s="60"/>
      <c r="D315" s="162"/>
      <c r="E315" s="265"/>
      <c r="F315" s="60"/>
    </row>
    <row r="316" spans="3:6">
      <c r="C316" s="60"/>
      <c r="D316" s="162"/>
      <c r="E316" s="265"/>
      <c r="F316" s="60"/>
    </row>
    <row r="317" spans="3:6">
      <c r="C317" s="60"/>
      <c r="D317" s="162"/>
      <c r="E317" s="265"/>
      <c r="F317" s="60"/>
    </row>
    <row r="318" spans="3:6">
      <c r="C318" s="60"/>
      <c r="D318" s="162"/>
      <c r="E318" s="265"/>
      <c r="F318" s="60"/>
    </row>
    <row r="319" spans="3:6">
      <c r="C319" s="60"/>
      <c r="D319" s="162"/>
      <c r="E319" s="265"/>
      <c r="F319" s="60"/>
    </row>
    <row r="320" spans="3:6">
      <c r="C320" s="60"/>
      <c r="D320" s="162"/>
      <c r="E320" s="265"/>
      <c r="F320" s="60"/>
    </row>
    <row r="321" spans="3:6">
      <c r="C321" s="60"/>
      <c r="D321" s="162"/>
      <c r="E321" s="265"/>
      <c r="F321" s="60"/>
    </row>
    <row r="322" spans="3:6">
      <c r="C322" s="60"/>
      <c r="D322" s="162"/>
      <c r="E322" s="265"/>
      <c r="F322" s="60"/>
    </row>
    <row r="323" spans="3:6">
      <c r="C323" s="60"/>
      <c r="D323" s="162"/>
      <c r="E323" s="265"/>
      <c r="F323" s="60"/>
    </row>
    <row r="324" spans="3:6">
      <c r="C324" s="60"/>
      <c r="D324" s="162"/>
      <c r="E324" s="265"/>
      <c r="F324" s="60"/>
    </row>
    <row r="325" spans="3:6">
      <c r="C325" s="60"/>
      <c r="D325" s="162"/>
      <c r="E325" s="265"/>
      <c r="F325" s="60"/>
    </row>
    <row r="326" spans="3:6">
      <c r="C326" s="60"/>
      <c r="D326" s="162"/>
      <c r="E326" s="265"/>
      <c r="F326" s="60"/>
    </row>
    <row r="327" spans="3:6">
      <c r="C327" s="60"/>
      <c r="D327" s="162"/>
      <c r="E327" s="265"/>
      <c r="F327" s="60"/>
    </row>
    <row r="328" spans="3:6">
      <c r="C328" s="60"/>
      <c r="D328" s="162"/>
      <c r="E328" s="265"/>
      <c r="F328" s="60"/>
    </row>
    <row r="329" spans="3:6">
      <c r="C329" s="60"/>
      <c r="D329" s="162"/>
      <c r="E329" s="265"/>
      <c r="F329" s="60"/>
    </row>
    <row r="330" spans="3:6">
      <c r="C330" s="60"/>
      <c r="D330" s="162"/>
      <c r="E330" s="265"/>
      <c r="F330" s="60"/>
    </row>
    <row r="331" spans="3:6">
      <c r="C331" s="60"/>
      <c r="D331" s="162"/>
      <c r="E331" s="265"/>
      <c r="F331" s="60"/>
    </row>
    <row r="332" spans="3:6">
      <c r="C332" s="60"/>
      <c r="D332" s="162"/>
      <c r="E332" s="265"/>
      <c r="F332" s="60"/>
    </row>
    <row r="333" spans="3:6">
      <c r="C333" s="60"/>
      <c r="D333" s="162"/>
      <c r="E333" s="265"/>
      <c r="F333" s="60"/>
    </row>
    <row r="334" spans="3:6">
      <c r="C334" s="60"/>
      <c r="D334" s="162"/>
      <c r="E334" s="265"/>
      <c r="F334" s="60"/>
    </row>
    <row r="335" spans="3:6">
      <c r="C335" s="60"/>
      <c r="D335" s="162"/>
      <c r="E335" s="265"/>
      <c r="F335" s="60"/>
    </row>
    <row r="336" spans="3:6">
      <c r="C336" s="60"/>
      <c r="D336" s="162"/>
      <c r="E336" s="265"/>
      <c r="F336" s="60"/>
    </row>
    <row r="337" spans="3:6">
      <c r="C337" s="60"/>
      <c r="D337" s="162"/>
      <c r="E337" s="265"/>
      <c r="F337" s="60"/>
    </row>
    <row r="338" spans="3:6">
      <c r="C338" s="60"/>
      <c r="D338" s="162"/>
      <c r="E338" s="265"/>
      <c r="F338" s="60"/>
    </row>
    <row r="339" spans="3:6">
      <c r="C339" s="60"/>
      <c r="D339" s="162"/>
      <c r="E339" s="265"/>
      <c r="F339" s="60"/>
    </row>
    <row r="340" spans="3:6">
      <c r="C340" s="60"/>
      <c r="D340" s="162"/>
      <c r="E340" s="265"/>
      <c r="F340" s="60"/>
    </row>
    <row r="341" spans="3:6">
      <c r="C341" s="60"/>
      <c r="D341" s="162"/>
      <c r="E341" s="265"/>
      <c r="F341" s="60"/>
    </row>
    <row r="342" spans="3:6">
      <c r="C342" s="60"/>
      <c r="D342" s="162"/>
      <c r="E342" s="265"/>
      <c r="F342" s="60"/>
    </row>
    <row r="343" spans="3:6">
      <c r="C343" s="60"/>
      <c r="D343" s="162"/>
      <c r="E343" s="265"/>
      <c r="F343" s="60"/>
    </row>
    <row r="344" spans="3:6">
      <c r="C344" s="60"/>
      <c r="D344" s="162"/>
      <c r="E344" s="265"/>
      <c r="F344" s="60"/>
    </row>
    <row r="345" spans="3:6">
      <c r="C345" s="60"/>
      <c r="D345" s="162"/>
      <c r="E345" s="265"/>
      <c r="F345" s="60"/>
    </row>
    <row r="346" spans="3:6">
      <c r="C346" s="60"/>
      <c r="D346" s="162"/>
      <c r="E346" s="265"/>
      <c r="F346" s="60"/>
    </row>
    <row r="347" spans="3:6">
      <c r="C347" s="60"/>
      <c r="D347" s="162"/>
      <c r="E347" s="265"/>
      <c r="F347" s="60"/>
    </row>
    <row r="348" spans="3:6">
      <c r="C348" s="60"/>
      <c r="D348" s="162"/>
      <c r="E348" s="265"/>
      <c r="F348" s="60"/>
    </row>
    <row r="349" spans="3:6">
      <c r="C349" s="60"/>
      <c r="D349" s="162"/>
      <c r="E349" s="265"/>
      <c r="F349" s="60"/>
    </row>
    <row r="350" spans="3:6">
      <c r="C350" s="60"/>
      <c r="D350" s="162"/>
      <c r="E350" s="265"/>
      <c r="F350" s="60"/>
    </row>
    <row r="351" spans="3:6">
      <c r="C351" s="60"/>
      <c r="D351" s="162"/>
      <c r="E351" s="265"/>
      <c r="F351" s="60"/>
    </row>
    <row r="352" spans="3:6">
      <c r="C352" s="60"/>
      <c r="D352" s="162"/>
      <c r="E352" s="265"/>
      <c r="F352" s="60"/>
    </row>
    <row r="353" spans="3:6">
      <c r="C353" s="60"/>
      <c r="D353" s="162"/>
      <c r="E353" s="265"/>
      <c r="F353" s="60"/>
    </row>
    <row r="354" spans="3:6">
      <c r="C354" s="60"/>
      <c r="D354" s="162"/>
      <c r="E354" s="265"/>
      <c r="F354" s="60"/>
    </row>
    <row r="355" spans="3:6">
      <c r="C355" s="60"/>
      <c r="D355" s="162"/>
      <c r="E355" s="265"/>
      <c r="F355" s="60"/>
    </row>
    <row r="356" spans="3:6">
      <c r="C356" s="60"/>
      <c r="D356" s="162"/>
      <c r="E356" s="265"/>
      <c r="F356" s="60"/>
    </row>
    <row r="357" spans="3:6">
      <c r="C357" s="60"/>
      <c r="D357" s="162"/>
      <c r="E357" s="265"/>
      <c r="F357" s="60"/>
    </row>
    <row r="358" spans="3:6">
      <c r="C358" s="60"/>
      <c r="D358" s="162"/>
      <c r="E358" s="265"/>
      <c r="F358" s="60"/>
    </row>
    <row r="359" spans="3:6">
      <c r="C359" s="60"/>
      <c r="D359" s="162"/>
      <c r="E359" s="265"/>
      <c r="F359" s="60"/>
    </row>
    <row r="360" spans="3:6">
      <c r="C360" s="60"/>
      <c r="D360" s="162"/>
      <c r="E360" s="265"/>
      <c r="F360" s="60"/>
    </row>
    <row r="361" spans="3:6">
      <c r="C361" s="60"/>
      <c r="D361" s="162"/>
      <c r="E361" s="265"/>
      <c r="F361" s="60"/>
    </row>
    <row r="362" spans="3:6">
      <c r="C362" s="60"/>
      <c r="D362" s="162"/>
      <c r="E362" s="265"/>
      <c r="F362" s="60"/>
    </row>
    <row r="363" spans="3:6">
      <c r="C363" s="60"/>
      <c r="D363" s="162"/>
      <c r="E363" s="265"/>
      <c r="F363" s="60"/>
    </row>
    <row r="364" spans="3:6">
      <c r="C364" s="60"/>
      <c r="D364" s="162"/>
      <c r="E364" s="265"/>
      <c r="F364" s="60"/>
    </row>
    <row r="365" spans="3:6">
      <c r="C365" s="60"/>
      <c r="D365" s="162"/>
      <c r="E365" s="265"/>
      <c r="F365" s="60"/>
    </row>
    <row r="366" spans="3:6">
      <c r="C366" s="60"/>
      <c r="D366" s="162"/>
      <c r="E366" s="265"/>
      <c r="F366" s="60"/>
    </row>
    <row r="367" spans="3:6">
      <c r="C367" s="60"/>
      <c r="D367" s="162"/>
      <c r="E367" s="265"/>
      <c r="F367" s="60"/>
    </row>
    <row r="368" spans="3:6">
      <c r="C368" s="60"/>
      <c r="D368" s="162"/>
      <c r="E368" s="265"/>
      <c r="F368" s="60"/>
    </row>
    <row r="369" spans="3:6">
      <c r="C369" s="60"/>
      <c r="D369" s="162"/>
      <c r="E369" s="265"/>
      <c r="F369" s="60"/>
    </row>
    <row r="370" spans="3:6">
      <c r="C370" s="60"/>
      <c r="D370" s="162"/>
      <c r="E370" s="265"/>
      <c r="F370" s="60"/>
    </row>
    <row r="371" spans="3:6">
      <c r="C371" s="60"/>
      <c r="D371" s="162"/>
      <c r="E371" s="265"/>
      <c r="F371" s="60"/>
    </row>
    <row r="372" spans="3:6">
      <c r="C372" s="60"/>
      <c r="D372" s="162"/>
      <c r="E372" s="265"/>
      <c r="F372" s="60"/>
    </row>
    <row r="373" spans="3:6">
      <c r="C373" s="60"/>
      <c r="D373" s="162"/>
      <c r="E373" s="265"/>
      <c r="F373" s="60"/>
    </row>
    <row r="374" spans="3:6">
      <c r="C374" s="60"/>
      <c r="D374" s="162"/>
      <c r="E374" s="265"/>
      <c r="F374" s="60"/>
    </row>
    <row r="375" spans="3:6">
      <c r="C375" s="60"/>
      <c r="D375" s="162"/>
      <c r="E375" s="265"/>
      <c r="F375" s="60"/>
    </row>
    <row r="376" spans="3:6">
      <c r="C376" s="60"/>
      <c r="D376" s="162"/>
      <c r="E376" s="265"/>
      <c r="F376" s="60"/>
    </row>
    <row r="377" spans="3:6">
      <c r="C377" s="60"/>
      <c r="D377" s="162"/>
      <c r="E377" s="265"/>
      <c r="F377" s="60"/>
    </row>
    <row r="378" spans="3:6">
      <c r="C378" s="60"/>
      <c r="D378" s="162"/>
      <c r="E378" s="265"/>
      <c r="F378" s="60"/>
    </row>
    <row r="379" spans="3:6">
      <c r="C379" s="60"/>
      <c r="D379" s="162"/>
      <c r="E379" s="265"/>
      <c r="F379" s="60"/>
    </row>
    <row r="380" spans="3:6">
      <c r="C380" s="60"/>
      <c r="D380" s="162"/>
      <c r="E380" s="265"/>
      <c r="F380" s="60"/>
    </row>
    <row r="381" spans="3:6">
      <c r="C381" s="60"/>
      <c r="D381" s="162"/>
      <c r="E381" s="265"/>
      <c r="F381" s="60"/>
    </row>
    <row r="382" spans="3:6">
      <c r="C382" s="60"/>
      <c r="D382" s="162"/>
      <c r="E382" s="265"/>
      <c r="F382" s="60"/>
    </row>
    <row r="383" spans="3:6">
      <c r="C383" s="60"/>
      <c r="D383" s="162"/>
      <c r="E383" s="265"/>
      <c r="F383" s="60"/>
    </row>
    <row r="384" spans="3:6">
      <c r="C384" s="60"/>
      <c r="D384" s="162"/>
      <c r="E384" s="265"/>
      <c r="F384" s="60"/>
    </row>
    <row r="385" spans="3:6">
      <c r="C385" s="60"/>
      <c r="D385" s="162"/>
      <c r="E385" s="265"/>
      <c r="F385" s="60"/>
    </row>
    <row r="386" spans="3:6">
      <c r="C386" s="60"/>
      <c r="D386" s="162"/>
      <c r="E386" s="265"/>
      <c r="F386" s="60"/>
    </row>
    <row r="387" spans="3:6">
      <c r="C387" s="60"/>
      <c r="D387" s="162"/>
      <c r="E387" s="265"/>
      <c r="F387" s="60"/>
    </row>
    <row r="388" spans="3:6">
      <c r="C388" s="60"/>
      <c r="D388" s="162"/>
      <c r="E388" s="265"/>
      <c r="F388" s="60"/>
    </row>
    <row r="389" spans="3:6">
      <c r="C389" s="60"/>
      <c r="D389" s="162"/>
      <c r="E389" s="265"/>
      <c r="F389" s="60"/>
    </row>
    <row r="390" spans="3:6">
      <c r="C390" s="60"/>
      <c r="D390" s="162"/>
      <c r="E390" s="265"/>
      <c r="F390" s="60"/>
    </row>
    <row r="391" spans="3:6">
      <c r="C391" s="60"/>
      <c r="D391" s="162"/>
      <c r="E391" s="265"/>
      <c r="F391" s="60"/>
    </row>
    <row r="392" spans="3:6">
      <c r="C392" s="60"/>
      <c r="D392" s="162"/>
      <c r="E392" s="265"/>
      <c r="F392" s="60"/>
    </row>
    <row r="393" spans="3:6">
      <c r="C393" s="60"/>
      <c r="D393" s="162"/>
      <c r="E393" s="265"/>
      <c r="F393" s="60"/>
    </row>
    <row r="394" spans="3:6">
      <c r="C394" s="60"/>
      <c r="D394" s="162"/>
      <c r="E394" s="265"/>
      <c r="F394" s="60"/>
    </row>
    <row r="395" spans="3:6">
      <c r="C395" s="60"/>
      <c r="D395" s="162"/>
      <c r="E395" s="265"/>
      <c r="F395" s="60"/>
    </row>
    <row r="396" spans="3:6">
      <c r="C396" s="60"/>
      <c r="D396" s="162"/>
      <c r="E396" s="265"/>
      <c r="F396" s="60"/>
    </row>
    <row r="397" spans="3:6">
      <c r="C397" s="60"/>
      <c r="D397" s="162"/>
      <c r="E397" s="265"/>
      <c r="F397" s="60"/>
    </row>
    <row r="398" spans="3:6">
      <c r="C398" s="60"/>
      <c r="D398" s="162"/>
      <c r="E398" s="265"/>
      <c r="F398" s="60"/>
    </row>
    <row r="399" spans="3:6">
      <c r="C399" s="60"/>
      <c r="D399" s="162"/>
      <c r="E399" s="265"/>
      <c r="F399" s="60"/>
    </row>
    <row r="400" spans="3:6">
      <c r="C400" s="60"/>
      <c r="D400" s="162"/>
      <c r="E400" s="265"/>
      <c r="F400" s="60"/>
    </row>
    <row r="401" spans="3:6">
      <c r="C401" s="60"/>
      <c r="D401" s="162"/>
      <c r="E401" s="265"/>
      <c r="F401" s="60"/>
    </row>
    <row r="402" spans="3:6">
      <c r="C402" s="60"/>
      <c r="D402" s="162"/>
      <c r="E402" s="265"/>
      <c r="F402" s="60"/>
    </row>
    <row r="403" spans="3:6">
      <c r="C403" s="60"/>
      <c r="D403" s="162"/>
      <c r="E403" s="265"/>
      <c r="F403" s="60"/>
    </row>
    <row r="404" spans="3:6">
      <c r="C404" s="60"/>
      <c r="D404" s="162"/>
      <c r="E404" s="265"/>
      <c r="F404" s="60"/>
    </row>
    <row r="405" spans="3:6">
      <c r="C405" s="60"/>
      <c r="D405" s="162"/>
      <c r="E405" s="265"/>
      <c r="F405" s="60"/>
    </row>
    <row r="406" spans="3:6">
      <c r="C406" s="60"/>
      <c r="D406" s="162"/>
      <c r="E406" s="265"/>
      <c r="F406" s="60"/>
    </row>
    <row r="407" spans="3:6">
      <c r="C407" s="60"/>
      <c r="D407" s="162"/>
      <c r="E407" s="265"/>
      <c r="F407" s="60"/>
    </row>
    <row r="408" spans="3:6">
      <c r="C408" s="60"/>
      <c r="D408" s="162"/>
      <c r="E408" s="265"/>
      <c r="F408" s="60"/>
    </row>
    <row r="409" spans="3:6">
      <c r="C409" s="60"/>
      <c r="D409" s="162"/>
      <c r="E409" s="265"/>
      <c r="F409" s="60"/>
    </row>
    <row r="410" spans="3:6">
      <c r="C410" s="60"/>
      <c r="D410" s="162"/>
      <c r="E410" s="265"/>
      <c r="F410" s="60"/>
    </row>
    <row r="411" spans="3:6">
      <c r="C411" s="60"/>
      <c r="D411" s="162"/>
      <c r="E411" s="265"/>
      <c r="F411" s="60"/>
    </row>
    <row r="412" spans="3:6">
      <c r="C412" s="60"/>
      <c r="D412" s="162"/>
      <c r="E412" s="265"/>
      <c r="F412" s="60"/>
    </row>
    <row r="413" spans="3:6">
      <c r="C413" s="60"/>
      <c r="D413" s="162"/>
      <c r="E413" s="265"/>
      <c r="F413" s="60"/>
    </row>
    <row r="414" spans="3:6">
      <c r="C414" s="60"/>
      <c r="D414" s="162"/>
      <c r="E414" s="265"/>
      <c r="F414" s="60"/>
    </row>
    <row r="415" spans="3:6">
      <c r="C415" s="60"/>
      <c r="D415" s="162"/>
      <c r="E415" s="265"/>
      <c r="F415" s="60"/>
    </row>
    <row r="416" spans="3:6">
      <c r="C416" s="60"/>
      <c r="D416" s="162"/>
      <c r="E416" s="265"/>
      <c r="F416" s="60"/>
    </row>
    <row r="417" spans="3:6">
      <c r="C417" s="60"/>
      <c r="D417" s="162"/>
      <c r="E417" s="265"/>
      <c r="F417" s="60"/>
    </row>
    <row r="418" spans="3:6">
      <c r="C418" s="60"/>
      <c r="D418" s="162"/>
      <c r="E418" s="265"/>
      <c r="F418" s="60"/>
    </row>
    <row r="419" spans="3:6">
      <c r="C419" s="60"/>
      <c r="D419" s="162"/>
      <c r="E419" s="265"/>
      <c r="F419" s="60"/>
    </row>
    <row r="420" spans="3:6">
      <c r="C420" s="60"/>
      <c r="D420" s="162"/>
      <c r="E420" s="265"/>
      <c r="F420" s="60"/>
    </row>
    <row r="421" spans="3:6">
      <c r="C421" s="60"/>
      <c r="D421" s="162"/>
      <c r="E421" s="265"/>
      <c r="F421" s="60"/>
    </row>
    <row r="422" spans="3:6">
      <c r="C422" s="60"/>
      <c r="D422" s="162"/>
      <c r="E422" s="265"/>
      <c r="F422" s="60"/>
    </row>
    <row r="423" spans="3:6">
      <c r="C423" s="60"/>
      <c r="D423" s="162"/>
      <c r="E423" s="265"/>
      <c r="F423" s="60"/>
    </row>
    <row r="424" spans="3:6">
      <c r="C424" s="60"/>
      <c r="D424" s="162"/>
      <c r="E424" s="265"/>
      <c r="F424" s="60"/>
    </row>
    <row r="425" spans="3:6">
      <c r="C425" s="60"/>
      <c r="D425" s="162"/>
      <c r="E425" s="265"/>
      <c r="F425" s="60"/>
    </row>
    <row r="426" spans="3:6">
      <c r="C426" s="60"/>
      <c r="D426" s="162"/>
      <c r="E426" s="265"/>
      <c r="F426" s="60"/>
    </row>
    <row r="427" spans="3:6">
      <c r="C427" s="60"/>
      <c r="D427" s="162"/>
      <c r="E427" s="265"/>
      <c r="F427" s="60"/>
    </row>
    <row r="428" spans="3:6">
      <c r="C428" s="60"/>
      <c r="D428" s="162"/>
      <c r="E428" s="265"/>
      <c r="F428" s="60"/>
    </row>
    <row r="429" spans="3:6">
      <c r="C429" s="60"/>
      <c r="D429" s="162"/>
      <c r="E429" s="265"/>
      <c r="F429" s="60"/>
    </row>
    <row r="430" spans="3:6">
      <c r="C430" s="60"/>
      <c r="D430" s="162"/>
      <c r="E430" s="265"/>
      <c r="F430" s="60"/>
    </row>
    <row r="431" spans="3:6">
      <c r="C431" s="60"/>
      <c r="D431" s="162"/>
      <c r="E431" s="265"/>
      <c r="F431" s="60"/>
    </row>
    <row r="432" spans="3:6">
      <c r="C432" s="60"/>
      <c r="D432" s="162"/>
      <c r="E432" s="265"/>
      <c r="F432" s="60"/>
    </row>
    <row r="433" spans="3:6">
      <c r="C433" s="60"/>
      <c r="D433" s="162"/>
      <c r="E433" s="265"/>
      <c r="F433" s="60"/>
    </row>
    <row r="434" spans="3:6">
      <c r="C434" s="60"/>
      <c r="D434" s="162"/>
      <c r="E434" s="265"/>
      <c r="F434" s="60"/>
    </row>
    <row r="435" spans="3:6">
      <c r="C435" s="60"/>
      <c r="D435" s="162"/>
      <c r="E435" s="265"/>
      <c r="F435" s="60"/>
    </row>
    <row r="436" spans="3:6">
      <c r="C436" s="60"/>
      <c r="D436" s="162"/>
      <c r="E436" s="265"/>
      <c r="F436" s="60"/>
    </row>
    <row r="437" spans="3:6">
      <c r="C437" s="60"/>
      <c r="D437" s="162"/>
      <c r="E437" s="265"/>
      <c r="F437" s="60"/>
    </row>
    <row r="438" spans="3:6">
      <c r="C438" s="60"/>
      <c r="D438" s="162"/>
      <c r="E438" s="265"/>
      <c r="F438" s="60"/>
    </row>
    <row r="439" spans="3:6">
      <c r="C439" s="60"/>
      <c r="D439" s="162"/>
      <c r="E439" s="265"/>
      <c r="F439" s="60"/>
    </row>
    <row r="440" spans="3:6">
      <c r="C440" s="60"/>
      <c r="D440" s="162"/>
      <c r="E440" s="265"/>
      <c r="F440" s="60"/>
    </row>
    <row r="441" spans="3:6">
      <c r="C441" s="60"/>
      <c r="D441" s="162"/>
      <c r="E441" s="265"/>
      <c r="F441" s="60"/>
    </row>
    <row r="442" spans="3:6">
      <c r="C442" s="60"/>
      <c r="D442" s="162"/>
      <c r="E442" s="265"/>
      <c r="F442" s="60"/>
    </row>
    <row r="443" spans="3:6">
      <c r="C443" s="60"/>
      <c r="D443" s="162"/>
      <c r="E443" s="265"/>
      <c r="F443" s="60"/>
    </row>
    <row r="444" spans="3:6">
      <c r="C444" s="60"/>
      <c r="D444" s="162"/>
      <c r="E444" s="265"/>
      <c r="F444" s="60"/>
    </row>
    <row r="445" spans="3:6">
      <c r="C445" s="60"/>
      <c r="D445" s="162"/>
      <c r="E445" s="265"/>
      <c r="F445" s="60"/>
    </row>
    <row r="446" spans="3:6">
      <c r="C446" s="60"/>
      <c r="D446" s="162"/>
      <c r="E446" s="265"/>
      <c r="F446" s="60"/>
    </row>
    <row r="447" spans="3:6">
      <c r="C447" s="60"/>
      <c r="D447" s="162"/>
      <c r="E447" s="265"/>
      <c r="F447" s="60"/>
    </row>
    <row r="448" spans="3:6">
      <c r="C448" s="60"/>
      <c r="D448" s="162"/>
      <c r="E448" s="265"/>
      <c r="F448" s="60"/>
    </row>
    <row r="449" spans="3:6">
      <c r="C449" s="60"/>
      <c r="D449" s="162"/>
      <c r="E449" s="265"/>
      <c r="F449" s="60"/>
    </row>
    <row r="450" spans="3:6">
      <c r="C450" s="60"/>
      <c r="D450" s="162"/>
      <c r="E450" s="265"/>
      <c r="F450" s="60"/>
    </row>
    <row r="451" spans="3:6">
      <c r="C451" s="60"/>
      <c r="D451" s="162"/>
      <c r="E451" s="265"/>
      <c r="F451" s="60"/>
    </row>
    <row r="452" spans="3:6">
      <c r="C452" s="60"/>
      <c r="D452" s="162"/>
      <c r="E452" s="265"/>
      <c r="F452" s="60"/>
    </row>
    <row r="453" spans="3:6">
      <c r="C453" s="60"/>
      <c r="D453" s="162"/>
      <c r="E453" s="265"/>
      <c r="F453" s="60"/>
    </row>
    <row r="454" spans="3:6">
      <c r="C454" s="60"/>
      <c r="D454" s="162"/>
      <c r="E454" s="265"/>
      <c r="F454" s="60"/>
    </row>
    <row r="455" spans="3:6">
      <c r="C455" s="60"/>
      <c r="D455" s="162"/>
      <c r="E455" s="265"/>
      <c r="F455" s="60"/>
    </row>
    <row r="456" spans="3:6">
      <c r="C456" s="60"/>
      <c r="D456" s="162"/>
      <c r="E456" s="265"/>
      <c r="F456" s="60"/>
    </row>
    <row r="457" spans="3:6">
      <c r="C457" s="60"/>
      <c r="D457" s="162"/>
      <c r="E457" s="265"/>
      <c r="F457" s="60"/>
    </row>
    <row r="458" spans="3:6">
      <c r="C458" s="60"/>
      <c r="D458" s="162"/>
      <c r="E458" s="265"/>
      <c r="F458" s="60"/>
    </row>
    <row r="459" spans="3:6">
      <c r="C459" s="60"/>
      <c r="D459" s="162"/>
      <c r="E459" s="265"/>
      <c r="F459" s="60"/>
    </row>
    <row r="460" spans="3:6">
      <c r="C460" s="60"/>
      <c r="D460" s="162"/>
      <c r="E460" s="265"/>
      <c r="F460" s="60"/>
    </row>
    <row r="461" spans="3:6">
      <c r="C461" s="60"/>
      <c r="D461" s="162"/>
      <c r="E461" s="265"/>
      <c r="F461" s="60"/>
    </row>
    <row r="462" spans="3:6">
      <c r="C462" s="60"/>
      <c r="D462" s="162"/>
      <c r="E462" s="265"/>
      <c r="F462" s="60"/>
    </row>
    <row r="463" spans="3:6">
      <c r="C463" s="60"/>
      <c r="D463" s="162"/>
      <c r="E463" s="265"/>
      <c r="F463" s="60"/>
    </row>
    <row r="464" spans="3:6">
      <c r="C464" s="60"/>
      <c r="D464" s="162"/>
      <c r="E464" s="265"/>
      <c r="F464" s="60"/>
    </row>
    <row r="465" spans="3:6">
      <c r="C465" s="60"/>
      <c r="D465" s="162"/>
      <c r="E465" s="265"/>
      <c r="F465" s="60"/>
    </row>
    <row r="466" spans="3:6">
      <c r="C466" s="60"/>
      <c r="D466" s="162"/>
      <c r="E466" s="265"/>
      <c r="F466" s="60"/>
    </row>
    <row r="467" spans="3:6">
      <c r="C467" s="60"/>
      <c r="D467" s="162"/>
      <c r="E467" s="265"/>
      <c r="F467" s="60"/>
    </row>
    <row r="468" spans="3:6">
      <c r="C468" s="60"/>
      <c r="D468" s="162"/>
      <c r="E468" s="265"/>
      <c r="F468" s="60"/>
    </row>
    <row r="469" spans="3:6">
      <c r="C469" s="60"/>
      <c r="D469" s="162"/>
      <c r="E469" s="265"/>
      <c r="F469" s="60"/>
    </row>
    <row r="470" spans="3:6">
      <c r="C470" s="60"/>
      <c r="D470" s="162"/>
      <c r="E470" s="265"/>
      <c r="F470" s="60"/>
    </row>
    <row r="471" spans="3:6">
      <c r="C471" s="60"/>
      <c r="D471" s="162"/>
      <c r="E471" s="265"/>
      <c r="F471" s="60"/>
    </row>
    <row r="472" spans="3:6">
      <c r="C472" s="60"/>
      <c r="D472" s="162"/>
      <c r="E472" s="265"/>
      <c r="F472" s="60"/>
    </row>
    <row r="473" spans="3:6">
      <c r="C473" s="60"/>
      <c r="D473" s="162"/>
      <c r="E473" s="265"/>
      <c r="F473" s="60"/>
    </row>
    <row r="474" spans="3:6">
      <c r="C474" s="60"/>
      <c r="D474" s="162"/>
      <c r="E474" s="265"/>
      <c r="F474" s="60"/>
    </row>
    <row r="475" spans="3:6">
      <c r="C475" s="60"/>
      <c r="D475" s="162"/>
      <c r="E475" s="265"/>
      <c r="F475" s="60"/>
    </row>
    <row r="476" spans="3:6">
      <c r="C476" s="60"/>
      <c r="D476" s="162"/>
      <c r="E476" s="265"/>
      <c r="F476" s="60"/>
    </row>
    <row r="477" spans="3:6">
      <c r="C477" s="60"/>
      <c r="D477" s="162"/>
      <c r="E477" s="265"/>
      <c r="F477" s="60"/>
    </row>
    <row r="478" spans="3:6">
      <c r="C478" s="60"/>
      <c r="D478" s="162"/>
      <c r="E478" s="265"/>
      <c r="F478" s="60"/>
    </row>
    <row r="479" spans="3:6">
      <c r="C479" s="60"/>
      <c r="D479" s="162"/>
      <c r="E479" s="265"/>
      <c r="F479" s="60"/>
    </row>
    <row r="480" spans="3:6">
      <c r="C480" s="60"/>
      <c r="D480" s="162"/>
      <c r="E480" s="265"/>
      <c r="F480" s="60"/>
    </row>
    <row r="481" spans="3:6">
      <c r="C481" s="60"/>
      <c r="D481" s="162"/>
      <c r="E481" s="265"/>
      <c r="F481" s="60"/>
    </row>
    <row r="482" spans="3:6">
      <c r="C482" s="60"/>
      <c r="D482" s="162"/>
      <c r="E482" s="265"/>
      <c r="F482" s="60"/>
    </row>
    <row r="483" spans="3:6">
      <c r="C483" s="60"/>
    </row>
    <row r="484" spans="3:6">
      <c r="C484" s="60"/>
    </row>
    <row r="485" spans="3:6">
      <c r="C485" s="60"/>
    </row>
    <row r="486" spans="3:6">
      <c r="C486" s="60"/>
    </row>
    <row r="487" spans="3:6">
      <c r="C487" s="60"/>
    </row>
    <row r="488" spans="3:6">
      <c r="C488" s="60"/>
    </row>
    <row r="489" spans="3:6">
      <c r="C489" s="60"/>
    </row>
    <row r="490" spans="3:6">
      <c r="C490" s="60"/>
    </row>
    <row r="491" spans="3:6">
      <c r="C491" s="60"/>
    </row>
    <row r="492" spans="3:6">
      <c r="C492" s="60"/>
    </row>
    <row r="493" spans="3:6">
      <c r="C493" s="60"/>
    </row>
    <row r="494" spans="3:6">
      <c r="C494" s="60"/>
    </row>
    <row r="495" spans="3:6">
      <c r="C495" s="60"/>
    </row>
    <row r="496" spans="3:6">
      <c r="C496" s="60"/>
    </row>
    <row r="497" spans="3:3">
      <c r="C497" s="60"/>
    </row>
    <row r="498" spans="3:3">
      <c r="C498" s="60"/>
    </row>
    <row r="499" spans="3:3">
      <c r="C499" s="60"/>
    </row>
    <row r="500" spans="3:3">
      <c r="C500" s="60"/>
    </row>
    <row r="501" spans="3:3">
      <c r="C501" s="60"/>
    </row>
    <row r="502" spans="3:3">
      <c r="C502" s="60"/>
    </row>
    <row r="503" spans="3:3">
      <c r="C503" s="60"/>
    </row>
    <row r="504" spans="3:3">
      <c r="C504" s="60"/>
    </row>
    <row r="505" spans="3:3">
      <c r="C505" s="60"/>
    </row>
    <row r="506" spans="3:3">
      <c r="C506" s="60"/>
    </row>
    <row r="507" spans="3:3">
      <c r="C507" s="60"/>
    </row>
    <row r="508" spans="3:3">
      <c r="C508" s="60"/>
    </row>
    <row r="509" spans="3:3">
      <c r="C509" s="60"/>
    </row>
    <row r="510" spans="3:3">
      <c r="C510" s="60"/>
    </row>
    <row r="511" spans="3:3">
      <c r="C511" s="60"/>
    </row>
    <row r="512" spans="3:3">
      <c r="C512" s="60"/>
    </row>
    <row r="513" spans="3:3">
      <c r="C513" s="60"/>
    </row>
    <row r="514" spans="3:3">
      <c r="C514" s="60"/>
    </row>
    <row r="515" spans="3:3">
      <c r="C515" s="60"/>
    </row>
    <row r="516" spans="3:3">
      <c r="C516" s="60"/>
    </row>
    <row r="517" spans="3:3">
      <c r="C517" s="60"/>
    </row>
    <row r="518" spans="3:3">
      <c r="C518" s="60"/>
    </row>
    <row r="519" spans="3:3">
      <c r="C519" s="60"/>
    </row>
    <row r="520" spans="3:3">
      <c r="C520" s="60"/>
    </row>
    <row r="521" spans="3:3">
      <c r="C521" s="60"/>
    </row>
    <row r="522" spans="3:3">
      <c r="C522" s="60"/>
    </row>
    <row r="523" spans="3:3">
      <c r="C523" s="60"/>
    </row>
    <row r="524" spans="3:3">
      <c r="C524" s="60"/>
    </row>
    <row r="525" spans="3:3">
      <c r="C525" s="60"/>
    </row>
    <row r="526" spans="3:3">
      <c r="C526" s="60"/>
    </row>
    <row r="527" spans="3:3">
      <c r="C527" s="60"/>
    </row>
    <row r="528" spans="3:3">
      <c r="C528" s="60"/>
    </row>
    <row r="529" spans="3:3">
      <c r="C529" s="60"/>
    </row>
    <row r="530" spans="3:3">
      <c r="C530" s="60"/>
    </row>
    <row r="531" spans="3:3">
      <c r="C531" s="60"/>
    </row>
    <row r="532" spans="3:3">
      <c r="C532" s="60"/>
    </row>
    <row r="533" spans="3:3">
      <c r="C533" s="60"/>
    </row>
    <row r="534" spans="3:3">
      <c r="C534" s="60"/>
    </row>
    <row r="535" spans="3:3">
      <c r="C535" s="60"/>
    </row>
    <row r="536" spans="3:3">
      <c r="C536" s="60"/>
    </row>
    <row r="537" spans="3:3">
      <c r="C537" s="60"/>
    </row>
    <row r="538" spans="3:3">
      <c r="C538" s="60"/>
    </row>
    <row r="539" spans="3:3">
      <c r="C539" s="60"/>
    </row>
    <row r="540" spans="3:3">
      <c r="C540" s="60"/>
    </row>
    <row r="541" spans="3:3">
      <c r="C541" s="60"/>
    </row>
    <row r="542" spans="3:3">
      <c r="C542" s="60"/>
    </row>
    <row r="543" spans="3:3">
      <c r="C543" s="60"/>
    </row>
    <row r="544" spans="3:3">
      <c r="C544" s="60"/>
    </row>
    <row r="545" spans="3:3">
      <c r="C545" s="60"/>
    </row>
    <row r="546" spans="3:3">
      <c r="C546" s="60"/>
    </row>
    <row r="547" spans="3:3">
      <c r="C547" s="60"/>
    </row>
    <row r="548" spans="3:3">
      <c r="C548" s="60"/>
    </row>
    <row r="549" spans="3:3">
      <c r="C549" s="60"/>
    </row>
    <row r="550" spans="3:3">
      <c r="C550" s="60"/>
    </row>
    <row r="551" spans="3:3">
      <c r="C551" s="60"/>
    </row>
    <row r="552" spans="3:3">
      <c r="C552" s="60"/>
    </row>
    <row r="553" spans="3:3">
      <c r="C553" s="60"/>
    </row>
    <row r="554" spans="3:3">
      <c r="C554" s="60"/>
    </row>
    <row r="555" spans="3:3">
      <c r="C555" s="60"/>
    </row>
    <row r="556" spans="3:3">
      <c r="C556" s="60"/>
    </row>
    <row r="557" spans="3:3">
      <c r="C557" s="60"/>
    </row>
    <row r="558" spans="3:3">
      <c r="C558" s="60"/>
    </row>
    <row r="559" spans="3:3">
      <c r="C559" s="60"/>
    </row>
    <row r="560" spans="3:3">
      <c r="C560" s="60"/>
    </row>
    <row r="561" spans="3:3">
      <c r="C561" s="60"/>
    </row>
    <row r="562" spans="3:3">
      <c r="C562" s="60"/>
    </row>
    <row r="563" spans="3:3">
      <c r="C563" s="60"/>
    </row>
    <row r="564" spans="3:3">
      <c r="C564" s="60"/>
    </row>
    <row r="565" spans="3:3">
      <c r="C565" s="60"/>
    </row>
    <row r="566" spans="3:3">
      <c r="C566" s="60"/>
    </row>
    <row r="567" spans="3:3">
      <c r="C567" s="60"/>
    </row>
    <row r="568" spans="3:3">
      <c r="C568" s="60"/>
    </row>
    <row r="569" spans="3:3">
      <c r="C569" s="60"/>
    </row>
  </sheetData>
  <mergeCells count="2">
    <mergeCell ref="D3:E3"/>
    <mergeCell ref="F3:G3"/>
  </mergeCells>
  <phoneticPr fontId="21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70" firstPageNumber="5" orientation="landscape" useFirstPageNumber="1" r:id="rId1"/>
  <headerFooter>
    <oddHeader>&amp;LTVAR COM, spol. s r. o.  &amp;C&amp;P&amp;R2532/000-01/00-41-02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4C42-BB19-4344-BD65-DA18916CDF23}">
  <dimension ref="A1:N31"/>
  <sheetViews>
    <sheetView view="pageLayout" zoomScaleNormal="100" workbookViewId="0"/>
  </sheetViews>
  <sheetFormatPr defaultRowHeight="12.75"/>
  <cols>
    <col min="1" max="1" width="42.7109375" customWidth="1"/>
    <col min="2" max="5" width="12.7109375" style="119" customWidth="1"/>
    <col min="6" max="8" width="11.7109375" style="119" customWidth="1"/>
  </cols>
  <sheetData>
    <row r="1" spans="1:14" ht="15.75">
      <c r="A1" s="58" t="s">
        <v>37</v>
      </c>
      <c r="B1" s="59" t="str">
        <f>Souhrn!A15</f>
        <v>PS 020 Tunelová pec č.2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6.5" thickBot="1">
      <c r="A2" s="58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>
      <c r="A3" s="61"/>
      <c r="B3" s="62" t="s">
        <v>38</v>
      </c>
      <c r="C3" s="63"/>
      <c r="D3" s="63"/>
      <c r="E3" s="64" t="s">
        <v>39</v>
      </c>
      <c r="F3" s="65" t="s">
        <v>40</v>
      </c>
      <c r="G3" s="63" t="s">
        <v>2</v>
      </c>
      <c r="H3" s="64" t="s">
        <v>5</v>
      </c>
    </row>
    <row r="4" spans="1:14">
      <c r="A4" s="66"/>
      <c r="B4" s="67" t="s">
        <v>41</v>
      </c>
      <c r="C4" s="68" t="s">
        <v>0</v>
      </c>
      <c r="D4" s="68" t="s">
        <v>1</v>
      </c>
      <c r="E4" s="69" t="s">
        <v>42</v>
      </c>
      <c r="F4" s="70" t="s">
        <v>43</v>
      </c>
      <c r="G4" s="68" t="s">
        <v>3</v>
      </c>
      <c r="H4" s="69" t="s">
        <v>4</v>
      </c>
    </row>
    <row r="5" spans="1:14" ht="15" thickBot="1">
      <c r="A5" s="71" t="s">
        <v>44</v>
      </c>
      <c r="B5" s="72"/>
      <c r="C5" s="73"/>
      <c r="D5" s="73"/>
      <c r="E5" s="74" t="s">
        <v>45</v>
      </c>
      <c r="F5" s="75"/>
      <c r="G5" s="73"/>
      <c r="H5" s="74"/>
    </row>
    <row r="6" spans="1:14">
      <c r="A6" s="76"/>
      <c r="B6" s="77"/>
      <c r="C6" s="78"/>
      <c r="D6" s="79"/>
      <c r="E6" s="80"/>
      <c r="F6" s="77"/>
      <c r="G6" s="78"/>
      <c r="H6" s="80"/>
    </row>
    <row r="7" spans="1:14" s="85" customFormat="1">
      <c r="A7" s="66" t="s">
        <v>71</v>
      </c>
      <c r="B7" s="81">
        <f>SUM(C7:D7)</f>
        <v>0</v>
      </c>
      <c r="C7" s="299">
        <f>PS_020!I51</f>
        <v>0</v>
      </c>
      <c r="D7" s="82">
        <f>PS_020!J51</f>
        <v>0</v>
      </c>
      <c r="E7" s="115">
        <f>SUM(C7:D7)</f>
        <v>0</v>
      </c>
      <c r="F7" s="252">
        <f>SUM(G7:H7)</f>
        <v>0</v>
      </c>
      <c r="G7" s="253">
        <f>PRODUCT(D7*0.064)</f>
        <v>0</v>
      </c>
      <c r="H7" s="254">
        <f>PRODUCT(D7*0.025)</f>
        <v>0</v>
      </c>
    </row>
    <row r="8" spans="1:14">
      <c r="A8" s="86"/>
      <c r="B8" s="87"/>
      <c r="C8" s="88"/>
      <c r="D8" s="89"/>
      <c r="E8" s="90"/>
      <c r="F8" s="87"/>
      <c r="G8" s="88"/>
      <c r="H8" s="90"/>
    </row>
    <row r="9" spans="1:14">
      <c r="A9" s="66"/>
      <c r="B9" s="91"/>
      <c r="C9" s="92"/>
      <c r="D9" s="93"/>
      <c r="E9" s="94"/>
      <c r="F9" s="91"/>
      <c r="G9" s="92"/>
      <c r="H9" s="94"/>
    </row>
    <row r="10" spans="1:14">
      <c r="A10" s="66"/>
      <c r="B10" s="81"/>
      <c r="C10" s="82"/>
      <c r="D10" s="82"/>
      <c r="E10" s="83"/>
      <c r="F10" s="81"/>
      <c r="G10" s="82"/>
      <c r="H10" s="84"/>
    </row>
    <row r="11" spans="1:14">
      <c r="A11" s="86"/>
      <c r="B11" s="87"/>
      <c r="C11" s="88"/>
      <c r="D11" s="89"/>
      <c r="E11" s="90"/>
      <c r="F11" s="87"/>
      <c r="G11" s="88"/>
      <c r="H11" s="90"/>
    </row>
    <row r="12" spans="1:14">
      <c r="A12" s="66"/>
      <c r="B12" s="91"/>
      <c r="C12" s="92"/>
      <c r="D12" s="93"/>
      <c r="E12" s="94"/>
      <c r="F12" s="91"/>
      <c r="G12" s="92"/>
      <c r="H12" s="94"/>
    </row>
    <row r="13" spans="1:14" s="85" customFormat="1">
      <c r="A13" s="66"/>
      <c r="B13" s="81"/>
      <c r="C13" s="82"/>
      <c r="D13" s="82"/>
      <c r="E13" s="83"/>
      <c r="F13" s="81"/>
      <c r="G13" s="82"/>
      <c r="H13" s="84"/>
    </row>
    <row r="14" spans="1:14">
      <c r="A14" s="86"/>
      <c r="B14" s="87"/>
      <c r="C14" s="88"/>
      <c r="D14" s="89"/>
      <c r="E14" s="90"/>
      <c r="F14" s="87"/>
      <c r="G14" s="88"/>
      <c r="H14" s="90"/>
    </row>
    <row r="15" spans="1:14" ht="14.25">
      <c r="A15" s="95"/>
      <c r="B15" s="96"/>
      <c r="C15" s="97"/>
      <c r="D15" s="98"/>
      <c r="E15" s="99"/>
      <c r="F15" s="96"/>
      <c r="G15" s="97"/>
      <c r="H15" s="99"/>
    </row>
    <row r="16" spans="1:14">
      <c r="A16" s="66"/>
      <c r="B16" s="91"/>
      <c r="C16" s="82"/>
      <c r="D16" s="93"/>
      <c r="E16" s="94"/>
      <c r="F16" s="91"/>
      <c r="G16" s="92"/>
      <c r="H16" s="94"/>
    </row>
    <row r="17" spans="1:8">
      <c r="A17" s="86"/>
      <c r="B17" s="87"/>
      <c r="C17" s="88"/>
      <c r="D17" s="89"/>
      <c r="E17" s="90"/>
      <c r="F17" s="87"/>
      <c r="G17" s="88"/>
      <c r="H17" s="90"/>
    </row>
    <row r="18" spans="1:8">
      <c r="A18" s="66"/>
      <c r="B18" s="91"/>
      <c r="C18" s="92"/>
      <c r="D18" s="93"/>
      <c r="E18" s="94"/>
      <c r="F18" s="91"/>
      <c r="G18" s="92"/>
      <c r="H18" s="94"/>
    </row>
    <row r="19" spans="1:8">
      <c r="A19" s="66"/>
      <c r="B19" s="91"/>
      <c r="C19" s="92"/>
      <c r="D19" s="93"/>
      <c r="E19" s="94"/>
      <c r="F19" s="91"/>
      <c r="G19" s="92"/>
      <c r="H19" s="94"/>
    </row>
    <row r="20" spans="1:8">
      <c r="A20" s="86"/>
      <c r="B20" s="87"/>
      <c r="C20" s="88"/>
      <c r="D20" s="89"/>
      <c r="E20" s="90"/>
      <c r="F20" s="87"/>
      <c r="G20" s="88"/>
      <c r="H20" s="90"/>
    </row>
    <row r="21" spans="1:8">
      <c r="A21" s="66"/>
      <c r="B21" s="91"/>
      <c r="C21" s="92"/>
      <c r="D21" s="93"/>
      <c r="E21" s="94"/>
      <c r="F21" s="91"/>
      <c r="G21" s="92"/>
      <c r="H21" s="94"/>
    </row>
    <row r="22" spans="1:8" s="85" customFormat="1" ht="12" customHeight="1">
      <c r="A22" s="66"/>
      <c r="B22" s="100"/>
      <c r="C22" s="82"/>
      <c r="D22" s="101"/>
      <c r="E22" s="84"/>
      <c r="F22" s="100"/>
      <c r="G22" s="82"/>
      <c r="H22" s="84"/>
    </row>
    <row r="23" spans="1:8">
      <c r="A23" s="86"/>
      <c r="B23" s="87"/>
      <c r="C23" s="88"/>
      <c r="D23" s="89"/>
      <c r="E23" s="90"/>
      <c r="F23" s="87"/>
      <c r="G23" s="88"/>
      <c r="H23" s="90"/>
    </row>
    <row r="24" spans="1:8" ht="14.25">
      <c r="A24" s="95"/>
      <c r="B24" s="96"/>
      <c r="C24" s="97"/>
      <c r="D24" s="98"/>
      <c r="E24" s="99"/>
      <c r="F24" s="96"/>
      <c r="G24" s="97"/>
      <c r="H24" s="99"/>
    </row>
    <row r="25" spans="1:8">
      <c r="A25" s="66"/>
      <c r="B25" s="91"/>
      <c r="C25" s="92"/>
      <c r="D25" s="93"/>
      <c r="E25" s="94"/>
      <c r="F25" s="91"/>
      <c r="G25" s="92"/>
      <c r="H25" s="94"/>
    </row>
    <row r="26" spans="1:8" ht="13.5" thickBot="1">
      <c r="A26" s="102"/>
      <c r="B26" s="103"/>
      <c r="C26" s="104"/>
      <c r="D26" s="105"/>
      <c r="E26" s="106"/>
      <c r="F26" s="103"/>
      <c r="G26" s="104"/>
      <c r="H26" s="106"/>
    </row>
    <row r="27" spans="1:8">
      <c r="A27" s="66"/>
      <c r="B27" s="107"/>
      <c r="C27" s="108"/>
      <c r="D27" s="109"/>
      <c r="E27" s="110"/>
      <c r="F27" s="107"/>
      <c r="G27" s="108"/>
      <c r="H27" s="110"/>
    </row>
    <row r="28" spans="1:8">
      <c r="A28" s="66"/>
      <c r="B28" s="111"/>
      <c r="C28" s="112"/>
      <c r="D28" s="112"/>
      <c r="E28" s="113"/>
      <c r="F28" s="111"/>
      <c r="G28" s="112"/>
      <c r="H28" s="113"/>
    </row>
    <row r="29" spans="1:8">
      <c r="A29" s="66" t="s">
        <v>47</v>
      </c>
      <c r="B29" s="81">
        <f t="shared" ref="B29:H29" si="0">SUM(B6:B28)</f>
        <v>0</v>
      </c>
      <c r="C29" s="82">
        <f t="shared" si="0"/>
        <v>0</v>
      </c>
      <c r="D29" s="82">
        <f t="shared" si="0"/>
        <v>0</v>
      </c>
      <c r="E29" s="84">
        <f t="shared" si="0"/>
        <v>0</v>
      </c>
      <c r="F29" s="81">
        <f t="shared" si="0"/>
        <v>0</v>
      </c>
      <c r="G29" s="82">
        <f t="shared" si="0"/>
        <v>0</v>
      </c>
      <c r="H29" s="84">
        <f t="shared" si="0"/>
        <v>0</v>
      </c>
    </row>
    <row r="30" spans="1:8">
      <c r="A30" s="114"/>
      <c r="B30" s="81"/>
      <c r="C30" s="115"/>
      <c r="D30" s="115"/>
      <c r="E30" s="83"/>
      <c r="F30" s="81"/>
      <c r="G30" s="115"/>
      <c r="H30" s="83"/>
    </row>
    <row r="31" spans="1:8" ht="13.5" thickBot="1">
      <c r="A31" s="102"/>
      <c r="B31" s="116"/>
      <c r="C31" s="117"/>
      <c r="D31" s="117"/>
      <c r="E31" s="118"/>
      <c r="F31" s="116"/>
      <c r="G31" s="117"/>
      <c r="H31" s="118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firstPageNumber="11" orientation="landscape" useFirstPageNumber="1" verticalDpi="300" r:id="rId1"/>
  <headerFooter>
    <oddHeader>&amp;LTVAR COM, spol. s r. o.  &amp;C&amp;P&amp;R2532/000-01/00-41-02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32BB-95D6-4ADF-BD3C-BA5ABE110C1C}">
  <dimension ref="A1:L557"/>
  <sheetViews>
    <sheetView zoomScaleNormal="100" workbookViewId="0">
      <selection activeCell="C26" sqref="C26"/>
    </sheetView>
  </sheetViews>
  <sheetFormatPr defaultColWidth="9.140625" defaultRowHeight="12.75"/>
  <cols>
    <col min="1" max="1" width="17" customWidth="1"/>
    <col min="2" max="2" width="45.7109375" customWidth="1"/>
    <col min="3" max="3" width="6.28515625" customWidth="1"/>
    <col min="4" max="4" width="5.7109375" style="151" customWidth="1"/>
    <col min="5" max="5" width="9.7109375" style="266" customWidth="1"/>
    <col min="6" max="7" width="10.7109375" customWidth="1"/>
    <col min="8" max="8" width="11.85546875" customWidth="1"/>
    <col min="9" max="9" width="12.85546875" style="119" customWidth="1"/>
    <col min="10" max="10" width="12.7109375" customWidth="1"/>
    <col min="11" max="11" width="17.7109375" customWidth="1"/>
    <col min="12" max="12" width="18.28515625" customWidth="1"/>
    <col min="13" max="13" width="11.42578125" bestFit="1" customWidth="1"/>
    <col min="15" max="15" width="11.7109375" customWidth="1"/>
  </cols>
  <sheetData>
    <row r="1" spans="1:12" ht="15.75" customHeight="1">
      <c r="A1" s="58" t="s">
        <v>37</v>
      </c>
      <c r="B1" s="59" t="str">
        <f>Souhrn!A15</f>
        <v>PS 020 Tunelová pec č.2</v>
      </c>
      <c r="C1" s="120"/>
      <c r="D1" s="121"/>
      <c r="E1" s="255"/>
      <c r="F1" s="120"/>
      <c r="G1" s="60"/>
      <c r="H1" s="60"/>
      <c r="I1" s="122"/>
      <c r="J1" s="60"/>
      <c r="K1" s="60"/>
      <c r="L1" s="60"/>
    </row>
    <row r="2" spans="1:12" ht="16.5" thickBot="1">
      <c r="A2" s="58"/>
      <c r="B2" s="59" t="s">
        <v>48</v>
      </c>
      <c r="C2" s="123"/>
      <c r="D2" s="124"/>
      <c r="E2" s="256"/>
      <c r="F2" s="123"/>
      <c r="G2" s="125"/>
      <c r="H2" s="125"/>
      <c r="I2" s="126"/>
      <c r="J2" s="125"/>
      <c r="K2" s="125"/>
      <c r="L2" s="125"/>
    </row>
    <row r="3" spans="1:12">
      <c r="A3" s="127"/>
      <c r="B3" s="128"/>
      <c r="C3" s="129"/>
      <c r="D3" s="308" t="s">
        <v>49</v>
      </c>
      <c r="E3" s="309"/>
      <c r="F3" s="310" t="s">
        <v>50</v>
      </c>
      <c r="G3" s="311"/>
      <c r="H3" s="130" t="s">
        <v>51</v>
      </c>
      <c r="I3" s="131"/>
      <c r="J3" s="132"/>
      <c r="K3" s="125"/>
      <c r="L3" s="125"/>
    </row>
    <row r="4" spans="1:12" ht="13.5" thickBot="1">
      <c r="A4" s="133" t="s">
        <v>52</v>
      </c>
      <c r="B4" s="134" t="s">
        <v>53</v>
      </c>
      <c r="C4" s="135" t="s">
        <v>54</v>
      </c>
      <c r="D4" s="136" t="s">
        <v>54</v>
      </c>
      <c r="E4" s="257" t="s">
        <v>55</v>
      </c>
      <c r="F4" s="137" t="s">
        <v>56</v>
      </c>
      <c r="G4" s="138" t="s">
        <v>57</v>
      </c>
      <c r="H4" s="137" t="s">
        <v>56</v>
      </c>
      <c r="I4" s="135" t="s">
        <v>154</v>
      </c>
      <c r="J4" s="138" t="s">
        <v>58</v>
      </c>
    </row>
    <row r="5" spans="1:12">
      <c r="A5" s="139"/>
      <c r="B5" s="212"/>
      <c r="C5" s="209"/>
      <c r="D5" s="140"/>
      <c r="E5" s="258"/>
      <c r="F5" s="141"/>
      <c r="G5" s="142"/>
      <c r="H5" s="143"/>
      <c r="I5" s="144"/>
      <c r="J5" s="145"/>
    </row>
    <row r="6" spans="1:12">
      <c r="A6" s="242" t="s">
        <v>124</v>
      </c>
      <c r="B6" s="243" t="s">
        <v>149</v>
      </c>
      <c r="C6" s="231" t="s">
        <v>83</v>
      </c>
      <c r="D6" s="232"/>
      <c r="E6" s="259">
        <v>88</v>
      </c>
      <c r="F6" s="293"/>
      <c r="G6" s="233"/>
      <c r="H6" s="267">
        <v>7500</v>
      </c>
      <c r="I6" s="304">
        <v>0</v>
      </c>
      <c r="J6" s="307">
        <v>0</v>
      </c>
    </row>
    <row r="7" spans="1:12">
      <c r="A7" s="146"/>
      <c r="B7" s="213" t="s">
        <v>107</v>
      </c>
      <c r="C7" s="210"/>
      <c r="D7" s="147"/>
      <c r="E7" s="259"/>
      <c r="F7" s="294"/>
      <c r="G7" s="148"/>
      <c r="H7" s="215"/>
      <c r="I7" s="218"/>
      <c r="J7" s="217"/>
    </row>
    <row r="8" spans="1:12" s="235" customFormat="1">
      <c r="A8" s="146"/>
      <c r="B8" s="213"/>
      <c r="C8" s="210"/>
      <c r="D8" s="147"/>
      <c r="E8" s="259"/>
      <c r="F8" s="294"/>
      <c r="G8" s="148"/>
      <c r="H8" s="215"/>
      <c r="I8" s="218"/>
      <c r="J8" s="217"/>
    </row>
    <row r="9" spans="1:12" s="235" customFormat="1">
      <c r="A9" s="242" t="s">
        <v>125</v>
      </c>
      <c r="B9" s="289" t="s">
        <v>108</v>
      </c>
      <c r="C9" s="231" t="s">
        <v>83</v>
      </c>
      <c r="D9" s="232"/>
      <c r="E9" s="259">
        <v>52</v>
      </c>
      <c r="F9" s="293"/>
      <c r="G9" s="233"/>
      <c r="H9" s="267">
        <v>5000</v>
      </c>
      <c r="I9" s="304">
        <v>0</v>
      </c>
      <c r="J9" s="307">
        <v>0</v>
      </c>
    </row>
    <row r="10" spans="1:12" s="235" customFormat="1">
      <c r="A10" s="242"/>
      <c r="B10" s="214" t="s">
        <v>155</v>
      </c>
      <c r="C10" s="211"/>
      <c r="D10" s="147"/>
      <c r="E10" s="259"/>
      <c r="F10" s="294"/>
      <c r="G10" s="148"/>
      <c r="H10" s="215"/>
      <c r="I10" s="216"/>
      <c r="J10" s="217"/>
    </row>
    <row r="11" spans="1:12" s="235" customFormat="1">
      <c r="A11" s="236"/>
      <c r="B11" s="230"/>
      <c r="C11" s="231"/>
      <c r="D11" s="232"/>
      <c r="E11" s="259"/>
      <c r="F11" s="293"/>
      <c r="G11" s="233"/>
      <c r="H11" s="234"/>
      <c r="I11" s="239"/>
      <c r="J11" s="238"/>
    </row>
    <row r="12" spans="1:12" s="235" customFormat="1">
      <c r="A12" s="242" t="s">
        <v>126</v>
      </c>
      <c r="B12" s="243" t="s">
        <v>110</v>
      </c>
      <c r="C12" s="231" t="s">
        <v>83</v>
      </c>
      <c r="D12" s="232"/>
      <c r="E12" s="259">
        <v>35</v>
      </c>
      <c r="F12" s="293"/>
      <c r="G12" s="233"/>
      <c r="H12" s="267">
        <v>4000</v>
      </c>
      <c r="I12" s="304">
        <v>0</v>
      </c>
      <c r="J12" s="307">
        <v>0</v>
      </c>
    </row>
    <row r="13" spans="1:12" s="235" customFormat="1" ht="25.5">
      <c r="A13" s="146"/>
      <c r="B13" s="213" t="s">
        <v>109</v>
      </c>
      <c r="C13" s="210"/>
      <c r="D13" s="147"/>
      <c r="E13" s="259"/>
      <c r="F13" s="294"/>
      <c r="G13" s="148"/>
      <c r="H13" s="215"/>
      <c r="I13" s="218"/>
      <c r="J13" s="217"/>
    </row>
    <row r="14" spans="1:12" s="235" customFormat="1">
      <c r="A14" s="146"/>
      <c r="B14" s="213"/>
      <c r="C14" s="210"/>
      <c r="D14" s="147"/>
      <c r="E14" s="259"/>
      <c r="F14" s="294"/>
      <c r="G14" s="148"/>
      <c r="H14" s="215"/>
      <c r="I14" s="218"/>
      <c r="J14" s="217"/>
    </row>
    <row r="15" spans="1:12" s="235" customFormat="1">
      <c r="A15" s="242" t="s">
        <v>127</v>
      </c>
      <c r="B15" s="243" t="s">
        <v>111</v>
      </c>
      <c r="C15" s="231" t="s">
        <v>83</v>
      </c>
      <c r="D15" s="232"/>
      <c r="E15" s="259">
        <v>65</v>
      </c>
      <c r="F15" s="293"/>
      <c r="G15" s="233"/>
      <c r="H15" s="267">
        <v>6000</v>
      </c>
      <c r="I15" s="304">
        <v>0</v>
      </c>
      <c r="J15" s="307">
        <v>0</v>
      </c>
    </row>
    <row r="16" spans="1:12" s="235" customFormat="1" ht="25.5">
      <c r="A16" s="236"/>
      <c r="B16" s="230" t="s">
        <v>112</v>
      </c>
      <c r="C16" s="231"/>
      <c r="D16" s="232"/>
      <c r="E16" s="259"/>
      <c r="F16" s="293"/>
      <c r="G16" s="233"/>
      <c r="H16" s="234"/>
      <c r="I16" s="237"/>
      <c r="J16" s="238"/>
    </row>
    <row r="17" spans="1:11" s="235" customFormat="1">
      <c r="A17" s="236"/>
      <c r="B17" s="230"/>
      <c r="C17" s="231"/>
      <c r="D17" s="232"/>
      <c r="E17" s="259"/>
      <c r="F17" s="293"/>
      <c r="G17" s="233"/>
      <c r="H17" s="234"/>
      <c r="I17" s="237"/>
      <c r="J17" s="238"/>
    </row>
    <row r="18" spans="1:11" s="235" customFormat="1">
      <c r="A18" s="242" t="s">
        <v>128</v>
      </c>
      <c r="B18" s="243" t="s">
        <v>113</v>
      </c>
      <c r="C18" s="231" t="s">
        <v>83</v>
      </c>
      <c r="D18" s="232"/>
      <c r="E18" s="259"/>
      <c r="F18" s="293"/>
      <c r="G18" s="233"/>
      <c r="H18" s="267"/>
      <c r="I18" s="304">
        <v>0</v>
      </c>
      <c r="J18" s="307">
        <v>0</v>
      </c>
    </row>
    <row r="19" spans="1:11" s="235" customFormat="1" ht="12.75" customHeight="1">
      <c r="A19" s="242"/>
      <c r="B19" s="290" t="s">
        <v>114</v>
      </c>
      <c r="C19" s="231"/>
      <c r="D19" s="232"/>
      <c r="E19" s="259"/>
      <c r="F19" s="293"/>
      <c r="G19" s="233"/>
      <c r="H19" s="234"/>
      <c r="I19" s="239"/>
      <c r="J19" s="238"/>
    </row>
    <row r="20" spans="1:11" s="235" customFormat="1">
      <c r="A20" s="242"/>
      <c r="B20" s="290" t="s">
        <v>116</v>
      </c>
      <c r="C20" s="231"/>
      <c r="D20" s="232"/>
      <c r="E20" s="259"/>
      <c r="F20" s="293"/>
      <c r="G20" s="233"/>
      <c r="H20" s="234"/>
      <c r="I20" s="239"/>
      <c r="J20" s="238"/>
    </row>
    <row r="21" spans="1:11" s="235" customFormat="1">
      <c r="A21" s="146"/>
      <c r="B21" s="291" t="s">
        <v>115</v>
      </c>
      <c r="C21" s="210"/>
      <c r="D21" s="147"/>
      <c r="E21" s="259"/>
      <c r="F21" s="294"/>
      <c r="G21" s="148"/>
      <c r="H21" s="215"/>
      <c r="I21" s="218"/>
      <c r="J21" s="217"/>
    </row>
    <row r="22" spans="1:11" s="235" customFormat="1">
      <c r="A22" s="236"/>
      <c r="B22" s="230"/>
      <c r="C22" s="231"/>
      <c r="D22" s="232"/>
      <c r="E22" s="259"/>
      <c r="F22" s="293"/>
      <c r="G22" s="233"/>
      <c r="H22" s="234"/>
      <c r="I22" s="237"/>
      <c r="J22" s="238"/>
    </row>
    <row r="23" spans="1:11" s="235" customFormat="1">
      <c r="A23" s="242" t="s">
        <v>129</v>
      </c>
      <c r="B23" s="243" t="s">
        <v>118</v>
      </c>
      <c r="C23" s="231" t="s">
        <v>83</v>
      </c>
      <c r="D23" s="232"/>
      <c r="E23" s="259"/>
      <c r="F23" s="294"/>
      <c r="G23" s="233"/>
      <c r="H23" s="267">
        <v>400</v>
      </c>
      <c r="I23" s="304">
        <v>0</v>
      </c>
      <c r="J23" s="307">
        <v>0</v>
      </c>
    </row>
    <row r="24" spans="1:11" s="235" customFormat="1">
      <c r="A24" s="146"/>
      <c r="B24" s="213" t="s">
        <v>117</v>
      </c>
      <c r="C24" s="210"/>
      <c r="D24" s="147"/>
      <c r="E24" s="259"/>
      <c r="F24" s="294"/>
      <c r="G24" s="148"/>
      <c r="H24" s="215"/>
      <c r="I24" s="218"/>
      <c r="J24" s="217"/>
    </row>
    <row r="25" spans="1:11" s="235" customFormat="1">
      <c r="A25" s="146"/>
      <c r="B25" s="213"/>
      <c r="C25" s="210"/>
      <c r="D25" s="147"/>
      <c r="E25" s="259"/>
      <c r="F25" s="294"/>
      <c r="G25" s="148"/>
      <c r="H25" s="215"/>
      <c r="I25" s="218"/>
      <c r="J25" s="217"/>
    </row>
    <row r="26" spans="1:11" s="44" customFormat="1">
      <c r="A26" s="241" t="s">
        <v>130</v>
      </c>
      <c r="B26" s="240" t="s">
        <v>119</v>
      </c>
      <c r="C26" s="210" t="s">
        <v>121</v>
      </c>
      <c r="D26" s="147"/>
      <c r="E26" s="259"/>
      <c r="F26" s="294"/>
      <c r="G26" s="233"/>
      <c r="H26" s="267">
        <v>1800</v>
      </c>
      <c r="I26" s="304">
        <v>0</v>
      </c>
      <c r="J26" s="307">
        <v>0</v>
      </c>
    </row>
    <row r="27" spans="1:11" s="44" customFormat="1">
      <c r="A27" s="146"/>
      <c r="B27" s="213"/>
      <c r="C27" s="210"/>
      <c r="D27" s="147"/>
      <c r="E27" s="259"/>
      <c r="F27" s="294"/>
      <c r="G27" s="148"/>
      <c r="H27" s="215"/>
      <c r="I27" s="218"/>
      <c r="J27" s="217"/>
    </row>
    <row r="28" spans="1:11" s="44" customFormat="1">
      <c r="A28" s="241" t="s">
        <v>131</v>
      </c>
      <c r="B28" s="289" t="s">
        <v>120</v>
      </c>
      <c r="C28" s="231" t="s">
        <v>83</v>
      </c>
      <c r="D28" s="147"/>
      <c r="E28" s="259"/>
      <c r="F28" s="294"/>
      <c r="G28" s="148"/>
      <c r="H28" s="215">
        <v>3500</v>
      </c>
      <c r="I28" s="305">
        <v>0</v>
      </c>
      <c r="J28" s="307">
        <v>0</v>
      </c>
    </row>
    <row r="29" spans="1:11" s="44" customFormat="1" ht="25.5">
      <c r="A29" s="146"/>
      <c r="B29" s="291" t="s">
        <v>122</v>
      </c>
      <c r="C29" s="210"/>
      <c r="D29" s="147"/>
      <c r="E29" s="259"/>
      <c r="F29" s="294"/>
      <c r="G29" s="148"/>
      <c r="H29" s="215"/>
      <c r="I29" s="218"/>
      <c r="J29" s="217"/>
    </row>
    <row r="30" spans="1:11" s="44" customFormat="1">
      <c r="A30" s="236"/>
      <c r="B30" s="230"/>
      <c r="C30" s="231"/>
      <c r="D30" s="232"/>
      <c r="E30" s="259"/>
      <c r="F30" s="293"/>
      <c r="G30" s="233"/>
      <c r="H30" s="234"/>
      <c r="I30" s="237"/>
      <c r="J30" s="238"/>
    </row>
    <row r="31" spans="1:11" s="44" customFormat="1">
      <c r="A31" s="245" t="s">
        <v>132</v>
      </c>
      <c r="B31" s="244" t="s">
        <v>150</v>
      </c>
      <c r="C31" s="295"/>
      <c r="D31" s="154"/>
      <c r="E31" s="260"/>
      <c r="F31" s="150"/>
      <c r="G31" s="153"/>
      <c r="H31" s="215"/>
      <c r="I31" s="305">
        <v>0</v>
      </c>
      <c r="J31" s="306">
        <v>0</v>
      </c>
    </row>
    <row r="32" spans="1:11" s="44" customFormat="1">
      <c r="A32" s="245"/>
      <c r="B32" s="244"/>
      <c r="C32" s="295"/>
      <c r="D32" s="154"/>
      <c r="E32" s="260"/>
      <c r="F32" s="150"/>
      <c r="G32" s="153"/>
      <c r="H32" s="215"/>
      <c r="I32" s="216"/>
      <c r="J32" s="217"/>
      <c r="K32" s="284"/>
    </row>
    <row r="33" spans="1:11" s="44" customFormat="1">
      <c r="A33" s="241" t="s">
        <v>133</v>
      </c>
      <c r="B33" s="240" t="s">
        <v>138</v>
      </c>
      <c r="C33" s="210" t="s">
        <v>121</v>
      </c>
      <c r="D33" s="147"/>
      <c r="E33" s="259"/>
      <c r="F33" s="294"/>
      <c r="G33" s="233"/>
      <c r="H33" s="267"/>
      <c r="I33" s="304">
        <v>0</v>
      </c>
      <c r="J33" s="307">
        <v>0</v>
      </c>
      <c r="K33" s="284"/>
    </row>
    <row r="34" spans="1:11" s="44" customFormat="1">
      <c r="A34" s="245"/>
      <c r="B34" s="244"/>
      <c r="C34" s="295"/>
      <c r="D34" s="154"/>
      <c r="E34" s="260"/>
      <c r="F34" s="150"/>
      <c r="G34" s="153"/>
      <c r="H34" s="215"/>
      <c r="I34" s="216"/>
      <c r="J34" s="217"/>
      <c r="K34" s="284"/>
    </row>
    <row r="35" spans="1:11" s="44" customFormat="1" ht="25.5">
      <c r="A35" s="242" t="s">
        <v>144</v>
      </c>
      <c r="B35" s="240" t="s">
        <v>153</v>
      </c>
      <c r="C35" s="297" t="s">
        <v>121</v>
      </c>
      <c r="D35" s="147"/>
      <c r="E35" s="259"/>
      <c r="F35" s="294"/>
      <c r="G35" s="233"/>
      <c r="H35" s="298"/>
      <c r="I35" s="304">
        <v>0</v>
      </c>
      <c r="J35" s="307">
        <v>0</v>
      </c>
      <c r="K35" s="284"/>
    </row>
    <row r="36" spans="1:11" s="44" customFormat="1">
      <c r="A36" s="245"/>
      <c r="B36" s="244"/>
      <c r="C36" s="295"/>
      <c r="D36" s="154"/>
      <c r="E36" s="260"/>
      <c r="F36" s="150"/>
      <c r="G36" s="153"/>
      <c r="H36" s="215"/>
      <c r="I36" s="216"/>
      <c r="J36" s="217"/>
      <c r="K36" s="284"/>
    </row>
    <row r="37" spans="1:11" s="44" customFormat="1">
      <c r="A37" s="245" t="s">
        <v>145</v>
      </c>
      <c r="B37" s="244" t="s">
        <v>147</v>
      </c>
      <c r="C37" s="295" t="s">
        <v>142</v>
      </c>
      <c r="D37" s="154"/>
      <c r="E37" s="260"/>
      <c r="F37" s="150"/>
      <c r="G37" s="153"/>
      <c r="H37" s="215"/>
      <c r="I37" s="305">
        <v>0</v>
      </c>
      <c r="J37" s="306">
        <v>0</v>
      </c>
      <c r="K37" s="284"/>
    </row>
    <row r="38" spans="1:11" s="44" customFormat="1">
      <c r="A38" s="245"/>
      <c r="B38" s="244"/>
      <c r="C38" s="295"/>
      <c r="D38" s="154"/>
      <c r="E38" s="260"/>
      <c r="F38" s="150"/>
      <c r="G38" s="153"/>
      <c r="H38" s="215"/>
      <c r="I38" s="216"/>
      <c r="J38" s="217"/>
      <c r="K38" s="284"/>
    </row>
    <row r="39" spans="1:11" s="44" customFormat="1">
      <c r="A39" s="245" t="s">
        <v>146</v>
      </c>
      <c r="B39" s="244" t="s">
        <v>97</v>
      </c>
      <c r="C39" s="295"/>
      <c r="D39" s="154"/>
      <c r="E39" s="260"/>
      <c r="F39" s="150"/>
      <c r="G39" s="153"/>
      <c r="H39" s="215"/>
      <c r="I39" s="305">
        <v>0</v>
      </c>
      <c r="J39" s="306">
        <v>0</v>
      </c>
    </row>
    <row r="40" spans="1:11">
      <c r="A40" s="245"/>
      <c r="B40" s="244"/>
      <c r="C40" s="295"/>
      <c r="D40" s="154"/>
      <c r="E40" s="260"/>
      <c r="F40" s="150"/>
      <c r="G40" s="153"/>
      <c r="H40" s="215"/>
      <c r="I40" s="216"/>
      <c r="J40" s="217"/>
    </row>
    <row r="41" spans="1:11">
      <c r="A41" s="245" t="s">
        <v>134</v>
      </c>
      <c r="B41" s="244" t="s">
        <v>123</v>
      </c>
      <c r="C41" s="295" t="s">
        <v>91</v>
      </c>
      <c r="D41" s="154"/>
      <c r="E41" s="260"/>
      <c r="F41" s="150"/>
      <c r="G41" s="153">
        <v>135</v>
      </c>
      <c r="H41" s="215">
        <v>15500</v>
      </c>
      <c r="I41" s="305">
        <v>0</v>
      </c>
      <c r="J41" s="307">
        <v>0</v>
      </c>
    </row>
    <row r="42" spans="1:11">
      <c r="A42" s="245"/>
      <c r="B42" s="292" t="s">
        <v>151</v>
      </c>
      <c r="C42" s="295"/>
      <c r="D42" s="154"/>
      <c r="E42" s="260"/>
      <c r="F42" s="150"/>
      <c r="G42" s="153"/>
      <c r="H42" s="215"/>
      <c r="I42" s="216"/>
      <c r="J42" s="217"/>
    </row>
    <row r="43" spans="1:11">
      <c r="A43" s="245"/>
      <c r="B43" s="292"/>
      <c r="C43" s="295"/>
      <c r="D43" s="154"/>
      <c r="E43" s="260"/>
      <c r="F43" s="150"/>
      <c r="G43" s="153"/>
      <c r="H43" s="215"/>
      <c r="I43" s="216"/>
      <c r="J43" s="217"/>
    </row>
    <row r="44" spans="1:11">
      <c r="A44" s="245" t="s">
        <v>135</v>
      </c>
      <c r="B44" s="244" t="s">
        <v>68</v>
      </c>
      <c r="C44" s="295"/>
      <c r="D44" s="154"/>
      <c r="E44" s="260"/>
      <c r="F44" s="150"/>
      <c r="G44" s="153"/>
      <c r="H44" s="215">
        <v>5400</v>
      </c>
      <c r="I44" s="305">
        <v>0</v>
      </c>
      <c r="J44" s="306">
        <v>0</v>
      </c>
    </row>
    <row r="45" spans="1:11">
      <c r="A45" s="149"/>
      <c r="B45" s="152"/>
      <c r="C45" s="295"/>
      <c r="D45" s="154"/>
      <c r="E45" s="260"/>
      <c r="F45" s="150"/>
      <c r="G45" s="153"/>
      <c r="H45" s="215"/>
      <c r="I45" s="216"/>
      <c r="J45" s="217"/>
    </row>
    <row r="46" spans="1:11">
      <c r="A46" s="245" t="s">
        <v>136</v>
      </c>
      <c r="B46" s="244" t="s">
        <v>69</v>
      </c>
      <c r="C46" s="295"/>
      <c r="D46" s="154"/>
      <c r="E46" s="260"/>
      <c r="F46" s="150"/>
      <c r="G46" s="153"/>
      <c r="H46" s="215"/>
      <c r="I46" s="305">
        <v>0</v>
      </c>
      <c r="J46" s="306">
        <v>0</v>
      </c>
    </row>
    <row r="47" spans="1:11">
      <c r="A47" s="149"/>
      <c r="B47" s="152"/>
      <c r="C47" s="295"/>
      <c r="D47" s="154"/>
      <c r="E47" s="260"/>
      <c r="F47" s="150"/>
      <c r="G47" s="153"/>
      <c r="H47" s="215"/>
      <c r="I47" s="216"/>
      <c r="J47" s="217"/>
    </row>
    <row r="48" spans="1:11">
      <c r="A48" s="245" t="s">
        <v>137</v>
      </c>
      <c r="B48" s="244" t="s">
        <v>70</v>
      </c>
      <c r="C48" s="295">
        <v>1</v>
      </c>
      <c r="D48" s="154"/>
      <c r="E48" s="260"/>
      <c r="F48" s="150"/>
      <c r="G48" s="153"/>
      <c r="H48" s="215"/>
      <c r="I48" s="305">
        <v>0</v>
      </c>
      <c r="J48" s="306">
        <v>0</v>
      </c>
    </row>
    <row r="49" spans="1:10" ht="13.5" thickBot="1">
      <c r="A49" s="155"/>
      <c r="B49" s="156"/>
      <c r="C49" s="200"/>
      <c r="D49" s="157"/>
      <c r="E49" s="261"/>
      <c r="F49" s="155"/>
      <c r="G49" s="156"/>
      <c r="H49" s="219"/>
      <c r="I49" s="220"/>
      <c r="J49" s="221"/>
    </row>
    <row r="50" spans="1:10">
      <c r="A50" s="158"/>
      <c r="B50" s="222"/>
      <c r="C50" s="158"/>
      <c r="D50" s="159"/>
      <c r="E50" s="262"/>
      <c r="F50" s="158"/>
      <c r="G50" s="160"/>
      <c r="H50" s="158"/>
      <c r="I50" s="159"/>
      <c r="J50" s="160"/>
    </row>
    <row r="51" spans="1:10">
      <c r="A51" s="246"/>
      <c r="B51" s="247" t="s">
        <v>40</v>
      </c>
      <c r="C51" s="248"/>
      <c r="D51" s="249"/>
      <c r="E51" s="263">
        <f>SUM(E5:E49)</f>
        <v>240</v>
      </c>
      <c r="F51" s="248"/>
      <c r="G51" s="244"/>
      <c r="H51" s="268">
        <f>SUM(H5:H49)</f>
        <v>49100</v>
      </c>
      <c r="I51" s="250">
        <f>SUM(I5:I49)</f>
        <v>0</v>
      </c>
      <c r="J51" s="251">
        <f>SUM(J5:J49)</f>
        <v>0</v>
      </c>
    </row>
    <row r="52" spans="1:10" ht="13.5" thickBot="1">
      <c r="A52" s="161"/>
      <c r="B52" s="223"/>
      <c r="C52" s="224"/>
      <c r="D52" s="225"/>
      <c r="E52" s="264"/>
      <c r="F52" s="155"/>
      <c r="G52" s="156"/>
      <c r="H52" s="155"/>
      <c r="I52" s="226"/>
      <c r="J52" s="227"/>
    </row>
    <row r="53" spans="1:10">
      <c r="C53" s="60"/>
      <c r="D53" s="162"/>
      <c r="E53" s="265"/>
      <c r="F53" s="60"/>
    </row>
    <row r="54" spans="1:10">
      <c r="C54" s="60"/>
      <c r="D54" s="162"/>
      <c r="E54" s="265"/>
      <c r="F54" s="60"/>
    </row>
    <row r="55" spans="1:10">
      <c r="C55" s="60"/>
      <c r="D55" s="162"/>
      <c r="E55" s="265"/>
      <c r="F55" s="60"/>
    </row>
    <row r="56" spans="1:10">
      <c r="C56" s="60"/>
      <c r="D56" s="162"/>
      <c r="E56" s="265"/>
      <c r="F56" s="60"/>
    </row>
    <row r="57" spans="1:10">
      <c r="C57" s="60"/>
      <c r="D57" s="162"/>
      <c r="E57" s="265"/>
      <c r="F57" s="60"/>
    </row>
    <row r="58" spans="1:10">
      <c r="C58" s="60"/>
      <c r="D58" s="162"/>
      <c r="E58" s="265"/>
      <c r="F58" s="60"/>
    </row>
    <row r="59" spans="1:10">
      <c r="C59" s="60"/>
      <c r="D59" s="162"/>
      <c r="E59" s="265"/>
      <c r="F59" s="60"/>
    </row>
    <row r="60" spans="1:10">
      <c r="C60" s="60"/>
      <c r="D60" s="162"/>
      <c r="E60" s="265"/>
      <c r="F60" s="60"/>
    </row>
    <row r="61" spans="1:10">
      <c r="C61" s="60"/>
      <c r="D61" s="162"/>
      <c r="E61" s="265"/>
      <c r="F61" s="60"/>
    </row>
    <row r="62" spans="1:10">
      <c r="C62" s="60"/>
      <c r="D62" s="162"/>
      <c r="E62" s="265"/>
      <c r="F62" s="60"/>
    </row>
    <row r="63" spans="1:10">
      <c r="C63" s="60"/>
      <c r="D63" s="162"/>
      <c r="E63" s="265"/>
      <c r="F63" s="60"/>
    </row>
    <row r="64" spans="1:10">
      <c r="C64" s="60"/>
      <c r="D64" s="162"/>
      <c r="E64" s="265"/>
      <c r="F64" s="60"/>
    </row>
    <row r="65" spans="3:6">
      <c r="C65" s="60"/>
      <c r="D65" s="162"/>
      <c r="E65" s="265"/>
      <c r="F65" s="60"/>
    </row>
    <row r="66" spans="3:6">
      <c r="C66" s="60"/>
      <c r="D66" s="162"/>
      <c r="E66" s="265"/>
      <c r="F66" s="60"/>
    </row>
    <row r="67" spans="3:6">
      <c r="C67" s="60"/>
      <c r="D67" s="162"/>
      <c r="E67" s="265"/>
      <c r="F67" s="60"/>
    </row>
    <row r="68" spans="3:6">
      <c r="C68" s="60"/>
      <c r="D68" s="162"/>
      <c r="E68" s="265"/>
      <c r="F68" s="60"/>
    </row>
    <row r="69" spans="3:6">
      <c r="C69" s="60"/>
      <c r="D69" s="162"/>
      <c r="E69" s="265"/>
      <c r="F69" s="60"/>
    </row>
    <row r="70" spans="3:6">
      <c r="C70" s="60"/>
      <c r="D70" s="162"/>
      <c r="E70" s="265"/>
      <c r="F70" s="60"/>
    </row>
    <row r="71" spans="3:6">
      <c r="C71" s="60"/>
      <c r="D71" s="162"/>
      <c r="E71" s="265"/>
      <c r="F71" s="60"/>
    </row>
    <row r="72" spans="3:6">
      <c r="C72" s="60"/>
      <c r="D72" s="162"/>
      <c r="E72" s="265"/>
      <c r="F72" s="60"/>
    </row>
    <row r="73" spans="3:6">
      <c r="C73" s="60"/>
      <c r="D73" s="162"/>
      <c r="E73" s="265"/>
      <c r="F73" s="60"/>
    </row>
    <row r="74" spans="3:6">
      <c r="C74" s="60"/>
      <c r="D74" s="162"/>
      <c r="E74" s="265"/>
      <c r="F74" s="60"/>
    </row>
    <row r="75" spans="3:6">
      <c r="C75" s="60"/>
      <c r="D75" s="162"/>
      <c r="E75" s="265"/>
      <c r="F75" s="60"/>
    </row>
    <row r="76" spans="3:6">
      <c r="C76" s="60"/>
      <c r="D76" s="162"/>
      <c r="E76" s="265"/>
      <c r="F76" s="60"/>
    </row>
    <row r="77" spans="3:6">
      <c r="C77" s="60"/>
      <c r="D77" s="162"/>
      <c r="E77" s="265"/>
      <c r="F77" s="60"/>
    </row>
    <row r="78" spans="3:6">
      <c r="C78" s="60"/>
      <c r="D78" s="162"/>
      <c r="E78" s="265"/>
      <c r="F78" s="60"/>
    </row>
    <row r="79" spans="3:6">
      <c r="C79" s="60"/>
      <c r="D79" s="162"/>
      <c r="E79" s="265"/>
      <c r="F79" s="60"/>
    </row>
    <row r="80" spans="3:6">
      <c r="C80" s="60"/>
      <c r="D80" s="162"/>
      <c r="E80" s="265"/>
      <c r="F80" s="60"/>
    </row>
    <row r="81" spans="3:6">
      <c r="C81" s="60"/>
      <c r="D81" s="162"/>
      <c r="E81" s="265"/>
      <c r="F81" s="60"/>
    </row>
    <row r="82" spans="3:6">
      <c r="C82" s="60"/>
      <c r="D82" s="162"/>
      <c r="E82" s="265"/>
      <c r="F82" s="60"/>
    </row>
    <row r="83" spans="3:6">
      <c r="C83" s="60"/>
      <c r="D83" s="162"/>
      <c r="E83" s="265"/>
      <c r="F83" s="60"/>
    </row>
    <row r="84" spans="3:6">
      <c r="C84" s="60"/>
      <c r="D84" s="162"/>
      <c r="E84" s="265"/>
      <c r="F84" s="60"/>
    </row>
    <row r="85" spans="3:6">
      <c r="C85" s="60"/>
      <c r="D85" s="162"/>
      <c r="E85" s="265"/>
      <c r="F85" s="60"/>
    </row>
    <row r="86" spans="3:6">
      <c r="C86" s="60"/>
      <c r="D86" s="162"/>
      <c r="E86" s="265"/>
      <c r="F86" s="60"/>
    </row>
    <row r="87" spans="3:6">
      <c r="C87" s="60"/>
      <c r="D87" s="162"/>
      <c r="E87" s="265"/>
      <c r="F87" s="60"/>
    </row>
    <row r="88" spans="3:6">
      <c r="C88" s="60"/>
      <c r="D88" s="162"/>
      <c r="E88" s="265"/>
      <c r="F88" s="60"/>
    </row>
    <row r="89" spans="3:6">
      <c r="C89" s="60"/>
      <c r="D89" s="162"/>
      <c r="E89" s="265"/>
      <c r="F89" s="60"/>
    </row>
    <row r="90" spans="3:6">
      <c r="C90" s="60"/>
      <c r="D90" s="162"/>
      <c r="E90" s="265"/>
      <c r="F90" s="60"/>
    </row>
    <row r="91" spans="3:6">
      <c r="C91" s="60"/>
      <c r="D91" s="162"/>
      <c r="E91" s="265"/>
      <c r="F91" s="60"/>
    </row>
    <row r="92" spans="3:6">
      <c r="C92" s="60"/>
      <c r="D92" s="162"/>
      <c r="E92" s="265"/>
      <c r="F92" s="60"/>
    </row>
    <row r="93" spans="3:6">
      <c r="C93" s="60"/>
      <c r="D93" s="162"/>
      <c r="E93" s="265"/>
      <c r="F93" s="60"/>
    </row>
    <row r="94" spans="3:6">
      <c r="C94" s="60"/>
      <c r="D94" s="162"/>
      <c r="E94" s="265"/>
      <c r="F94" s="60"/>
    </row>
    <row r="95" spans="3:6">
      <c r="C95" s="60"/>
      <c r="D95" s="162"/>
      <c r="E95" s="265"/>
      <c r="F95" s="60"/>
    </row>
    <row r="96" spans="3:6">
      <c r="C96" s="60"/>
      <c r="D96" s="162"/>
      <c r="E96" s="265"/>
      <c r="F96" s="60"/>
    </row>
    <row r="97" spans="3:6">
      <c r="C97" s="60"/>
      <c r="D97" s="162"/>
      <c r="E97" s="265"/>
      <c r="F97" s="60"/>
    </row>
    <row r="98" spans="3:6">
      <c r="C98" s="60"/>
      <c r="D98" s="162"/>
      <c r="E98" s="265"/>
      <c r="F98" s="60"/>
    </row>
    <row r="99" spans="3:6">
      <c r="C99" s="60"/>
      <c r="D99" s="162"/>
      <c r="E99" s="265"/>
      <c r="F99" s="60"/>
    </row>
    <row r="100" spans="3:6">
      <c r="C100" s="60"/>
      <c r="D100" s="162"/>
      <c r="E100" s="265"/>
      <c r="F100" s="60"/>
    </row>
    <row r="101" spans="3:6">
      <c r="C101" s="60"/>
      <c r="D101" s="162"/>
      <c r="E101" s="265"/>
      <c r="F101" s="60"/>
    </row>
    <row r="102" spans="3:6">
      <c r="C102" s="60"/>
      <c r="D102" s="162"/>
      <c r="E102" s="265"/>
      <c r="F102" s="60"/>
    </row>
    <row r="103" spans="3:6">
      <c r="C103" s="60"/>
      <c r="D103" s="162"/>
      <c r="E103" s="265"/>
      <c r="F103" s="60"/>
    </row>
    <row r="104" spans="3:6">
      <c r="C104" s="60"/>
      <c r="D104" s="162"/>
      <c r="E104" s="265"/>
      <c r="F104" s="60"/>
    </row>
    <row r="105" spans="3:6">
      <c r="C105" s="60"/>
      <c r="D105" s="162"/>
      <c r="E105" s="265"/>
      <c r="F105" s="60"/>
    </row>
    <row r="106" spans="3:6">
      <c r="C106" s="60"/>
      <c r="D106" s="162"/>
      <c r="E106" s="265"/>
      <c r="F106" s="60"/>
    </row>
    <row r="107" spans="3:6">
      <c r="C107" s="60"/>
      <c r="D107" s="162"/>
      <c r="E107" s="265"/>
      <c r="F107" s="60"/>
    </row>
    <row r="108" spans="3:6">
      <c r="C108" s="60"/>
      <c r="D108" s="162"/>
      <c r="E108" s="265"/>
      <c r="F108" s="60"/>
    </row>
    <row r="109" spans="3:6">
      <c r="C109" s="60"/>
      <c r="D109" s="162"/>
      <c r="E109" s="265"/>
      <c r="F109" s="60"/>
    </row>
    <row r="110" spans="3:6">
      <c r="C110" s="60"/>
      <c r="D110" s="162"/>
      <c r="E110" s="265"/>
      <c r="F110" s="60"/>
    </row>
    <row r="111" spans="3:6">
      <c r="C111" s="60"/>
      <c r="D111" s="162"/>
      <c r="E111" s="265"/>
      <c r="F111" s="60"/>
    </row>
    <row r="112" spans="3:6">
      <c r="C112" s="60"/>
      <c r="D112" s="162"/>
      <c r="E112" s="265"/>
      <c r="F112" s="60"/>
    </row>
    <row r="113" spans="3:6">
      <c r="C113" s="60"/>
      <c r="D113" s="162"/>
      <c r="E113" s="265"/>
      <c r="F113" s="60"/>
    </row>
    <row r="114" spans="3:6">
      <c r="C114" s="60"/>
      <c r="D114" s="162"/>
      <c r="E114" s="265"/>
      <c r="F114" s="60"/>
    </row>
    <row r="115" spans="3:6">
      <c r="C115" s="60"/>
      <c r="D115" s="162"/>
      <c r="E115" s="265"/>
      <c r="F115" s="60"/>
    </row>
    <row r="116" spans="3:6">
      <c r="C116" s="60"/>
      <c r="D116" s="162"/>
      <c r="E116" s="265"/>
      <c r="F116" s="60"/>
    </row>
    <row r="117" spans="3:6">
      <c r="C117" s="60"/>
      <c r="D117" s="162"/>
      <c r="E117" s="265"/>
      <c r="F117" s="60"/>
    </row>
    <row r="118" spans="3:6">
      <c r="C118" s="60"/>
      <c r="D118" s="162"/>
      <c r="E118" s="265"/>
      <c r="F118" s="60"/>
    </row>
    <row r="119" spans="3:6">
      <c r="C119" s="60"/>
      <c r="D119" s="162"/>
      <c r="E119" s="265"/>
      <c r="F119" s="60"/>
    </row>
    <row r="120" spans="3:6">
      <c r="C120" s="60"/>
      <c r="D120" s="162"/>
      <c r="E120" s="265"/>
      <c r="F120" s="60"/>
    </row>
    <row r="121" spans="3:6">
      <c r="C121" s="60"/>
      <c r="D121" s="162"/>
      <c r="E121" s="265"/>
      <c r="F121" s="60"/>
    </row>
    <row r="122" spans="3:6">
      <c r="C122" s="60"/>
      <c r="D122" s="162"/>
      <c r="E122" s="265"/>
      <c r="F122" s="60"/>
    </row>
    <row r="123" spans="3:6">
      <c r="C123" s="60"/>
      <c r="D123" s="162"/>
      <c r="E123" s="265"/>
      <c r="F123" s="60"/>
    </row>
    <row r="124" spans="3:6">
      <c r="C124" s="60"/>
      <c r="D124" s="162"/>
      <c r="E124" s="265"/>
      <c r="F124" s="60"/>
    </row>
    <row r="125" spans="3:6">
      <c r="C125" s="60"/>
      <c r="D125" s="162"/>
      <c r="E125" s="265"/>
      <c r="F125" s="60"/>
    </row>
    <row r="126" spans="3:6">
      <c r="C126" s="60"/>
      <c r="D126" s="162"/>
      <c r="E126" s="265"/>
      <c r="F126" s="60"/>
    </row>
    <row r="127" spans="3:6">
      <c r="C127" s="60"/>
      <c r="D127" s="162"/>
      <c r="E127" s="265"/>
      <c r="F127" s="60"/>
    </row>
    <row r="128" spans="3:6">
      <c r="C128" s="60"/>
      <c r="D128" s="162"/>
      <c r="E128" s="265"/>
      <c r="F128" s="60"/>
    </row>
    <row r="129" spans="3:6">
      <c r="C129" s="60"/>
      <c r="D129" s="162"/>
      <c r="E129" s="265"/>
      <c r="F129" s="60"/>
    </row>
    <row r="130" spans="3:6">
      <c r="C130" s="60"/>
      <c r="D130" s="162"/>
      <c r="E130" s="265"/>
      <c r="F130" s="60"/>
    </row>
    <row r="131" spans="3:6">
      <c r="C131" s="60"/>
      <c r="D131" s="162"/>
      <c r="E131" s="265"/>
      <c r="F131" s="60"/>
    </row>
    <row r="132" spans="3:6">
      <c r="C132" s="60"/>
      <c r="D132" s="162"/>
      <c r="E132" s="265"/>
      <c r="F132" s="60"/>
    </row>
    <row r="133" spans="3:6">
      <c r="C133" s="60"/>
      <c r="D133" s="162"/>
      <c r="E133" s="265"/>
      <c r="F133" s="60"/>
    </row>
    <row r="134" spans="3:6">
      <c r="C134" s="60"/>
      <c r="D134" s="162"/>
      <c r="E134" s="265"/>
      <c r="F134" s="60"/>
    </row>
    <row r="135" spans="3:6">
      <c r="C135" s="60"/>
      <c r="D135" s="162"/>
      <c r="E135" s="265"/>
      <c r="F135" s="60"/>
    </row>
    <row r="136" spans="3:6">
      <c r="C136" s="60"/>
      <c r="D136" s="162"/>
      <c r="E136" s="265"/>
      <c r="F136" s="60"/>
    </row>
    <row r="137" spans="3:6">
      <c r="C137" s="60"/>
      <c r="D137" s="162"/>
      <c r="E137" s="265"/>
      <c r="F137" s="60"/>
    </row>
    <row r="138" spans="3:6">
      <c r="C138" s="60"/>
      <c r="D138" s="162"/>
      <c r="E138" s="265"/>
      <c r="F138" s="60"/>
    </row>
    <row r="139" spans="3:6">
      <c r="C139" s="60"/>
      <c r="D139" s="162"/>
      <c r="E139" s="265"/>
      <c r="F139" s="60"/>
    </row>
    <row r="140" spans="3:6">
      <c r="C140" s="60"/>
      <c r="D140" s="162"/>
      <c r="E140" s="265"/>
      <c r="F140" s="60"/>
    </row>
    <row r="141" spans="3:6">
      <c r="C141" s="60"/>
      <c r="D141" s="162"/>
      <c r="E141" s="265"/>
      <c r="F141" s="60"/>
    </row>
    <row r="142" spans="3:6">
      <c r="C142" s="60"/>
      <c r="D142" s="162"/>
      <c r="E142" s="265"/>
      <c r="F142" s="60"/>
    </row>
    <row r="143" spans="3:6">
      <c r="C143" s="60"/>
      <c r="D143" s="162"/>
      <c r="E143" s="265"/>
      <c r="F143" s="60"/>
    </row>
    <row r="144" spans="3:6">
      <c r="C144" s="60"/>
      <c r="D144" s="162"/>
      <c r="E144" s="265"/>
      <c r="F144" s="60"/>
    </row>
    <row r="145" spans="3:6">
      <c r="C145" s="60"/>
      <c r="D145" s="162"/>
      <c r="E145" s="265"/>
      <c r="F145" s="60"/>
    </row>
    <row r="146" spans="3:6">
      <c r="C146" s="60"/>
      <c r="D146" s="162"/>
      <c r="E146" s="265"/>
      <c r="F146" s="60"/>
    </row>
    <row r="147" spans="3:6">
      <c r="C147" s="60"/>
      <c r="D147" s="162"/>
      <c r="E147" s="265"/>
      <c r="F147" s="60"/>
    </row>
    <row r="148" spans="3:6">
      <c r="C148" s="60"/>
      <c r="D148" s="162"/>
      <c r="E148" s="265"/>
      <c r="F148" s="60"/>
    </row>
    <row r="149" spans="3:6">
      <c r="C149" s="60"/>
      <c r="D149" s="162"/>
      <c r="E149" s="265"/>
      <c r="F149" s="60"/>
    </row>
    <row r="150" spans="3:6">
      <c r="C150" s="60"/>
      <c r="D150" s="162"/>
      <c r="E150" s="265"/>
      <c r="F150" s="60"/>
    </row>
    <row r="151" spans="3:6">
      <c r="C151" s="60"/>
      <c r="D151" s="162"/>
      <c r="E151" s="265"/>
      <c r="F151" s="60"/>
    </row>
    <row r="152" spans="3:6">
      <c r="C152" s="60"/>
      <c r="D152" s="162"/>
      <c r="E152" s="265"/>
      <c r="F152" s="60"/>
    </row>
    <row r="153" spans="3:6">
      <c r="C153" s="60"/>
      <c r="D153" s="162"/>
      <c r="E153" s="265"/>
      <c r="F153" s="60"/>
    </row>
    <row r="154" spans="3:6">
      <c r="C154" s="60"/>
      <c r="D154" s="162"/>
      <c r="E154" s="265"/>
      <c r="F154" s="60"/>
    </row>
    <row r="155" spans="3:6">
      <c r="C155" s="60"/>
      <c r="D155" s="162"/>
      <c r="E155" s="265"/>
      <c r="F155" s="60"/>
    </row>
    <row r="156" spans="3:6">
      <c r="C156" s="60"/>
      <c r="D156" s="162"/>
      <c r="E156" s="265"/>
      <c r="F156" s="60"/>
    </row>
    <row r="157" spans="3:6">
      <c r="C157" s="60"/>
      <c r="D157" s="162"/>
      <c r="E157" s="265"/>
      <c r="F157" s="60"/>
    </row>
    <row r="158" spans="3:6">
      <c r="C158" s="60"/>
      <c r="D158" s="162"/>
      <c r="E158" s="265"/>
      <c r="F158" s="60"/>
    </row>
    <row r="159" spans="3:6">
      <c r="C159" s="60"/>
      <c r="D159" s="162"/>
      <c r="E159" s="265"/>
      <c r="F159" s="60"/>
    </row>
    <row r="160" spans="3:6">
      <c r="C160" s="60"/>
      <c r="D160" s="162"/>
      <c r="E160" s="265"/>
      <c r="F160" s="60"/>
    </row>
    <row r="161" spans="3:6">
      <c r="C161" s="60"/>
      <c r="D161" s="162"/>
      <c r="E161" s="265"/>
      <c r="F161" s="60"/>
    </row>
    <row r="162" spans="3:6">
      <c r="C162" s="60"/>
      <c r="D162" s="162"/>
      <c r="E162" s="265"/>
      <c r="F162" s="60"/>
    </row>
    <row r="163" spans="3:6">
      <c r="C163" s="60"/>
      <c r="D163" s="162"/>
      <c r="E163" s="265"/>
      <c r="F163" s="60"/>
    </row>
    <row r="164" spans="3:6">
      <c r="C164" s="60"/>
      <c r="D164" s="162"/>
      <c r="E164" s="265"/>
      <c r="F164" s="60"/>
    </row>
    <row r="165" spans="3:6">
      <c r="C165" s="60"/>
      <c r="D165" s="162"/>
      <c r="E165" s="265"/>
      <c r="F165" s="60"/>
    </row>
    <row r="166" spans="3:6">
      <c r="C166" s="60"/>
      <c r="D166" s="162"/>
      <c r="E166" s="265"/>
      <c r="F166" s="60"/>
    </row>
    <row r="167" spans="3:6">
      <c r="C167" s="60"/>
      <c r="D167" s="162"/>
      <c r="E167" s="265"/>
      <c r="F167" s="60"/>
    </row>
    <row r="168" spans="3:6">
      <c r="C168" s="60"/>
      <c r="D168" s="162"/>
      <c r="E168" s="265"/>
      <c r="F168" s="60"/>
    </row>
    <row r="169" spans="3:6">
      <c r="C169" s="60"/>
      <c r="D169" s="162"/>
      <c r="E169" s="265"/>
      <c r="F169" s="60"/>
    </row>
    <row r="170" spans="3:6">
      <c r="C170" s="60"/>
      <c r="D170" s="162"/>
      <c r="E170" s="265"/>
      <c r="F170" s="60"/>
    </row>
    <row r="171" spans="3:6">
      <c r="C171" s="60"/>
      <c r="D171" s="162"/>
      <c r="E171" s="265"/>
      <c r="F171" s="60"/>
    </row>
    <row r="172" spans="3:6">
      <c r="C172" s="60"/>
      <c r="D172" s="162"/>
      <c r="E172" s="265"/>
      <c r="F172" s="60"/>
    </row>
    <row r="173" spans="3:6">
      <c r="C173" s="60"/>
      <c r="D173" s="162"/>
      <c r="E173" s="265"/>
      <c r="F173" s="60"/>
    </row>
    <row r="174" spans="3:6">
      <c r="C174" s="60"/>
      <c r="D174" s="162"/>
      <c r="E174" s="265"/>
      <c r="F174" s="60"/>
    </row>
    <row r="175" spans="3:6">
      <c r="C175" s="60"/>
      <c r="D175" s="162"/>
      <c r="E175" s="265"/>
      <c r="F175" s="60"/>
    </row>
    <row r="176" spans="3:6">
      <c r="C176" s="60"/>
      <c r="D176" s="162"/>
      <c r="E176" s="265"/>
      <c r="F176" s="60"/>
    </row>
    <row r="177" spans="3:6">
      <c r="C177" s="60"/>
      <c r="D177" s="162"/>
      <c r="E177" s="265"/>
      <c r="F177" s="60"/>
    </row>
    <row r="178" spans="3:6">
      <c r="C178" s="60"/>
      <c r="D178" s="162"/>
      <c r="E178" s="265"/>
      <c r="F178" s="60"/>
    </row>
    <row r="179" spans="3:6">
      <c r="C179" s="60"/>
      <c r="D179" s="162"/>
      <c r="E179" s="265"/>
      <c r="F179" s="60"/>
    </row>
    <row r="180" spans="3:6">
      <c r="C180" s="60"/>
      <c r="D180" s="162"/>
      <c r="E180" s="265"/>
      <c r="F180" s="60"/>
    </row>
    <row r="181" spans="3:6">
      <c r="C181" s="60"/>
      <c r="D181" s="162"/>
      <c r="E181" s="265"/>
      <c r="F181" s="60"/>
    </row>
    <row r="182" spans="3:6">
      <c r="C182" s="60"/>
      <c r="D182" s="162"/>
      <c r="E182" s="265"/>
      <c r="F182" s="60"/>
    </row>
    <row r="183" spans="3:6">
      <c r="C183" s="60"/>
      <c r="D183" s="162"/>
      <c r="E183" s="265"/>
      <c r="F183" s="60"/>
    </row>
    <row r="184" spans="3:6">
      <c r="C184" s="60"/>
      <c r="D184" s="162"/>
      <c r="E184" s="265"/>
      <c r="F184" s="60"/>
    </row>
    <row r="185" spans="3:6">
      <c r="C185" s="60"/>
      <c r="D185" s="162"/>
      <c r="E185" s="265"/>
      <c r="F185" s="60"/>
    </row>
    <row r="186" spans="3:6">
      <c r="C186" s="60"/>
      <c r="D186" s="162"/>
      <c r="E186" s="265"/>
      <c r="F186" s="60"/>
    </row>
    <row r="187" spans="3:6">
      <c r="C187" s="60"/>
      <c r="D187" s="162"/>
      <c r="E187" s="265"/>
      <c r="F187" s="60"/>
    </row>
    <row r="188" spans="3:6">
      <c r="C188" s="60"/>
      <c r="D188" s="162"/>
      <c r="E188" s="265"/>
      <c r="F188" s="60"/>
    </row>
    <row r="189" spans="3:6">
      <c r="C189" s="60"/>
      <c r="D189" s="162"/>
      <c r="E189" s="265"/>
      <c r="F189" s="60"/>
    </row>
    <row r="190" spans="3:6">
      <c r="C190" s="60"/>
      <c r="D190" s="162"/>
      <c r="E190" s="265"/>
      <c r="F190" s="60"/>
    </row>
    <row r="191" spans="3:6">
      <c r="C191" s="60"/>
      <c r="D191" s="162"/>
      <c r="E191" s="265"/>
      <c r="F191" s="60"/>
    </row>
    <row r="192" spans="3:6">
      <c r="C192" s="60"/>
      <c r="D192" s="162"/>
      <c r="E192" s="265"/>
      <c r="F192" s="60"/>
    </row>
    <row r="193" spans="3:6">
      <c r="C193" s="60"/>
      <c r="D193" s="162"/>
      <c r="E193" s="265"/>
      <c r="F193" s="60"/>
    </row>
    <row r="194" spans="3:6">
      <c r="C194" s="60"/>
      <c r="D194" s="162"/>
      <c r="E194" s="265"/>
      <c r="F194" s="60"/>
    </row>
    <row r="195" spans="3:6">
      <c r="C195" s="60"/>
      <c r="D195" s="162"/>
      <c r="E195" s="265"/>
      <c r="F195" s="60"/>
    </row>
    <row r="196" spans="3:6">
      <c r="C196" s="60"/>
      <c r="D196" s="162"/>
      <c r="E196" s="265"/>
      <c r="F196" s="60"/>
    </row>
    <row r="197" spans="3:6">
      <c r="C197" s="60"/>
      <c r="D197" s="162"/>
      <c r="E197" s="265"/>
      <c r="F197" s="60"/>
    </row>
    <row r="198" spans="3:6">
      <c r="C198" s="60"/>
      <c r="D198" s="162"/>
      <c r="E198" s="265"/>
      <c r="F198" s="60"/>
    </row>
    <row r="199" spans="3:6">
      <c r="C199" s="60"/>
      <c r="D199" s="162"/>
      <c r="E199" s="265"/>
      <c r="F199" s="60"/>
    </row>
    <row r="200" spans="3:6">
      <c r="C200" s="60"/>
      <c r="D200" s="162"/>
      <c r="E200" s="265"/>
      <c r="F200" s="60"/>
    </row>
    <row r="201" spans="3:6">
      <c r="C201" s="60"/>
      <c r="D201" s="162"/>
      <c r="E201" s="265"/>
      <c r="F201" s="60"/>
    </row>
    <row r="202" spans="3:6">
      <c r="C202" s="60"/>
      <c r="D202" s="162"/>
      <c r="E202" s="265"/>
      <c r="F202" s="60"/>
    </row>
    <row r="203" spans="3:6">
      <c r="C203" s="60"/>
      <c r="D203" s="162"/>
      <c r="E203" s="265"/>
      <c r="F203" s="60"/>
    </row>
    <row r="204" spans="3:6">
      <c r="C204" s="60"/>
      <c r="D204" s="162"/>
      <c r="E204" s="265"/>
      <c r="F204" s="60"/>
    </row>
    <row r="205" spans="3:6">
      <c r="C205" s="60"/>
      <c r="D205" s="162"/>
      <c r="E205" s="265"/>
      <c r="F205" s="60"/>
    </row>
    <row r="206" spans="3:6">
      <c r="C206" s="60"/>
      <c r="D206" s="162"/>
      <c r="E206" s="265"/>
      <c r="F206" s="60"/>
    </row>
    <row r="207" spans="3:6">
      <c r="C207" s="60"/>
      <c r="D207" s="162"/>
      <c r="E207" s="265"/>
      <c r="F207" s="60"/>
    </row>
    <row r="208" spans="3:6">
      <c r="C208" s="60"/>
      <c r="D208" s="162"/>
      <c r="E208" s="265"/>
      <c r="F208" s="60"/>
    </row>
    <row r="209" spans="3:6">
      <c r="C209" s="60"/>
      <c r="D209" s="162"/>
      <c r="E209" s="265"/>
      <c r="F209" s="60"/>
    </row>
    <row r="210" spans="3:6">
      <c r="C210" s="60"/>
      <c r="D210" s="162"/>
      <c r="E210" s="265"/>
      <c r="F210" s="60"/>
    </row>
    <row r="211" spans="3:6">
      <c r="C211" s="60"/>
      <c r="D211" s="162"/>
      <c r="E211" s="265"/>
      <c r="F211" s="60"/>
    </row>
    <row r="212" spans="3:6">
      <c r="C212" s="60"/>
      <c r="D212" s="162"/>
      <c r="E212" s="265"/>
      <c r="F212" s="60"/>
    </row>
    <row r="213" spans="3:6">
      <c r="C213" s="60"/>
      <c r="D213" s="162"/>
      <c r="E213" s="265"/>
      <c r="F213" s="60"/>
    </row>
    <row r="214" spans="3:6">
      <c r="C214" s="60"/>
      <c r="D214" s="162"/>
      <c r="E214" s="265"/>
      <c r="F214" s="60"/>
    </row>
    <row r="215" spans="3:6">
      <c r="C215" s="60"/>
      <c r="D215" s="162"/>
      <c r="E215" s="265"/>
      <c r="F215" s="60"/>
    </row>
    <row r="216" spans="3:6">
      <c r="C216" s="60"/>
      <c r="D216" s="162"/>
      <c r="E216" s="265"/>
      <c r="F216" s="60"/>
    </row>
    <row r="217" spans="3:6">
      <c r="C217" s="60"/>
      <c r="D217" s="162"/>
      <c r="E217" s="265"/>
      <c r="F217" s="60"/>
    </row>
    <row r="218" spans="3:6">
      <c r="C218" s="60"/>
      <c r="D218" s="162"/>
      <c r="E218" s="265"/>
      <c r="F218" s="60"/>
    </row>
    <row r="219" spans="3:6">
      <c r="C219" s="60"/>
      <c r="D219" s="162"/>
      <c r="E219" s="265"/>
      <c r="F219" s="60"/>
    </row>
    <row r="220" spans="3:6">
      <c r="C220" s="60"/>
      <c r="D220" s="162"/>
      <c r="E220" s="265"/>
      <c r="F220" s="60"/>
    </row>
    <row r="221" spans="3:6">
      <c r="C221" s="60"/>
      <c r="D221" s="162"/>
      <c r="E221" s="265"/>
      <c r="F221" s="60"/>
    </row>
    <row r="222" spans="3:6">
      <c r="C222" s="60"/>
      <c r="D222" s="162"/>
      <c r="E222" s="265"/>
      <c r="F222" s="60"/>
    </row>
    <row r="223" spans="3:6">
      <c r="C223" s="60"/>
      <c r="D223" s="162"/>
      <c r="E223" s="265"/>
      <c r="F223" s="60"/>
    </row>
    <row r="224" spans="3:6">
      <c r="C224" s="60"/>
      <c r="D224" s="162"/>
      <c r="E224" s="265"/>
      <c r="F224" s="60"/>
    </row>
    <row r="225" spans="3:6">
      <c r="C225" s="60"/>
      <c r="D225" s="162"/>
      <c r="E225" s="265"/>
      <c r="F225" s="60"/>
    </row>
    <row r="226" spans="3:6">
      <c r="C226" s="60"/>
      <c r="D226" s="162"/>
      <c r="E226" s="265"/>
      <c r="F226" s="60"/>
    </row>
    <row r="227" spans="3:6">
      <c r="C227" s="60"/>
      <c r="D227" s="162"/>
      <c r="E227" s="265"/>
      <c r="F227" s="60"/>
    </row>
    <row r="228" spans="3:6">
      <c r="C228" s="60"/>
      <c r="D228" s="162"/>
      <c r="E228" s="265"/>
      <c r="F228" s="60"/>
    </row>
    <row r="229" spans="3:6">
      <c r="C229" s="60"/>
      <c r="D229" s="162"/>
      <c r="E229" s="265"/>
      <c r="F229" s="60"/>
    </row>
    <row r="230" spans="3:6">
      <c r="C230" s="60"/>
      <c r="D230" s="162"/>
      <c r="E230" s="265"/>
      <c r="F230" s="60"/>
    </row>
    <row r="231" spans="3:6">
      <c r="C231" s="60"/>
      <c r="D231" s="162"/>
      <c r="E231" s="265"/>
      <c r="F231" s="60"/>
    </row>
    <row r="232" spans="3:6">
      <c r="C232" s="60"/>
      <c r="D232" s="162"/>
      <c r="E232" s="265"/>
      <c r="F232" s="60"/>
    </row>
    <row r="233" spans="3:6">
      <c r="C233" s="60"/>
      <c r="D233" s="162"/>
      <c r="E233" s="265"/>
      <c r="F233" s="60"/>
    </row>
    <row r="234" spans="3:6">
      <c r="C234" s="60"/>
      <c r="D234" s="162"/>
      <c r="E234" s="265"/>
      <c r="F234" s="60"/>
    </row>
    <row r="235" spans="3:6">
      <c r="C235" s="60"/>
      <c r="D235" s="162"/>
      <c r="E235" s="265"/>
      <c r="F235" s="60"/>
    </row>
    <row r="236" spans="3:6">
      <c r="C236" s="60"/>
      <c r="D236" s="162"/>
      <c r="E236" s="265"/>
      <c r="F236" s="60"/>
    </row>
    <row r="237" spans="3:6">
      <c r="C237" s="60"/>
      <c r="D237" s="162"/>
      <c r="E237" s="265"/>
      <c r="F237" s="60"/>
    </row>
    <row r="238" spans="3:6">
      <c r="C238" s="60"/>
      <c r="D238" s="162"/>
      <c r="E238" s="265"/>
      <c r="F238" s="60"/>
    </row>
    <row r="239" spans="3:6">
      <c r="C239" s="60"/>
      <c r="D239" s="162"/>
      <c r="E239" s="265"/>
      <c r="F239" s="60"/>
    </row>
    <row r="240" spans="3:6">
      <c r="C240" s="60"/>
      <c r="D240" s="162"/>
      <c r="E240" s="265"/>
      <c r="F240" s="60"/>
    </row>
    <row r="241" spans="3:6">
      <c r="C241" s="60"/>
      <c r="D241" s="162"/>
      <c r="E241" s="265"/>
      <c r="F241" s="60"/>
    </row>
    <row r="242" spans="3:6">
      <c r="C242" s="60"/>
      <c r="D242" s="162"/>
      <c r="E242" s="265"/>
      <c r="F242" s="60"/>
    </row>
    <row r="243" spans="3:6">
      <c r="C243" s="60"/>
      <c r="D243" s="162"/>
      <c r="E243" s="265"/>
      <c r="F243" s="60"/>
    </row>
    <row r="244" spans="3:6">
      <c r="C244" s="60"/>
      <c r="D244" s="162"/>
      <c r="E244" s="265"/>
      <c r="F244" s="60"/>
    </row>
    <row r="245" spans="3:6">
      <c r="C245" s="60"/>
      <c r="D245" s="162"/>
      <c r="E245" s="265"/>
      <c r="F245" s="60"/>
    </row>
    <row r="246" spans="3:6">
      <c r="C246" s="60"/>
      <c r="D246" s="162"/>
      <c r="E246" s="265"/>
      <c r="F246" s="60"/>
    </row>
    <row r="247" spans="3:6">
      <c r="C247" s="60"/>
      <c r="D247" s="162"/>
      <c r="E247" s="265"/>
      <c r="F247" s="60"/>
    </row>
    <row r="248" spans="3:6">
      <c r="C248" s="60"/>
      <c r="D248" s="162"/>
      <c r="E248" s="265"/>
      <c r="F248" s="60"/>
    </row>
    <row r="249" spans="3:6">
      <c r="C249" s="60"/>
      <c r="D249" s="162"/>
      <c r="E249" s="265"/>
      <c r="F249" s="60"/>
    </row>
    <row r="250" spans="3:6">
      <c r="C250" s="60"/>
      <c r="D250" s="162"/>
      <c r="E250" s="265"/>
      <c r="F250" s="60"/>
    </row>
    <row r="251" spans="3:6">
      <c r="C251" s="60"/>
      <c r="D251" s="162"/>
      <c r="E251" s="265"/>
      <c r="F251" s="60"/>
    </row>
    <row r="252" spans="3:6">
      <c r="C252" s="60"/>
      <c r="D252" s="162"/>
      <c r="E252" s="265"/>
      <c r="F252" s="60"/>
    </row>
    <row r="253" spans="3:6">
      <c r="C253" s="60"/>
      <c r="D253" s="162"/>
      <c r="E253" s="265"/>
      <c r="F253" s="60"/>
    </row>
    <row r="254" spans="3:6">
      <c r="C254" s="60"/>
      <c r="D254" s="162"/>
      <c r="E254" s="265"/>
      <c r="F254" s="60"/>
    </row>
    <row r="255" spans="3:6">
      <c r="C255" s="60"/>
      <c r="D255" s="162"/>
      <c r="E255" s="265"/>
      <c r="F255" s="60"/>
    </row>
    <row r="256" spans="3:6">
      <c r="C256" s="60"/>
      <c r="D256" s="162"/>
      <c r="E256" s="265"/>
      <c r="F256" s="60"/>
    </row>
    <row r="257" spans="3:6">
      <c r="C257" s="60"/>
      <c r="D257" s="162"/>
      <c r="E257" s="265"/>
      <c r="F257" s="60"/>
    </row>
    <row r="258" spans="3:6">
      <c r="C258" s="60"/>
      <c r="D258" s="162"/>
      <c r="E258" s="265"/>
      <c r="F258" s="60"/>
    </row>
    <row r="259" spans="3:6">
      <c r="C259" s="60"/>
      <c r="D259" s="162"/>
      <c r="E259" s="265"/>
      <c r="F259" s="60"/>
    </row>
    <row r="260" spans="3:6">
      <c r="C260" s="60"/>
      <c r="D260" s="162"/>
      <c r="E260" s="265"/>
      <c r="F260" s="60"/>
    </row>
    <row r="261" spans="3:6">
      <c r="C261" s="60"/>
      <c r="D261" s="162"/>
      <c r="E261" s="265"/>
      <c r="F261" s="60"/>
    </row>
    <row r="262" spans="3:6">
      <c r="C262" s="60"/>
      <c r="D262" s="162"/>
      <c r="E262" s="265"/>
      <c r="F262" s="60"/>
    </row>
    <row r="263" spans="3:6">
      <c r="C263" s="60"/>
      <c r="D263" s="162"/>
      <c r="E263" s="265"/>
      <c r="F263" s="60"/>
    </row>
    <row r="264" spans="3:6">
      <c r="C264" s="60"/>
      <c r="D264" s="162"/>
      <c r="E264" s="265"/>
      <c r="F264" s="60"/>
    </row>
    <row r="265" spans="3:6">
      <c r="C265" s="60"/>
      <c r="D265" s="162"/>
      <c r="E265" s="265"/>
      <c r="F265" s="60"/>
    </row>
    <row r="266" spans="3:6">
      <c r="C266" s="60"/>
      <c r="D266" s="162"/>
      <c r="E266" s="265"/>
      <c r="F266" s="60"/>
    </row>
    <row r="267" spans="3:6">
      <c r="C267" s="60"/>
      <c r="D267" s="162"/>
      <c r="E267" s="265"/>
      <c r="F267" s="60"/>
    </row>
    <row r="268" spans="3:6">
      <c r="C268" s="60"/>
      <c r="D268" s="162"/>
      <c r="E268" s="265"/>
      <c r="F268" s="60"/>
    </row>
    <row r="269" spans="3:6">
      <c r="C269" s="60"/>
      <c r="D269" s="162"/>
      <c r="E269" s="265"/>
      <c r="F269" s="60"/>
    </row>
    <row r="270" spans="3:6">
      <c r="C270" s="60"/>
      <c r="D270" s="162"/>
      <c r="E270" s="265"/>
      <c r="F270" s="60"/>
    </row>
    <row r="271" spans="3:6">
      <c r="C271" s="60"/>
      <c r="D271" s="162"/>
      <c r="E271" s="265"/>
      <c r="F271" s="60"/>
    </row>
    <row r="272" spans="3:6">
      <c r="C272" s="60"/>
      <c r="D272" s="162"/>
      <c r="E272" s="265"/>
      <c r="F272" s="60"/>
    </row>
    <row r="273" spans="3:6">
      <c r="C273" s="60"/>
      <c r="D273" s="162"/>
      <c r="E273" s="265"/>
      <c r="F273" s="60"/>
    </row>
    <row r="274" spans="3:6">
      <c r="C274" s="60"/>
      <c r="D274" s="162"/>
      <c r="E274" s="265"/>
      <c r="F274" s="60"/>
    </row>
    <row r="275" spans="3:6">
      <c r="C275" s="60"/>
      <c r="D275" s="162"/>
      <c r="E275" s="265"/>
      <c r="F275" s="60"/>
    </row>
    <row r="276" spans="3:6">
      <c r="C276" s="60"/>
      <c r="D276" s="162"/>
      <c r="E276" s="265"/>
      <c r="F276" s="60"/>
    </row>
    <row r="277" spans="3:6">
      <c r="C277" s="60"/>
      <c r="D277" s="162"/>
      <c r="E277" s="265"/>
      <c r="F277" s="60"/>
    </row>
    <row r="278" spans="3:6">
      <c r="C278" s="60"/>
      <c r="D278" s="162"/>
      <c r="E278" s="265"/>
      <c r="F278" s="60"/>
    </row>
    <row r="279" spans="3:6">
      <c r="C279" s="60"/>
      <c r="D279" s="162"/>
      <c r="E279" s="265"/>
      <c r="F279" s="60"/>
    </row>
    <row r="280" spans="3:6">
      <c r="C280" s="60"/>
      <c r="D280" s="162"/>
      <c r="E280" s="265"/>
      <c r="F280" s="60"/>
    </row>
    <row r="281" spans="3:6">
      <c r="C281" s="60"/>
      <c r="D281" s="162"/>
      <c r="E281" s="265"/>
      <c r="F281" s="60"/>
    </row>
    <row r="282" spans="3:6">
      <c r="C282" s="60"/>
      <c r="D282" s="162"/>
      <c r="E282" s="265"/>
      <c r="F282" s="60"/>
    </row>
    <row r="283" spans="3:6">
      <c r="C283" s="60"/>
      <c r="D283" s="162"/>
      <c r="E283" s="265"/>
      <c r="F283" s="60"/>
    </row>
    <row r="284" spans="3:6">
      <c r="C284" s="60"/>
      <c r="D284" s="162"/>
      <c r="E284" s="265"/>
      <c r="F284" s="60"/>
    </row>
    <row r="285" spans="3:6">
      <c r="C285" s="60"/>
      <c r="D285" s="162"/>
      <c r="E285" s="265"/>
      <c r="F285" s="60"/>
    </row>
    <row r="286" spans="3:6">
      <c r="C286" s="60"/>
      <c r="D286" s="162"/>
      <c r="E286" s="265"/>
      <c r="F286" s="60"/>
    </row>
    <row r="287" spans="3:6">
      <c r="C287" s="60"/>
      <c r="D287" s="162"/>
      <c r="E287" s="265"/>
      <c r="F287" s="60"/>
    </row>
    <row r="288" spans="3:6">
      <c r="C288" s="60"/>
      <c r="D288" s="162"/>
      <c r="E288" s="265"/>
      <c r="F288" s="60"/>
    </row>
    <row r="289" spans="3:6">
      <c r="C289" s="60"/>
      <c r="D289" s="162"/>
      <c r="E289" s="265"/>
      <c r="F289" s="60"/>
    </row>
    <row r="290" spans="3:6">
      <c r="C290" s="60"/>
      <c r="D290" s="162"/>
      <c r="E290" s="265"/>
      <c r="F290" s="60"/>
    </row>
    <row r="291" spans="3:6">
      <c r="C291" s="60"/>
      <c r="D291" s="162"/>
      <c r="E291" s="265"/>
      <c r="F291" s="60"/>
    </row>
    <row r="292" spans="3:6">
      <c r="C292" s="60"/>
      <c r="D292" s="162"/>
      <c r="E292" s="265"/>
      <c r="F292" s="60"/>
    </row>
    <row r="293" spans="3:6">
      <c r="C293" s="60"/>
      <c r="D293" s="162"/>
      <c r="E293" s="265"/>
      <c r="F293" s="60"/>
    </row>
    <row r="294" spans="3:6">
      <c r="C294" s="60"/>
      <c r="D294" s="162"/>
      <c r="E294" s="265"/>
      <c r="F294" s="60"/>
    </row>
    <row r="295" spans="3:6">
      <c r="C295" s="60"/>
      <c r="D295" s="162"/>
      <c r="E295" s="265"/>
      <c r="F295" s="60"/>
    </row>
    <row r="296" spans="3:6">
      <c r="C296" s="60"/>
      <c r="D296" s="162"/>
      <c r="E296" s="265"/>
      <c r="F296" s="60"/>
    </row>
    <row r="297" spans="3:6">
      <c r="C297" s="60"/>
      <c r="D297" s="162"/>
      <c r="E297" s="265"/>
      <c r="F297" s="60"/>
    </row>
    <row r="298" spans="3:6">
      <c r="C298" s="60"/>
      <c r="D298" s="162"/>
      <c r="E298" s="265"/>
      <c r="F298" s="60"/>
    </row>
    <row r="299" spans="3:6">
      <c r="C299" s="60"/>
      <c r="D299" s="162"/>
      <c r="E299" s="265"/>
      <c r="F299" s="60"/>
    </row>
    <row r="300" spans="3:6">
      <c r="C300" s="60"/>
      <c r="D300" s="162"/>
      <c r="E300" s="265"/>
      <c r="F300" s="60"/>
    </row>
    <row r="301" spans="3:6">
      <c r="C301" s="60"/>
      <c r="D301" s="162"/>
      <c r="E301" s="265"/>
      <c r="F301" s="60"/>
    </row>
    <row r="302" spans="3:6">
      <c r="C302" s="60"/>
      <c r="D302" s="162"/>
      <c r="E302" s="265"/>
      <c r="F302" s="60"/>
    </row>
    <row r="303" spans="3:6">
      <c r="C303" s="60"/>
      <c r="D303" s="162"/>
      <c r="E303" s="265"/>
      <c r="F303" s="60"/>
    </row>
    <row r="304" spans="3:6">
      <c r="C304" s="60"/>
      <c r="D304" s="162"/>
      <c r="E304" s="265"/>
      <c r="F304" s="60"/>
    </row>
    <row r="305" spans="3:6">
      <c r="C305" s="60"/>
      <c r="D305" s="162"/>
      <c r="E305" s="265"/>
      <c r="F305" s="60"/>
    </row>
    <row r="306" spans="3:6">
      <c r="C306" s="60"/>
      <c r="D306" s="162"/>
      <c r="E306" s="265"/>
      <c r="F306" s="60"/>
    </row>
    <row r="307" spans="3:6">
      <c r="C307" s="60"/>
      <c r="D307" s="162"/>
      <c r="E307" s="265"/>
      <c r="F307" s="60"/>
    </row>
    <row r="308" spans="3:6">
      <c r="C308" s="60"/>
      <c r="D308" s="162"/>
      <c r="E308" s="265"/>
      <c r="F308" s="60"/>
    </row>
    <row r="309" spans="3:6">
      <c r="C309" s="60"/>
      <c r="D309" s="162"/>
      <c r="E309" s="265"/>
      <c r="F309" s="60"/>
    </row>
    <row r="310" spans="3:6">
      <c r="C310" s="60"/>
      <c r="D310" s="162"/>
      <c r="E310" s="265"/>
      <c r="F310" s="60"/>
    </row>
    <row r="311" spans="3:6">
      <c r="C311" s="60"/>
      <c r="D311" s="162"/>
      <c r="E311" s="265"/>
      <c r="F311" s="60"/>
    </row>
    <row r="312" spans="3:6">
      <c r="C312" s="60"/>
      <c r="D312" s="162"/>
      <c r="E312" s="265"/>
      <c r="F312" s="60"/>
    </row>
    <row r="313" spans="3:6">
      <c r="C313" s="60"/>
      <c r="D313" s="162"/>
      <c r="E313" s="265"/>
      <c r="F313" s="60"/>
    </row>
    <row r="314" spans="3:6">
      <c r="C314" s="60"/>
      <c r="D314" s="162"/>
      <c r="E314" s="265"/>
      <c r="F314" s="60"/>
    </row>
    <row r="315" spans="3:6">
      <c r="C315" s="60"/>
      <c r="D315" s="162"/>
      <c r="E315" s="265"/>
      <c r="F315" s="60"/>
    </row>
    <row r="316" spans="3:6">
      <c r="C316" s="60"/>
      <c r="D316" s="162"/>
      <c r="E316" s="265"/>
      <c r="F316" s="60"/>
    </row>
    <row r="317" spans="3:6">
      <c r="C317" s="60"/>
      <c r="D317" s="162"/>
      <c r="E317" s="265"/>
      <c r="F317" s="60"/>
    </row>
    <row r="318" spans="3:6">
      <c r="C318" s="60"/>
      <c r="D318" s="162"/>
      <c r="E318" s="265"/>
      <c r="F318" s="60"/>
    </row>
    <row r="319" spans="3:6">
      <c r="C319" s="60"/>
      <c r="D319" s="162"/>
      <c r="E319" s="265"/>
      <c r="F319" s="60"/>
    </row>
    <row r="320" spans="3:6">
      <c r="C320" s="60"/>
      <c r="D320" s="162"/>
      <c r="E320" s="265"/>
      <c r="F320" s="60"/>
    </row>
    <row r="321" spans="3:6">
      <c r="C321" s="60"/>
      <c r="D321" s="162"/>
      <c r="E321" s="265"/>
      <c r="F321" s="60"/>
    </row>
    <row r="322" spans="3:6">
      <c r="C322" s="60"/>
      <c r="D322" s="162"/>
      <c r="E322" s="265"/>
      <c r="F322" s="60"/>
    </row>
    <row r="323" spans="3:6">
      <c r="C323" s="60"/>
      <c r="D323" s="162"/>
      <c r="E323" s="265"/>
      <c r="F323" s="60"/>
    </row>
    <row r="324" spans="3:6">
      <c r="C324" s="60"/>
      <c r="D324" s="162"/>
      <c r="E324" s="265"/>
      <c r="F324" s="60"/>
    </row>
    <row r="325" spans="3:6">
      <c r="C325" s="60"/>
      <c r="D325" s="162"/>
      <c r="E325" s="265"/>
      <c r="F325" s="60"/>
    </row>
    <row r="326" spans="3:6">
      <c r="C326" s="60"/>
      <c r="D326" s="162"/>
      <c r="E326" s="265"/>
      <c r="F326" s="60"/>
    </row>
    <row r="327" spans="3:6">
      <c r="C327" s="60"/>
      <c r="D327" s="162"/>
      <c r="E327" s="265"/>
      <c r="F327" s="60"/>
    </row>
    <row r="328" spans="3:6">
      <c r="C328" s="60"/>
      <c r="D328" s="162"/>
      <c r="E328" s="265"/>
      <c r="F328" s="60"/>
    </row>
    <row r="329" spans="3:6">
      <c r="C329" s="60"/>
      <c r="D329" s="162"/>
      <c r="E329" s="265"/>
      <c r="F329" s="60"/>
    </row>
    <row r="330" spans="3:6">
      <c r="C330" s="60"/>
      <c r="D330" s="162"/>
      <c r="E330" s="265"/>
      <c r="F330" s="60"/>
    </row>
    <row r="331" spans="3:6">
      <c r="C331" s="60"/>
      <c r="D331" s="162"/>
      <c r="E331" s="265"/>
      <c r="F331" s="60"/>
    </row>
    <row r="332" spans="3:6">
      <c r="C332" s="60"/>
      <c r="D332" s="162"/>
      <c r="E332" s="265"/>
      <c r="F332" s="60"/>
    </row>
    <row r="333" spans="3:6">
      <c r="C333" s="60"/>
      <c r="D333" s="162"/>
      <c r="E333" s="265"/>
      <c r="F333" s="60"/>
    </row>
    <row r="334" spans="3:6">
      <c r="C334" s="60"/>
      <c r="D334" s="162"/>
      <c r="E334" s="265"/>
      <c r="F334" s="60"/>
    </row>
    <row r="335" spans="3:6">
      <c r="C335" s="60"/>
      <c r="D335" s="162"/>
      <c r="E335" s="265"/>
      <c r="F335" s="60"/>
    </row>
    <row r="336" spans="3:6">
      <c r="C336" s="60"/>
      <c r="D336" s="162"/>
      <c r="E336" s="265"/>
      <c r="F336" s="60"/>
    </row>
    <row r="337" spans="3:6">
      <c r="C337" s="60"/>
      <c r="D337" s="162"/>
      <c r="E337" s="265"/>
      <c r="F337" s="60"/>
    </row>
    <row r="338" spans="3:6">
      <c r="C338" s="60"/>
      <c r="D338" s="162"/>
      <c r="E338" s="265"/>
      <c r="F338" s="60"/>
    </row>
    <row r="339" spans="3:6">
      <c r="C339" s="60"/>
      <c r="D339" s="162"/>
      <c r="E339" s="265"/>
      <c r="F339" s="60"/>
    </row>
    <row r="340" spans="3:6">
      <c r="C340" s="60"/>
      <c r="D340" s="162"/>
      <c r="E340" s="265"/>
      <c r="F340" s="60"/>
    </row>
    <row r="341" spans="3:6">
      <c r="C341" s="60"/>
      <c r="D341" s="162"/>
      <c r="E341" s="265"/>
      <c r="F341" s="60"/>
    </row>
    <row r="342" spans="3:6">
      <c r="C342" s="60"/>
      <c r="D342" s="162"/>
      <c r="E342" s="265"/>
      <c r="F342" s="60"/>
    </row>
    <row r="343" spans="3:6">
      <c r="C343" s="60"/>
      <c r="D343" s="162"/>
      <c r="E343" s="265"/>
      <c r="F343" s="60"/>
    </row>
    <row r="344" spans="3:6">
      <c r="C344" s="60"/>
      <c r="D344" s="162"/>
      <c r="E344" s="265"/>
      <c r="F344" s="60"/>
    </row>
    <row r="345" spans="3:6">
      <c r="C345" s="60"/>
      <c r="D345" s="162"/>
      <c r="E345" s="265"/>
      <c r="F345" s="60"/>
    </row>
    <row r="346" spans="3:6">
      <c r="C346" s="60"/>
      <c r="D346" s="162"/>
      <c r="E346" s="265"/>
      <c r="F346" s="60"/>
    </row>
    <row r="347" spans="3:6">
      <c r="C347" s="60"/>
      <c r="D347" s="162"/>
      <c r="E347" s="265"/>
      <c r="F347" s="60"/>
    </row>
    <row r="348" spans="3:6">
      <c r="C348" s="60"/>
      <c r="D348" s="162"/>
      <c r="E348" s="265"/>
      <c r="F348" s="60"/>
    </row>
    <row r="349" spans="3:6">
      <c r="C349" s="60"/>
      <c r="D349" s="162"/>
      <c r="E349" s="265"/>
      <c r="F349" s="60"/>
    </row>
    <row r="350" spans="3:6">
      <c r="C350" s="60"/>
      <c r="D350" s="162"/>
      <c r="E350" s="265"/>
      <c r="F350" s="60"/>
    </row>
    <row r="351" spans="3:6">
      <c r="C351" s="60"/>
      <c r="D351" s="162"/>
      <c r="E351" s="265"/>
      <c r="F351" s="60"/>
    </row>
    <row r="352" spans="3:6">
      <c r="C352" s="60"/>
      <c r="D352" s="162"/>
      <c r="E352" s="265"/>
      <c r="F352" s="60"/>
    </row>
    <row r="353" spans="3:6">
      <c r="C353" s="60"/>
      <c r="D353" s="162"/>
      <c r="E353" s="265"/>
      <c r="F353" s="60"/>
    </row>
    <row r="354" spans="3:6">
      <c r="C354" s="60"/>
      <c r="D354" s="162"/>
      <c r="E354" s="265"/>
      <c r="F354" s="60"/>
    </row>
    <row r="355" spans="3:6">
      <c r="C355" s="60"/>
      <c r="D355" s="162"/>
      <c r="E355" s="265"/>
      <c r="F355" s="60"/>
    </row>
    <row r="356" spans="3:6">
      <c r="C356" s="60"/>
      <c r="D356" s="162"/>
      <c r="E356" s="265"/>
      <c r="F356" s="60"/>
    </row>
    <row r="357" spans="3:6">
      <c r="C357" s="60"/>
      <c r="D357" s="162"/>
      <c r="E357" s="265"/>
      <c r="F357" s="60"/>
    </row>
    <row r="358" spans="3:6">
      <c r="C358" s="60"/>
      <c r="D358" s="162"/>
      <c r="E358" s="265"/>
      <c r="F358" s="60"/>
    </row>
    <row r="359" spans="3:6">
      <c r="C359" s="60"/>
      <c r="D359" s="162"/>
      <c r="E359" s="265"/>
      <c r="F359" s="60"/>
    </row>
    <row r="360" spans="3:6">
      <c r="C360" s="60"/>
      <c r="D360" s="162"/>
      <c r="E360" s="265"/>
      <c r="F360" s="60"/>
    </row>
    <row r="361" spans="3:6">
      <c r="C361" s="60"/>
      <c r="D361" s="162"/>
      <c r="E361" s="265"/>
      <c r="F361" s="60"/>
    </row>
    <row r="362" spans="3:6">
      <c r="C362" s="60"/>
      <c r="D362" s="162"/>
      <c r="E362" s="265"/>
      <c r="F362" s="60"/>
    </row>
    <row r="363" spans="3:6">
      <c r="C363" s="60"/>
      <c r="D363" s="162"/>
      <c r="E363" s="265"/>
      <c r="F363" s="60"/>
    </row>
    <row r="364" spans="3:6">
      <c r="C364" s="60"/>
      <c r="D364" s="162"/>
      <c r="E364" s="265"/>
      <c r="F364" s="60"/>
    </row>
    <row r="365" spans="3:6">
      <c r="C365" s="60"/>
      <c r="D365" s="162"/>
      <c r="E365" s="265"/>
      <c r="F365" s="60"/>
    </row>
    <row r="366" spans="3:6">
      <c r="C366" s="60"/>
      <c r="D366" s="162"/>
      <c r="E366" s="265"/>
      <c r="F366" s="60"/>
    </row>
    <row r="367" spans="3:6">
      <c r="C367" s="60"/>
      <c r="D367" s="162"/>
      <c r="E367" s="265"/>
      <c r="F367" s="60"/>
    </row>
    <row r="368" spans="3:6">
      <c r="C368" s="60"/>
      <c r="D368" s="162"/>
      <c r="E368" s="265"/>
      <c r="F368" s="60"/>
    </row>
    <row r="369" spans="3:6">
      <c r="C369" s="60"/>
      <c r="D369" s="162"/>
      <c r="E369" s="265"/>
      <c r="F369" s="60"/>
    </row>
    <row r="370" spans="3:6">
      <c r="C370" s="60"/>
      <c r="D370" s="162"/>
      <c r="E370" s="265"/>
      <c r="F370" s="60"/>
    </row>
    <row r="371" spans="3:6">
      <c r="C371" s="60"/>
      <c r="D371" s="162"/>
      <c r="E371" s="265"/>
      <c r="F371" s="60"/>
    </row>
    <row r="372" spans="3:6">
      <c r="C372" s="60"/>
      <c r="D372" s="162"/>
      <c r="E372" s="265"/>
      <c r="F372" s="60"/>
    </row>
    <row r="373" spans="3:6">
      <c r="C373" s="60"/>
      <c r="D373" s="162"/>
      <c r="E373" s="265"/>
      <c r="F373" s="60"/>
    </row>
    <row r="374" spans="3:6">
      <c r="C374" s="60"/>
      <c r="D374" s="162"/>
      <c r="E374" s="265"/>
      <c r="F374" s="60"/>
    </row>
    <row r="375" spans="3:6">
      <c r="C375" s="60"/>
      <c r="D375" s="162"/>
      <c r="E375" s="265"/>
      <c r="F375" s="60"/>
    </row>
    <row r="376" spans="3:6">
      <c r="C376" s="60"/>
      <c r="D376" s="162"/>
      <c r="E376" s="265"/>
      <c r="F376" s="60"/>
    </row>
    <row r="377" spans="3:6">
      <c r="C377" s="60"/>
      <c r="D377" s="162"/>
      <c r="E377" s="265"/>
      <c r="F377" s="60"/>
    </row>
    <row r="378" spans="3:6">
      <c r="C378" s="60"/>
      <c r="D378" s="162"/>
      <c r="E378" s="265"/>
      <c r="F378" s="60"/>
    </row>
    <row r="379" spans="3:6">
      <c r="C379" s="60"/>
      <c r="D379" s="162"/>
      <c r="E379" s="265"/>
      <c r="F379" s="60"/>
    </row>
    <row r="380" spans="3:6">
      <c r="C380" s="60"/>
      <c r="D380" s="162"/>
      <c r="E380" s="265"/>
      <c r="F380" s="60"/>
    </row>
    <row r="381" spans="3:6">
      <c r="C381" s="60"/>
      <c r="D381" s="162"/>
      <c r="E381" s="265"/>
      <c r="F381" s="60"/>
    </row>
    <row r="382" spans="3:6">
      <c r="C382" s="60"/>
      <c r="D382" s="162"/>
      <c r="E382" s="265"/>
      <c r="F382" s="60"/>
    </row>
    <row r="383" spans="3:6">
      <c r="C383" s="60"/>
      <c r="D383" s="162"/>
      <c r="E383" s="265"/>
      <c r="F383" s="60"/>
    </row>
    <row r="384" spans="3:6">
      <c r="C384" s="60"/>
      <c r="D384" s="162"/>
      <c r="E384" s="265"/>
      <c r="F384" s="60"/>
    </row>
    <row r="385" spans="3:6">
      <c r="C385" s="60"/>
      <c r="D385" s="162"/>
      <c r="E385" s="265"/>
      <c r="F385" s="60"/>
    </row>
    <row r="386" spans="3:6">
      <c r="C386" s="60"/>
      <c r="D386" s="162"/>
      <c r="E386" s="265"/>
      <c r="F386" s="60"/>
    </row>
    <row r="387" spans="3:6">
      <c r="C387" s="60"/>
      <c r="D387" s="162"/>
      <c r="E387" s="265"/>
      <c r="F387" s="60"/>
    </row>
    <row r="388" spans="3:6">
      <c r="C388" s="60"/>
      <c r="D388" s="162"/>
      <c r="E388" s="265"/>
      <c r="F388" s="60"/>
    </row>
    <row r="389" spans="3:6">
      <c r="C389" s="60"/>
      <c r="D389" s="162"/>
      <c r="E389" s="265"/>
      <c r="F389" s="60"/>
    </row>
    <row r="390" spans="3:6">
      <c r="C390" s="60"/>
      <c r="D390" s="162"/>
      <c r="E390" s="265"/>
      <c r="F390" s="60"/>
    </row>
    <row r="391" spans="3:6">
      <c r="C391" s="60"/>
      <c r="D391" s="162"/>
      <c r="E391" s="265"/>
      <c r="F391" s="60"/>
    </row>
    <row r="392" spans="3:6">
      <c r="C392" s="60"/>
      <c r="D392" s="162"/>
      <c r="E392" s="265"/>
      <c r="F392" s="60"/>
    </row>
    <row r="393" spans="3:6">
      <c r="C393" s="60"/>
      <c r="D393" s="162"/>
      <c r="E393" s="265"/>
      <c r="F393" s="60"/>
    </row>
    <row r="394" spans="3:6">
      <c r="C394" s="60"/>
      <c r="D394" s="162"/>
      <c r="E394" s="265"/>
      <c r="F394" s="60"/>
    </row>
    <row r="395" spans="3:6">
      <c r="C395" s="60"/>
      <c r="D395" s="162"/>
      <c r="E395" s="265"/>
      <c r="F395" s="60"/>
    </row>
    <row r="396" spans="3:6">
      <c r="C396" s="60"/>
      <c r="D396" s="162"/>
      <c r="E396" s="265"/>
      <c r="F396" s="60"/>
    </row>
    <row r="397" spans="3:6">
      <c r="C397" s="60"/>
      <c r="D397" s="162"/>
      <c r="E397" s="265"/>
      <c r="F397" s="60"/>
    </row>
    <row r="398" spans="3:6">
      <c r="C398" s="60"/>
      <c r="D398" s="162"/>
      <c r="E398" s="265"/>
      <c r="F398" s="60"/>
    </row>
    <row r="399" spans="3:6">
      <c r="C399" s="60"/>
      <c r="D399" s="162"/>
      <c r="E399" s="265"/>
      <c r="F399" s="60"/>
    </row>
    <row r="400" spans="3:6">
      <c r="C400" s="60"/>
      <c r="D400" s="162"/>
      <c r="E400" s="265"/>
      <c r="F400" s="60"/>
    </row>
    <row r="401" spans="3:6">
      <c r="C401" s="60"/>
      <c r="D401" s="162"/>
      <c r="E401" s="265"/>
      <c r="F401" s="60"/>
    </row>
    <row r="402" spans="3:6">
      <c r="C402" s="60"/>
      <c r="D402" s="162"/>
      <c r="E402" s="265"/>
      <c r="F402" s="60"/>
    </row>
    <row r="403" spans="3:6">
      <c r="C403" s="60"/>
      <c r="D403" s="162"/>
      <c r="E403" s="265"/>
      <c r="F403" s="60"/>
    </row>
    <row r="404" spans="3:6">
      <c r="C404" s="60"/>
      <c r="D404" s="162"/>
      <c r="E404" s="265"/>
      <c r="F404" s="60"/>
    </row>
    <row r="405" spans="3:6">
      <c r="C405" s="60"/>
      <c r="D405" s="162"/>
      <c r="E405" s="265"/>
      <c r="F405" s="60"/>
    </row>
    <row r="406" spans="3:6">
      <c r="C406" s="60"/>
      <c r="D406" s="162"/>
      <c r="E406" s="265"/>
      <c r="F406" s="60"/>
    </row>
    <row r="407" spans="3:6">
      <c r="C407" s="60"/>
      <c r="D407" s="162"/>
      <c r="E407" s="265"/>
      <c r="F407" s="60"/>
    </row>
    <row r="408" spans="3:6">
      <c r="C408" s="60"/>
      <c r="D408" s="162"/>
      <c r="E408" s="265"/>
      <c r="F408" s="60"/>
    </row>
    <row r="409" spans="3:6">
      <c r="C409" s="60"/>
      <c r="D409" s="162"/>
      <c r="E409" s="265"/>
      <c r="F409" s="60"/>
    </row>
    <row r="410" spans="3:6">
      <c r="C410" s="60"/>
      <c r="D410" s="162"/>
      <c r="E410" s="265"/>
      <c r="F410" s="60"/>
    </row>
    <row r="411" spans="3:6">
      <c r="C411" s="60"/>
      <c r="D411" s="162"/>
      <c r="E411" s="265"/>
      <c r="F411" s="60"/>
    </row>
    <row r="412" spans="3:6">
      <c r="C412" s="60"/>
      <c r="D412" s="162"/>
      <c r="E412" s="265"/>
      <c r="F412" s="60"/>
    </row>
    <row r="413" spans="3:6">
      <c r="C413" s="60"/>
      <c r="D413" s="162"/>
      <c r="E413" s="265"/>
      <c r="F413" s="60"/>
    </row>
    <row r="414" spans="3:6">
      <c r="C414" s="60"/>
      <c r="D414" s="162"/>
      <c r="E414" s="265"/>
      <c r="F414" s="60"/>
    </row>
    <row r="415" spans="3:6">
      <c r="C415" s="60"/>
      <c r="D415" s="162"/>
      <c r="E415" s="265"/>
      <c r="F415" s="60"/>
    </row>
    <row r="416" spans="3:6">
      <c r="C416" s="60"/>
      <c r="D416" s="162"/>
      <c r="E416" s="265"/>
      <c r="F416" s="60"/>
    </row>
    <row r="417" spans="3:6">
      <c r="C417" s="60"/>
      <c r="D417" s="162"/>
      <c r="E417" s="265"/>
      <c r="F417" s="60"/>
    </row>
    <row r="418" spans="3:6">
      <c r="C418" s="60"/>
      <c r="D418" s="162"/>
      <c r="E418" s="265"/>
      <c r="F418" s="60"/>
    </row>
    <row r="419" spans="3:6">
      <c r="C419" s="60"/>
      <c r="D419" s="162"/>
      <c r="E419" s="265"/>
      <c r="F419" s="60"/>
    </row>
    <row r="420" spans="3:6">
      <c r="C420" s="60"/>
      <c r="D420" s="162"/>
      <c r="E420" s="265"/>
      <c r="F420" s="60"/>
    </row>
    <row r="421" spans="3:6">
      <c r="C421" s="60"/>
      <c r="D421" s="162"/>
      <c r="E421" s="265"/>
      <c r="F421" s="60"/>
    </row>
    <row r="422" spans="3:6">
      <c r="C422" s="60"/>
      <c r="D422" s="162"/>
      <c r="E422" s="265"/>
      <c r="F422" s="60"/>
    </row>
    <row r="423" spans="3:6">
      <c r="C423" s="60"/>
      <c r="D423" s="162"/>
      <c r="E423" s="265"/>
      <c r="F423" s="60"/>
    </row>
    <row r="424" spans="3:6">
      <c r="C424" s="60"/>
      <c r="D424" s="162"/>
      <c r="E424" s="265"/>
      <c r="F424" s="60"/>
    </row>
    <row r="425" spans="3:6">
      <c r="C425" s="60"/>
      <c r="D425" s="162"/>
      <c r="E425" s="265"/>
      <c r="F425" s="60"/>
    </row>
    <row r="426" spans="3:6">
      <c r="C426" s="60"/>
      <c r="D426" s="162"/>
      <c r="E426" s="265"/>
      <c r="F426" s="60"/>
    </row>
    <row r="427" spans="3:6">
      <c r="C427" s="60"/>
      <c r="D427" s="162"/>
      <c r="E427" s="265"/>
      <c r="F427" s="60"/>
    </row>
    <row r="428" spans="3:6">
      <c r="C428" s="60"/>
      <c r="D428" s="162"/>
      <c r="E428" s="265"/>
      <c r="F428" s="60"/>
    </row>
    <row r="429" spans="3:6">
      <c r="C429" s="60"/>
      <c r="D429" s="162"/>
      <c r="E429" s="265"/>
      <c r="F429" s="60"/>
    </row>
    <row r="430" spans="3:6">
      <c r="C430" s="60"/>
      <c r="D430" s="162"/>
      <c r="E430" s="265"/>
      <c r="F430" s="60"/>
    </row>
    <row r="431" spans="3:6">
      <c r="C431" s="60"/>
      <c r="D431" s="162"/>
      <c r="E431" s="265"/>
      <c r="F431" s="60"/>
    </row>
    <row r="432" spans="3:6">
      <c r="C432" s="60"/>
      <c r="D432" s="162"/>
      <c r="E432" s="265"/>
      <c r="F432" s="60"/>
    </row>
    <row r="433" spans="3:6">
      <c r="C433" s="60"/>
      <c r="D433" s="162"/>
      <c r="E433" s="265"/>
      <c r="F433" s="60"/>
    </row>
    <row r="434" spans="3:6">
      <c r="C434" s="60"/>
      <c r="D434" s="162"/>
      <c r="E434" s="265"/>
      <c r="F434" s="60"/>
    </row>
    <row r="435" spans="3:6">
      <c r="C435" s="60"/>
      <c r="D435" s="162"/>
      <c r="E435" s="265"/>
      <c r="F435" s="60"/>
    </row>
    <row r="436" spans="3:6">
      <c r="C436" s="60"/>
      <c r="D436" s="162"/>
      <c r="E436" s="265"/>
      <c r="F436" s="60"/>
    </row>
    <row r="437" spans="3:6">
      <c r="C437" s="60"/>
      <c r="D437" s="162"/>
      <c r="E437" s="265"/>
      <c r="F437" s="60"/>
    </row>
    <row r="438" spans="3:6">
      <c r="C438" s="60"/>
      <c r="D438" s="162"/>
      <c r="E438" s="265"/>
      <c r="F438" s="60"/>
    </row>
    <row r="439" spans="3:6">
      <c r="C439" s="60"/>
      <c r="D439" s="162"/>
      <c r="E439" s="265"/>
      <c r="F439" s="60"/>
    </row>
    <row r="440" spans="3:6">
      <c r="C440" s="60"/>
      <c r="D440" s="162"/>
      <c r="E440" s="265"/>
      <c r="F440" s="60"/>
    </row>
    <row r="441" spans="3:6">
      <c r="C441" s="60"/>
      <c r="D441" s="162"/>
      <c r="E441" s="265"/>
      <c r="F441" s="60"/>
    </row>
    <row r="442" spans="3:6">
      <c r="C442" s="60"/>
      <c r="D442" s="162"/>
      <c r="E442" s="265"/>
      <c r="F442" s="60"/>
    </row>
    <row r="443" spans="3:6">
      <c r="C443" s="60"/>
      <c r="D443" s="162"/>
      <c r="E443" s="265"/>
      <c r="F443" s="60"/>
    </row>
    <row r="444" spans="3:6">
      <c r="C444" s="60"/>
      <c r="D444" s="162"/>
      <c r="E444" s="265"/>
      <c r="F444" s="60"/>
    </row>
    <row r="445" spans="3:6">
      <c r="C445" s="60"/>
      <c r="D445" s="162"/>
      <c r="E445" s="265"/>
      <c r="F445" s="60"/>
    </row>
    <row r="446" spans="3:6">
      <c r="C446" s="60"/>
      <c r="D446" s="162"/>
      <c r="E446" s="265"/>
      <c r="F446" s="60"/>
    </row>
    <row r="447" spans="3:6">
      <c r="C447" s="60"/>
      <c r="D447" s="162"/>
      <c r="E447" s="265"/>
      <c r="F447" s="60"/>
    </row>
    <row r="448" spans="3:6">
      <c r="C448" s="60"/>
      <c r="D448" s="162"/>
      <c r="E448" s="265"/>
      <c r="F448" s="60"/>
    </row>
    <row r="449" spans="3:6">
      <c r="C449" s="60"/>
      <c r="D449" s="162"/>
      <c r="E449" s="265"/>
      <c r="F449" s="60"/>
    </row>
    <row r="450" spans="3:6">
      <c r="C450" s="60"/>
      <c r="D450" s="162"/>
      <c r="E450" s="265"/>
      <c r="F450" s="60"/>
    </row>
    <row r="451" spans="3:6">
      <c r="C451" s="60"/>
      <c r="D451" s="162"/>
      <c r="E451" s="265"/>
      <c r="F451" s="60"/>
    </row>
    <row r="452" spans="3:6">
      <c r="C452" s="60"/>
      <c r="D452" s="162"/>
      <c r="E452" s="265"/>
      <c r="F452" s="60"/>
    </row>
    <row r="453" spans="3:6">
      <c r="C453" s="60"/>
      <c r="D453" s="162"/>
      <c r="E453" s="265"/>
      <c r="F453" s="60"/>
    </row>
    <row r="454" spans="3:6">
      <c r="C454" s="60"/>
      <c r="D454" s="162"/>
      <c r="E454" s="265"/>
      <c r="F454" s="60"/>
    </row>
    <row r="455" spans="3:6">
      <c r="C455" s="60"/>
      <c r="D455" s="162"/>
      <c r="E455" s="265"/>
      <c r="F455" s="60"/>
    </row>
    <row r="456" spans="3:6">
      <c r="C456" s="60"/>
      <c r="D456" s="162"/>
      <c r="E456" s="265"/>
      <c r="F456" s="60"/>
    </row>
    <row r="457" spans="3:6">
      <c r="C457" s="60"/>
      <c r="D457" s="162"/>
      <c r="E457" s="265"/>
      <c r="F457" s="60"/>
    </row>
    <row r="458" spans="3:6">
      <c r="C458" s="60"/>
      <c r="D458" s="162"/>
      <c r="E458" s="265"/>
      <c r="F458" s="60"/>
    </row>
    <row r="459" spans="3:6">
      <c r="C459" s="60"/>
      <c r="D459" s="162"/>
      <c r="E459" s="265"/>
      <c r="F459" s="60"/>
    </row>
    <row r="460" spans="3:6">
      <c r="C460" s="60"/>
      <c r="D460" s="162"/>
      <c r="E460" s="265"/>
      <c r="F460" s="60"/>
    </row>
    <row r="461" spans="3:6">
      <c r="C461" s="60"/>
      <c r="D461" s="162"/>
      <c r="E461" s="265"/>
      <c r="F461" s="60"/>
    </row>
    <row r="462" spans="3:6">
      <c r="C462" s="60"/>
      <c r="D462" s="162"/>
      <c r="E462" s="265"/>
      <c r="F462" s="60"/>
    </row>
    <row r="463" spans="3:6">
      <c r="C463" s="60"/>
      <c r="D463" s="162"/>
      <c r="E463" s="265"/>
      <c r="F463" s="60"/>
    </row>
    <row r="464" spans="3:6">
      <c r="C464" s="60"/>
      <c r="D464" s="162"/>
      <c r="E464" s="265"/>
      <c r="F464" s="60"/>
    </row>
    <row r="465" spans="3:6">
      <c r="C465" s="60"/>
      <c r="D465" s="162"/>
      <c r="E465" s="265"/>
      <c r="F465" s="60"/>
    </row>
    <row r="466" spans="3:6">
      <c r="C466" s="60"/>
      <c r="D466" s="162"/>
      <c r="E466" s="265"/>
      <c r="F466" s="60"/>
    </row>
    <row r="467" spans="3:6">
      <c r="C467" s="60"/>
      <c r="D467" s="162"/>
      <c r="E467" s="265"/>
      <c r="F467" s="60"/>
    </row>
    <row r="468" spans="3:6">
      <c r="C468" s="60"/>
      <c r="D468" s="162"/>
      <c r="E468" s="265"/>
      <c r="F468" s="60"/>
    </row>
    <row r="469" spans="3:6">
      <c r="C469" s="60"/>
      <c r="D469" s="162"/>
      <c r="E469" s="265"/>
      <c r="F469" s="60"/>
    </row>
    <row r="470" spans="3:6">
      <c r="C470" s="60"/>
      <c r="D470" s="162"/>
      <c r="E470" s="265"/>
      <c r="F470" s="60"/>
    </row>
    <row r="471" spans="3:6">
      <c r="C471" s="60"/>
    </row>
    <row r="472" spans="3:6">
      <c r="C472" s="60"/>
    </row>
    <row r="473" spans="3:6">
      <c r="C473" s="60"/>
    </row>
    <row r="474" spans="3:6">
      <c r="C474" s="60"/>
    </row>
    <row r="475" spans="3:6">
      <c r="C475" s="60"/>
    </row>
    <row r="476" spans="3:6">
      <c r="C476" s="60"/>
    </row>
    <row r="477" spans="3:6">
      <c r="C477" s="60"/>
    </row>
    <row r="478" spans="3:6">
      <c r="C478" s="60"/>
    </row>
    <row r="479" spans="3:6">
      <c r="C479" s="60"/>
    </row>
    <row r="480" spans="3:6">
      <c r="C480" s="60"/>
    </row>
    <row r="481" spans="3:3">
      <c r="C481" s="60"/>
    </row>
    <row r="482" spans="3:3">
      <c r="C482" s="60"/>
    </row>
    <row r="483" spans="3:3">
      <c r="C483" s="60"/>
    </row>
    <row r="484" spans="3:3">
      <c r="C484" s="60"/>
    </row>
    <row r="485" spans="3:3">
      <c r="C485" s="60"/>
    </row>
    <row r="486" spans="3:3">
      <c r="C486" s="60"/>
    </row>
    <row r="487" spans="3:3">
      <c r="C487" s="60"/>
    </row>
    <row r="488" spans="3:3">
      <c r="C488" s="60"/>
    </row>
    <row r="489" spans="3:3">
      <c r="C489" s="60"/>
    </row>
    <row r="490" spans="3:3">
      <c r="C490" s="60"/>
    </row>
    <row r="491" spans="3:3">
      <c r="C491" s="60"/>
    </row>
    <row r="492" spans="3:3">
      <c r="C492" s="60"/>
    </row>
    <row r="493" spans="3:3">
      <c r="C493" s="60"/>
    </row>
    <row r="494" spans="3:3">
      <c r="C494" s="60"/>
    </row>
    <row r="495" spans="3:3">
      <c r="C495" s="60"/>
    </row>
    <row r="496" spans="3:3">
      <c r="C496" s="60"/>
    </row>
    <row r="497" spans="3:3">
      <c r="C497" s="60"/>
    </row>
    <row r="498" spans="3:3">
      <c r="C498" s="60"/>
    </row>
    <row r="499" spans="3:3">
      <c r="C499" s="60"/>
    </row>
    <row r="500" spans="3:3">
      <c r="C500" s="60"/>
    </row>
    <row r="501" spans="3:3">
      <c r="C501" s="60"/>
    </row>
    <row r="502" spans="3:3">
      <c r="C502" s="60"/>
    </row>
    <row r="503" spans="3:3">
      <c r="C503" s="60"/>
    </row>
    <row r="504" spans="3:3">
      <c r="C504" s="60"/>
    </row>
    <row r="505" spans="3:3">
      <c r="C505" s="60"/>
    </row>
    <row r="506" spans="3:3">
      <c r="C506" s="60"/>
    </row>
    <row r="507" spans="3:3">
      <c r="C507" s="60"/>
    </row>
    <row r="508" spans="3:3">
      <c r="C508" s="60"/>
    </row>
    <row r="509" spans="3:3">
      <c r="C509" s="60"/>
    </row>
    <row r="510" spans="3:3">
      <c r="C510" s="60"/>
    </row>
    <row r="511" spans="3:3">
      <c r="C511" s="60"/>
    </row>
    <row r="512" spans="3:3">
      <c r="C512" s="60"/>
    </row>
    <row r="513" spans="3:3">
      <c r="C513" s="60"/>
    </row>
    <row r="514" spans="3:3">
      <c r="C514" s="60"/>
    </row>
    <row r="515" spans="3:3">
      <c r="C515" s="60"/>
    </row>
    <row r="516" spans="3:3">
      <c r="C516" s="60"/>
    </row>
    <row r="517" spans="3:3">
      <c r="C517" s="60"/>
    </row>
    <row r="518" spans="3:3">
      <c r="C518" s="60"/>
    </row>
    <row r="519" spans="3:3">
      <c r="C519" s="60"/>
    </row>
    <row r="520" spans="3:3">
      <c r="C520" s="60"/>
    </row>
    <row r="521" spans="3:3">
      <c r="C521" s="60"/>
    </row>
    <row r="522" spans="3:3">
      <c r="C522" s="60"/>
    </row>
    <row r="523" spans="3:3">
      <c r="C523" s="60"/>
    </row>
    <row r="524" spans="3:3">
      <c r="C524" s="60"/>
    </row>
    <row r="525" spans="3:3">
      <c r="C525" s="60"/>
    </row>
    <row r="526" spans="3:3">
      <c r="C526" s="60"/>
    </row>
    <row r="527" spans="3:3">
      <c r="C527" s="60"/>
    </row>
    <row r="528" spans="3:3">
      <c r="C528" s="60"/>
    </row>
    <row r="529" spans="3:3">
      <c r="C529" s="60"/>
    </row>
    <row r="530" spans="3:3">
      <c r="C530" s="60"/>
    </row>
    <row r="531" spans="3:3">
      <c r="C531" s="60"/>
    </row>
    <row r="532" spans="3:3">
      <c r="C532" s="60"/>
    </row>
    <row r="533" spans="3:3">
      <c r="C533" s="60"/>
    </row>
    <row r="534" spans="3:3">
      <c r="C534" s="60"/>
    </row>
    <row r="535" spans="3:3">
      <c r="C535" s="60"/>
    </row>
    <row r="536" spans="3:3">
      <c r="C536" s="60"/>
    </row>
    <row r="537" spans="3:3">
      <c r="C537" s="60"/>
    </row>
    <row r="538" spans="3:3">
      <c r="C538" s="60"/>
    </row>
    <row r="539" spans="3:3">
      <c r="C539" s="60"/>
    </row>
    <row r="540" spans="3:3">
      <c r="C540" s="60"/>
    </row>
    <row r="541" spans="3:3">
      <c r="C541" s="60"/>
    </row>
    <row r="542" spans="3:3">
      <c r="C542" s="60"/>
    </row>
    <row r="543" spans="3:3">
      <c r="C543" s="60"/>
    </row>
    <row r="544" spans="3:3">
      <c r="C544" s="60"/>
    </row>
    <row r="545" spans="3:3">
      <c r="C545" s="60"/>
    </row>
    <row r="546" spans="3:3">
      <c r="C546" s="60"/>
    </row>
    <row r="547" spans="3:3">
      <c r="C547" s="60"/>
    </row>
    <row r="548" spans="3:3">
      <c r="C548" s="60"/>
    </row>
    <row r="549" spans="3:3">
      <c r="C549" s="60"/>
    </row>
    <row r="550" spans="3:3">
      <c r="C550" s="60"/>
    </row>
    <row r="551" spans="3:3">
      <c r="C551" s="60"/>
    </row>
    <row r="552" spans="3:3">
      <c r="C552" s="60"/>
    </row>
    <row r="553" spans="3:3">
      <c r="C553" s="60"/>
    </row>
    <row r="554" spans="3:3">
      <c r="C554" s="60"/>
    </row>
    <row r="555" spans="3:3">
      <c r="C555" s="60"/>
    </row>
    <row r="556" spans="3:3">
      <c r="C556" s="60"/>
    </row>
    <row r="557" spans="3:3">
      <c r="C557" s="60"/>
    </row>
  </sheetData>
  <mergeCells count="2">
    <mergeCell ref="D3:E3"/>
    <mergeCell ref="F3:G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firstPageNumber="12" orientation="landscape" useFirstPageNumber="1" r:id="rId1"/>
  <headerFooter>
    <oddHeader>&amp;LTVAR COM, spol. s r. o.  &amp;C&amp;P&amp;R2400/000-113/00-41-02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1F47-8F19-4B62-831A-ABF1BC97C6AA}">
  <dimension ref="A1:G28"/>
  <sheetViews>
    <sheetView zoomScaleNormal="100" workbookViewId="0">
      <selection activeCell="D9" sqref="D9"/>
    </sheetView>
  </sheetViews>
  <sheetFormatPr defaultRowHeight="12.75"/>
  <cols>
    <col min="1" max="1" width="5.28515625" customWidth="1"/>
    <col min="2" max="2" width="10.5703125" customWidth="1"/>
    <col min="3" max="3" width="31" customWidth="1"/>
    <col min="7" max="7" width="13.5703125" customWidth="1"/>
  </cols>
  <sheetData>
    <row r="1" spans="1:7" ht="15.75">
      <c r="A1" s="163" t="str">
        <f>Souhrn!A26</f>
        <v xml:space="preserve">SO 510 Výrobní hala úpravy </v>
      </c>
      <c r="B1" s="164"/>
      <c r="C1" s="164"/>
      <c r="D1" s="164"/>
      <c r="E1" s="165"/>
      <c r="F1" s="164"/>
      <c r="G1" s="164"/>
    </row>
    <row r="2" spans="1:7">
      <c r="A2" s="166" t="s">
        <v>67</v>
      </c>
      <c r="B2" s="164"/>
      <c r="C2" s="164"/>
      <c r="D2" s="164"/>
      <c r="E2" s="165"/>
      <c r="F2" s="164"/>
      <c r="G2" s="164"/>
    </row>
    <row r="3" spans="1:7" ht="13.5" thickBot="1">
      <c r="B3" s="40"/>
      <c r="C3" s="40"/>
    </row>
    <row r="4" spans="1:7" ht="12.2" customHeight="1">
      <c r="A4" s="167" t="s">
        <v>59</v>
      </c>
      <c r="B4" s="168" t="s">
        <v>60</v>
      </c>
      <c r="C4" s="168" t="s">
        <v>61</v>
      </c>
      <c r="D4" s="168" t="s">
        <v>62</v>
      </c>
      <c r="E4" s="168" t="s">
        <v>63</v>
      </c>
      <c r="F4" s="168" t="s">
        <v>64</v>
      </c>
      <c r="G4" s="169" t="s">
        <v>65</v>
      </c>
    </row>
    <row r="5" spans="1:7" ht="12.2" customHeight="1">
      <c r="A5" s="207"/>
      <c r="B5" s="195"/>
      <c r="C5" s="196"/>
      <c r="D5" s="197"/>
      <c r="E5" s="198"/>
      <c r="F5" s="199"/>
      <c r="G5" s="208"/>
    </row>
    <row r="6" spans="1:7" ht="49.5" customHeight="1">
      <c r="A6" s="269"/>
      <c r="B6" s="272"/>
      <c r="C6" s="270" t="s">
        <v>158</v>
      </c>
      <c r="D6" s="194" t="s">
        <v>102</v>
      </c>
      <c r="E6" s="194">
        <v>4</v>
      </c>
      <c r="F6" s="301">
        <v>0</v>
      </c>
      <c r="G6" s="271">
        <f t="shared" ref="G6:G11" si="0">SUM(F6*E6)</f>
        <v>0</v>
      </c>
    </row>
    <row r="7" spans="1:7" ht="49.5" customHeight="1">
      <c r="A7" s="269"/>
      <c r="B7" s="272"/>
      <c r="C7" s="270" t="s">
        <v>159</v>
      </c>
      <c r="D7" s="194" t="s">
        <v>102</v>
      </c>
      <c r="E7" s="194">
        <v>4</v>
      </c>
      <c r="F7" s="301">
        <v>0</v>
      </c>
      <c r="G7" s="271">
        <f t="shared" ref="G7" si="1">SUM(F7*E7)</f>
        <v>0</v>
      </c>
    </row>
    <row r="8" spans="1:7" ht="28.35" customHeight="1">
      <c r="A8" s="273"/>
      <c r="B8" s="274"/>
      <c r="C8" s="285" t="s">
        <v>156</v>
      </c>
      <c r="D8" s="286" t="s">
        <v>91</v>
      </c>
      <c r="E8" s="276">
        <v>2500</v>
      </c>
      <c r="F8" s="302">
        <v>0</v>
      </c>
      <c r="G8" s="271">
        <f t="shared" si="0"/>
        <v>0</v>
      </c>
    </row>
    <row r="9" spans="1:7" ht="17.100000000000001" customHeight="1">
      <c r="A9" s="273"/>
      <c r="B9" s="274"/>
      <c r="C9" s="287" t="s">
        <v>92</v>
      </c>
      <c r="D9" s="277" t="s">
        <v>93</v>
      </c>
      <c r="E9" s="277">
        <v>1</v>
      </c>
      <c r="F9" s="302">
        <v>0</v>
      </c>
      <c r="G9" s="276">
        <f t="shared" si="0"/>
        <v>0</v>
      </c>
    </row>
    <row r="10" spans="1:7" ht="17.100000000000001" customHeight="1">
      <c r="A10" s="273"/>
      <c r="B10" s="274"/>
      <c r="C10" s="287" t="s">
        <v>94</v>
      </c>
      <c r="D10" s="277" t="s">
        <v>93</v>
      </c>
      <c r="E10" s="277">
        <v>1</v>
      </c>
      <c r="F10" s="302">
        <v>0</v>
      </c>
      <c r="G10" s="276">
        <f t="shared" si="0"/>
        <v>0</v>
      </c>
    </row>
    <row r="11" spans="1:7" ht="17.100000000000001" customHeight="1">
      <c r="A11" s="273"/>
      <c r="B11" s="274"/>
      <c r="C11" s="288" t="s">
        <v>95</v>
      </c>
      <c r="D11" s="194" t="s">
        <v>102</v>
      </c>
      <c r="E11" s="277">
        <v>10</v>
      </c>
      <c r="F11" s="302">
        <v>0</v>
      </c>
      <c r="G11" s="276">
        <f t="shared" si="0"/>
        <v>0</v>
      </c>
    </row>
    <row r="12" spans="1:7" ht="17.100000000000001" customHeight="1">
      <c r="A12" s="273"/>
      <c r="B12" s="274"/>
      <c r="C12" s="288" t="s">
        <v>96</v>
      </c>
      <c r="D12" s="277" t="s">
        <v>93</v>
      </c>
      <c r="E12" s="277">
        <v>1</v>
      </c>
      <c r="F12" s="302">
        <v>0</v>
      </c>
      <c r="G12" s="276">
        <f>SUM(F12*E12)</f>
        <v>0</v>
      </c>
    </row>
    <row r="13" spans="1:7" ht="28.35" customHeight="1">
      <c r="A13" s="273"/>
      <c r="B13" s="274"/>
      <c r="C13" s="287" t="s">
        <v>157</v>
      </c>
      <c r="D13" s="277" t="s">
        <v>93</v>
      </c>
      <c r="E13" s="277">
        <v>1</v>
      </c>
      <c r="F13" s="302">
        <v>0</v>
      </c>
      <c r="G13" s="271">
        <f>SUM(F13*E13)</f>
        <v>0</v>
      </c>
    </row>
    <row r="14" spans="1:7" ht="17.100000000000001" customHeight="1" thickBot="1">
      <c r="A14" s="278"/>
      <c r="B14" s="279"/>
      <c r="C14" s="275"/>
      <c r="D14" s="280"/>
      <c r="E14" s="281"/>
      <c r="F14" s="281"/>
      <c r="G14" s="282"/>
    </row>
    <row r="15" spans="1:7" ht="14.25" customHeight="1" thickBot="1">
      <c r="A15" s="170"/>
      <c r="B15" s="191" t="s">
        <v>66</v>
      </c>
      <c r="C15" s="201"/>
      <c r="D15" s="192"/>
      <c r="E15" s="193"/>
      <c r="F15" s="193"/>
      <c r="G15" s="202">
        <f>SUM(G6:G14)</f>
        <v>0</v>
      </c>
    </row>
    <row r="16" spans="1:7" ht="12.2" customHeight="1">
      <c r="B16" s="40"/>
      <c r="C16" s="40"/>
    </row>
    <row r="17" spans="1:7" ht="12.2" customHeight="1">
      <c r="A17" s="171"/>
      <c r="B17" s="172"/>
      <c r="C17" s="172"/>
      <c r="D17" s="172"/>
      <c r="E17" s="172"/>
      <c r="F17" s="172"/>
      <c r="G17" s="172"/>
    </row>
    <row r="18" spans="1:7" ht="12.2" customHeight="1">
      <c r="A18" s="173"/>
      <c r="B18" s="174"/>
      <c r="C18" s="175"/>
      <c r="D18" s="176"/>
      <c r="E18" s="177"/>
      <c r="F18" s="178"/>
      <c r="G18" s="179"/>
    </row>
    <row r="19" spans="1:7">
      <c r="A19" s="173"/>
      <c r="B19" s="174"/>
      <c r="C19" s="180"/>
      <c r="D19" s="181"/>
      <c r="E19" s="182"/>
      <c r="F19" s="182"/>
      <c r="G19" s="183"/>
    </row>
    <row r="20" spans="1:7">
      <c r="A20" s="173"/>
      <c r="B20" s="174"/>
      <c r="C20" s="180"/>
      <c r="D20" s="181"/>
      <c r="E20" s="182"/>
      <c r="F20" s="182"/>
      <c r="G20" s="183"/>
    </row>
    <row r="21" spans="1:7">
      <c r="A21" s="173"/>
      <c r="B21" s="174"/>
      <c r="C21" s="180"/>
      <c r="D21" s="181"/>
      <c r="E21" s="182"/>
      <c r="F21" s="182"/>
      <c r="G21" s="183"/>
    </row>
    <row r="22" spans="1:7">
      <c r="A22" s="184"/>
      <c r="B22" s="185"/>
      <c r="C22" s="180"/>
      <c r="D22" s="181"/>
      <c r="E22" s="182"/>
      <c r="F22" s="182"/>
      <c r="G22" s="183"/>
    </row>
    <row r="23" spans="1:7">
      <c r="A23" s="184"/>
      <c r="B23" s="185"/>
      <c r="C23" s="180"/>
      <c r="D23" s="181"/>
      <c r="E23" s="182"/>
      <c r="F23" s="182"/>
      <c r="G23" s="183"/>
    </row>
    <row r="24" spans="1:7">
      <c r="A24" s="184"/>
      <c r="B24" s="185"/>
      <c r="C24" s="180"/>
      <c r="D24" s="181"/>
      <c r="E24" s="182"/>
      <c r="F24" s="182"/>
      <c r="G24" s="183"/>
    </row>
    <row r="25" spans="1:7">
      <c r="A25" s="184"/>
      <c r="B25" s="185"/>
      <c r="C25" s="180"/>
      <c r="D25" s="181"/>
      <c r="E25" s="182"/>
      <c r="F25" s="182"/>
      <c r="G25" s="183"/>
    </row>
    <row r="26" spans="1:7">
      <c r="A26" s="184"/>
      <c r="B26" s="185"/>
      <c r="C26" s="180"/>
      <c r="D26" s="181"/>
      <c r="E26" s="182"/>
      <c r="F26" s="182"/>
      <c r="G26" s="183"/>
    </row>
    <row r="27" spans="1:7">
      <c r="A27" s="184"/>
      <c r="B27" s="185"/>
      <c r="C27" s="180"/>
      <c r="D27" s="181"/>
      <c r="E27" s="182"/>
      <c r="F27" s="182"/>
      <c r="G27" s="183"/>
    </row>
    <row r="28" spans="1:7">
      <c r="A28" s="186"/>
      <c r="B28" s="187"/>
      <c r="C28" s="188"/>
      <c r="D28" s="186"/>
      <c r="E28" s="189"/>
      <c r="F28" s="189"/>
      <c r="G28" s="190"/>
    </row>
  </sheetData>
  <pageMargins left="0.70866141732283472" right="0.70866141732283472" top="0.78740157480314965" bottom="0.78740157480314965" header="0.31496062992125984" footer="0.31496062992125984"/>
  <pageSetup paperSize="9" firstPageNumber="13" orientation="portrait" useFirstPageNumber="1" r:id="rId1"/>
  <headerFooter>
    <oddHeader>&amp;C&amp;P&amp;R2400/000-113/00-41-02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1414728DC1EC42800CB4093B494B9B" ma:contentTypeVersion="11" ma:contentTypeDescription="Vytvoří nový dokument" ma:contentTypeScope="" ma:versionID="62d6cb1987e12076353a645bf7a01a77">
  <xsd:schema xmlns:xsd="http://www.w3.org/2001/XMLSchema" xmlns:xs="http://www.w3.org/2001/XMLSchema" xmlns:p="http://schemas.microsoft.com/office/2006/metadata/properties" xmlns:ns2="bb149fba-7050-41ea-b669-b37717e2a73a" xmlns:ns3="6334ecd7-4ded-41c2-9b83-099e46845afc" targetNamespace="http://schemas.microsoft.com/office/2006/metadata/properties" ma:root="true" ma:fieldsID="416a23d4317b195a5e14a0d47f4b9a78" ns2:_="" ns3:_="">
    <xsd:import namespace="bb149fba-7050-41ea-b669-b37717e2a73a"/>
    <xsd:import namespace="6334ecd7-4ded-41c2-9b83-099e46845af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49fba-7050-41ea-b669-b37717e2a73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8dbc88e7-eef5-4249-9e94-35ab2fa5e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4ecd7-4ded-41c2-9b83-099e46845af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Columna global de taxonomía" ma:hidden="true" ma:list="{02a84d32-44a0-434e-9100-269253b2aa12}" ma:internalName="TaxCatchAll" ma:showField="CatchAllData" ma:web="6334ecd7-4ded-41c2-9b83-099e46845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149fba-7050-41ea-b669-b37717e2a73a">
      <Terms xmlns="http://schemas.microsoft.com/office/infopath/2007/PartnerControls"/>
    </lcf76f155ced4ddcb4097134ff3c332f>
    <TaxCatchAll xmlns="6334ecd7-4ded-41c2-9b83-099e46845afc" xsi:nil="true"/>
  </documentManagement>
</p:properties>
</file>

<file path=customXml/itemProps1.xml><?xml version="1.0" encoding="utf-8"?>
<ds:datastoreItem xmlns:ds="http://schemas.openxmlformats.org/officeDocument/2006/customXml" ds:itemID="{C8798DDC-0E79-4157-8993-AE63594C03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49fba-7050-41ea-b669-b37717e2a73a"/>
    <ds:schemaRef ds:uri="6334ecd7-4ded-41c2-9b83-099e46845a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E4BBA1-6458-4D56-B87B-3335BED6FB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F52DE-3FB5-4BAA-BAFA-E251705502D7}">
  <ds:schemaRefs>
    <ds:schemaRef ds:uri="http://schemas.microsoft.com/office/2006/metadata/properties"/>
    <ds:schemaRef ds:uri="http://schemas.microsoft.com/office/infopath/2007/PartnerControls"/>
    <ds:schemaRef ds:uri="bb149fba-7050-41ea-b669-b37717e2a73a"/>
    <ds:schemaRef ds:uri="6334ecd7-4ded-41c2-9b83-099e46845a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</vt:i4>
      </vt:variant>
    </vt:vector>
  </HeadingPairs>
  <TitlesOfParts>
    <vt:vector size="12" baseType="lpstr">
      <vt:lpstr>Souhrn</vt:lpstr>
      <vt:lpstr>Rek_PS_005</vt:lpstr>
      <vt:lpstr>Rek_PS_010</vt:lpstr>
      <vt:lpstr>PS_010</vt:lpstr>
      <vt:lpstr>Rek_PS_020</vt:lpstr>
      <vt:lpstr>PS_020</vt:lpstr>
      <vt:lpstr>SO_510</vt:lpstr>
      <vt:lpstr>PS_010!Názvy_tisku</vt:lpstr>
      <vt:lpstr>PS_020!Názvy_tisku</vt:lpstr>
      <vt:lpstr>Rek_PS_005!Oblast_tisku</vt:lpstr>
      <vt:lpstr>Rek_PS_010!Oblast_tisku</vt:lpstr>
      <vt:lpstr>Rek_PS_020!Oblast_tisku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Ďurnek</dc:creator>
  <cp:lastModifiedBy>Pavel Tupy</cp:lastModifiedBy>
  <cp:lastPrinted>2025-06-04T04:51:54Z</cp:lastPrinted>
  <dcterms:created xsi:type="dcterms:W3CDTF">1998-08-19T07:03:50Z</dcterms:created>
  <dcterms:modified xsi:type="dcterms:W3CDTF">2026-01-26T14:30:03Z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0x010100E71414728DC1EC42800CB4093B494B9B</vt:lpwstr>
  </property>
  <property fmtid="{D5CDD505-2E9C-101B-9397-08002B2CF9AE}" pid="3" name="MSIP_Label_12b49c5a-28e2-4dfb-9626-6670bb9d2422_Enabled">
    <vt:lpwstr>true</vt:lpwstr>
  </property>
  <property fmtid="{D5CDD505-2E9C-101B-9397-08002B2CF9AE}" pid="4" name="MSIP_Label_12b49c5a-28e2-4dfb-9626-6670bb9d2422_SetDate">
    <vt:lpwstr>2025-11-04T13:14:33Z</vt:lpwstr>
  </property>
  <property fmtid="{D5CDD505-2E9C-101B-9397-08002B2CF9AE}" pid="5" name="MSIP_Label_12b49c5a-28e2-4dfb-9626-6670bb9d2422_Method">
    <vt:lpwstr>Standard</vt:lpwstr>
  </property>
  <property fmtid="{D5CDD505-2E9C-101B-9397-08002B2CF9AE}" pid="6" name="MSIP_Label_12b49c5a-28e2-4dfb-9626-6670bb9d2422_Name">
    <vt:lpwstr>Internal</vt:lpwstr>
  </property>
  <property fmtid="{D5CDD505-2E9C-101B-9397-08002B2CF9AE}" pid="7" name="MSIP_Label_12b49c5a-28e2-4dfb-9626-6670bb9d2422_SiteId">
    <vt:lpwstr>d1c8e415-85f1-44ab-9e62-f98f14bc289a</vt:lpwstr>
  </property>
  <property fmtid="{D5CDD505-2E9C-101B-9397-08002B2CF9AE}" pid="8" name="MSIP_Label_12b49c5a-28e2-4dfb-9626-6670bb9d2422_ActionId">
    <vt:lpwstr>8a12b56e-aff1-4b57-a52a-13d5790048a4</vt:lpwstr>
  </property>
  <property fmtid="{D5CDD505-2E9C-101B-9397-08002B2CF9AE}" pid="9" name="MSIP_Label_12b49c5a-28e2-4dfb-9626-6670bb9d2422_ContentBits">
    <vt:lpwstr>0</vt:lpwstr>
  </property>
  <property fmtid="{D5CDD505-2E9C-101B-9397-08002B2CF9AE}" pid="10" name="MSIP_Label_12b49c5a-28e2-4dfb-9626-6670bb9d2422_Tag">
    <vt:lpwstr>10, 3, 0, 1</vt:lpwstr>
  </property>
  <property fmtid="{D5CDD505-2E9C-101B-9397-08002B2CF9AE}" pid="11" name="MediaServiceImageTags">
    <vt:lpwstr/>
  </property>
</Properties>
</file>