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D2AACE95-FEC3-4E24-BD28-620045493392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1396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11396_01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11396_01 Pol'!$A$1:$Y$115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5" i="1" l="1"/>
  <c r="I54" i="1"/>
  <c r="I53" i="1"/>
  <c r="I52" i="1"/>
  <c r="I51" i="1"/>
  <c r="I50" i="1"/>
  <c r="I49" i="1"/>
  <c r="G41" i="1"/>
  <c r="F41" i="1"/>
  <c r="G40" i="1"/>
  <c r="F40" i="1"/>
  <c r="G39" i="1"/>
  <c r="F39" i="1"/>
  <c r="G105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G10" i="12"/>
  <c r="M10" i="12" s="1"/>
  <c r="I10" i="12"/>
  <c r="K10" i="12"/>
  <c r="O10" i="12"/>
  <c r="Q10" i="12"/>
  <c r="V10" i="12"/>
  <c r="G15" i="12"/>
  <c r="I15" i="12"/>
  <c r="K15" i="12"/>
  <c r="M15" i="12"/>
  <c r="O15" i="12"/>
  <c r="Q15" i="12"/>
  <c r="V15" i="12"/>
  <c r="G17" i="12"/>
  <c r="I17" i="12"/>
  <c r="K17" i="12"/>
  <c r="M17" i="12"/>
  <c r="O17" i="12"/>
  <c r="Q17" i="12"/>
  <c r="V17" i="12"/>
  <c r="G19" i="12"/>
  <c r="I19" i="12"/>
  <c r="K19" i="12"/>
  <c r="M19" i="12"/>
  <c r="O19" i="12"/>
  <c r="Q19" i="12"/>
  <c r="V19" i="12"/>
  <c r="G20" i="12"/>
  <c r="I20" i="12"/>
  <c r="K20" i="12"/>
  <c r="M20" i="12"/>
  <c r="O20" i="12"/>
  <c r="Q20" i="12"/>
  <c r="V20" i="12"/>
  <c r="V8" i="12" s="1"/>
  <c r="G23" i="12"/>
  <c r="I23" i="12"/>
  <c r="K23" i="12"/>
  <c r="M23" i="12"/>
  <c r="O23" i="12"/>
  <c r="Q23" i="12"/>
  <c r="V23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8" i="12"/>
  <c r="G29" i="12"/>
  <c r="I29" i="12"/>
  <c r="I28" i="12" s="1"/>
  <c r="K29" i="12"/>
  <c r="M29" i="12"/>
  <c r="O29" i="12"/>
  <c r="O28" i="12" s="1"/>
  <c r="Q29" i="12"/>
  <c r="Q28" i="12" s="1"/>
  <c r="V29" i="12"/>
  <c r="V28" i="12" s="1"/>
  <c r="G31" i="12"/>
  <c r="I31" i="12"/>
  <c r="K31" i="12"/>
  <c r="K28" i="12" s="1"/>
  <c r="M31" i="12"/>
  <c r="O31" i="12"/>
  <c r="Q31" i="12"/>
  <c r="V31" i="12"/>
  <c r="G33" i="12"/>
  <c r="I33" i="12"/>
  <c r="K33" i="12"/>
  <c r="M33" i="12"/>
  <c r="O33" i="12"/>
  <c r="Q33" i="12"/>
  <c r="V33" i="12"/>
  <c r="G36" i="12"/>
  <c r="I36" i="12"/>
  <c r="K36" i="12"/>
  <c r="M36" i="12"/>
  <c r="O36" i="12"/>
  <c r="Q36" i="12"/>
  <c r="V36" i="12"/>
  <c r="G40" i="12"/>
  <c r="I40" i="12"/>
  <c r="K40" i="12"/>
  <c r="M40" i="12"/>
  <c r="O40" i="12"/>
  <c r="Q40" i="12"/>
  <c r="V40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49" i="12"/>
  <c r="I49" i="12"/>
  <c r="K49" i="12"/>
  <c r="M49" i="12"/>
  <c r="O49" i="12"/>
  <c r="Q49" i="12"/>
  <c r="V49" i="12"/>
  <c r="G51" i="12"/>
  <c r="I51" i="12"/>
  <c r="K51" i="12"/>
  <c r="M51" i="12"/>
  <c r="O51" i="12"/>
  <c r="Q51" i="12"/>
  <c r="V51" i="12"/>
  <c r="G54" i="12"/>
  <c r="I54" i="12"/>
  <c r="K54" i="12"/>
  <c r="M54" i="12"/>
  <c r="O54" i="12"/>
  <c r="Q54" i="12"/>
  <c r="V54" i="12"/>
  <c r="O55" i="12"/>
  <c r="G56" i="12"/>
  <c r="M56" i="12" s="1"/>
  <c r="I56" i="12"/>
  <c r="I55" i="12" s="1"/>
  <c r="K56" i="12"/>
  <c r="K55" i="12" s="1"/>
  <c r="O56" i="12"/>
  <c r="Q56" i="12"/>
  <c r="Q55" i="12" s="1"/>
  <c r="V56" i="12"/>
  <c r="G58" i="12"/>
  <c r="G55" i="12" s="1"/>
  <c r="I58" i="12"/>
  <c r="K58" i="12"/>
  <c r="O58" i="12"/>
  <c r="Q58" i="12"/>
  <c r="V58" i="12"/>
  <c r="V55" i="12" s="1"/>
  <c r="G62" i="12"/>
  <c r="M62" i="12" s="1"/>
  <c r="M61" i="12" s="1"/>
  <c r="I62" i="12"/>
  <c r="I61" i="12" s="1"/>
  <c r="K62" i="12"/>
  <c r="K61" i="12" s="1"/>
  <c r="O62" i="12"/>
  <c r="O61" i="12" s="1"/>
  <c r="Q62" i="12"/>
  <c r="Q61" i="12" s="1"/>
  <c r="V62" i="12"/>
  <c r="V61" i="12" s="1"/>
  <c r="G64" i="12"/>
  <c r="I64" i="12"/>
  <c r="K64" i="12"/>
  <c r="M64" i="12"/>
  <c r="O64" i="12"/>
  <c r="Q64" i="12"/>
  <c r="V64" i="12"/>
  <c r="G65" i="12"/>
  <c r="I65" i="12"/>
  <c r="K65" i="12"/>
  <c r="M65" i="12"/>
  <c r="O65" i="12"/>
  <c r="Q65" i="12"/>
  <c r="V65" i="12"/>
  <c r="G67" i="12"/>
  <c r="G66" i="12" s="1"/>
  <c r="I67" i="12"/>
  <c r="I66" i="12" s="1"/>
  <c r="K67" i="12"/>
  <c r="K66" i="12" s="1"/>
  <c r="O67" i="12"/>
  <c r="Q67" i="12"/>
  <c r="Q66" i="12" s="1"/>
  <c r="V67" i="12"/>
  <c r="V66" i="12" s="1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5" i="12"/>
  <c r="I75" i="12"/>
  <c r="K75" i="12"/>
  <c r="M75" i="12"/>
  <c r="O75" i="12"/>
  <c r="Q75" i="12"/>
  <c r="V75" i="12"/>
  <c r="G77" i="12"/>
  <c r="I77" i="12"/>
  <c r="K77" i="12"/>
  <c r="M77" i="12"/>
  <c r="O77" i="12"/>
  <c r="Q77" i="12"/>
  <c r="V77" i="12"/>
  <c r="G79" i="12"/>
  <c r="I79" i="12"/>
  <c r="K79" i="12"/>
  <c r="M79" i="12"/>
  <c r="O79" i="12"/>
  <c r="O66" i="12" s="1"/>
  <c r="Q79" i="12"/>
  <c r="V79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I87" i="12"/>
  <c r="K87" i="12"/>
  <c r="M87" i="12"/>
  <c r="O87" i="12"/>
  <c r="Q87" i="12"/>
  <c r="V87" i="12"/>
  <c r="G88" i="12"/>
  <c r="I88" i="12"/>
  <c r="K88" i="12"/>
  <c r="M88" i="12"/>
  <c r="O88" i="12"/>
  <c r="Q88" i="12"/>
  <c r="V88" i="12"/>
  <c r="G89" i="12"/>
  <c r="I89" i="12"/>
  <c r="K89" i="12"/>
  <c r="M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O98" i="12"/>
  <c r="G99" i="12"/>
  <c r="I99" i="12"/>
  <c r="K99" i="12"/>
  <c r="K98" i="12" s="1"/>
  <c r="M99" i="12"/>
  <c r="M98" i="12" s="1"/>
  <c r="O99" i="12"/>
  <c r="Q99" i="12"/>
  <c r="Q98" i="12" s="1"/>
  <c r="V99" i="12"/>
  <c r="V98" i="12" s="1"/>
  <c r="K100" i="12"/>
  <c r="G101" i="12"/>
  <c r="I101" i="12"/>
  <c r="I100" i="12" s="1"/>
  <c r="K101" i="12"/>
  <c r="M101" i="12"/>
  <c r="O101" i="12"/>
  <c r="O100" i="12" s="1"/>
  <c r="Q101" i="12"/>
  <c r="Q100" i="12" s="1"/>
  <c r="V101" i="12"/>
  <c r="G102" i="12"/>
  <c r="G100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V100" i="12" s="1"/>
  <c r="AE105" i="12"/>
  <c r="I20" i="1"/>
  <c r="I19" i="1"/>
  <c r="I18" i="1"/>
  <c r="I17" i="1"/>
  <c r="I16" i="1"/>
  <c r="I56" i="1"/>
  <c r="J54" i="1" s="1"/>
  <c r="F42" i="1"/>
  <c r="G23" i="1" s="1"/>
  <c r="G42" i="1"/>
  <c r="G25" i="1" s="1"/>
  <c r="A25" i="1" s="1"/>
  <c r="H41" i="1"/>
  <c r="I41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J49" i="1" l="1"/>
  <c r="J50" i="1"/>
  <c r="J51" i="1"/>
  <c r="J52" i="1"/>
  <c r="J53" i="1"/>
  <c r="J55" i="1"/>
  <c r="J56" i="1" s="1"/>
  <c r="A26" i="1"/>
  <c r="G26" i="1"/>
  <c r="A23" i="1"/>
  <c r="G28" i="1"/>
  <c r="M28" i="12"/>
  <c r="G61" i="12"/>
  <c r="M102" i="12"/>
  <c r="M100" i="12" s="1"/>
  <c r="M67" i="12"/>
  <c r="M66" i="12" s="1"/>
  <c r="M58" i="12"/>
  <c r="M55" i="12" s="1"/>
  <c r="M9" i="12"/>
  <c r="M8" i="12" s="1"/>
  <c r="AF105" i="12"/>
  <c r="I21" i="1"/>
  <c r="I39" i="1"/>
  <c r="I42" i="1" s="1"/>
  <c r="G24" i="1" l="1"/>
  <c r="A27" i="1" s="1"/>
  <c r="A24" i="1"/>
  <c r="J40" i="1"/>
  <c r="J39" i="1"/>
  <c r="J42" i="1" s="1"/>
  <c r="J41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1B5EE7A7-D98C-4576-BE47-DBC3C910342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F27FF8F-9CEB-4AB9-8D84-DB30675200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<sst xmlns="http://schemas.openxmlformats.org/spreadsheetml/2006/main" count="646" uniqueCount="262">
  <si>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</si>
  <si>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</si>
  <si>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</si>
  <si>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</si>
  <si>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</si>
  <si>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</si>
  <si>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</si>
  <si>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</si>
  <si>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</si>
  <si>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</si>
  <si>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</si>
  <si>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</si>
  <si>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</si>
  <si>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</si>
  <si>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</si>
  <si>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</si>
  <si>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</si>
  <si>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</si>
  <si>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</si>
  <si>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</si>
  <si>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</si>
  <si>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</si>
  <si>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</si>
  <si>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</si>
  <si>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</si>
  <si>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</si>
  <si>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</si>
  <si>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</si>
  <si>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</si>
  <si>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</si>
  <si>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</si>
  <si>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</si>
  <si>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</si>
  <si>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</si>
  <si>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</si>
  <si>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</si>
  <si>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</si>
  <si>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</si>
  <si>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</si>
  <si>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</si>
  <si>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</si>
  <si>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</si>
  <si>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</si>
  <si>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11396/01</t>
  </si>
  <si>
    <t>Úprava prostor - 1.etapa</t>
  </si>
  <si>
    <t>01</t>
  </si>
  <si>
    <t>Tržnice Olešnice</t>
  </si>
  <si>
    <t>Objekt:</t>
  </si>
  <si>
    <t>Rozpočet:</t>
  </si>
  <si>
    <t>11396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</si>
  <si>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</si>
  <si>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</si>
  <si>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</si>
  <si>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</si>
  <si>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</si>
  <si>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</si>
  <si>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</si>
  <si>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</si>
  <si>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</si>
  <si>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</si>
  <si>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</si>
  <si>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</si>
  <si>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</si>
  <si>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9</t>
  </si>
  <si>
    <t>Ostatní konstrukce, bourání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</si>
  <si>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</si>
  <si>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</si>
  <si>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</si>
  <si>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</si>
  <si>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</si>
  <si>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</si>
  <si>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</si>
  <si>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</si>
  <si>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</si>
  <si>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</si>
  <si>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</si>
  <si>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</si>
  <si>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</si>
  <si>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</si>
  <si>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</si>
  <si>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</si>
  <si>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</si>
  <si>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</si>
  <si>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</si>
  <si>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</si>
  <si>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</si>
  <si>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</si>
  <si>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</si>
  <si>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</si>
  <si>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</si>
  <si>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</si>
  <si>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</si>
  <si>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</si>
  <si>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</si>
  <si>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</si>
  <si>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</si>
  <si>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</si>
  <si>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</si>
  <si>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</si>
  <si>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</si>
  <si>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131201110R00</t>
  </si>
  <si>
    <t>Hloubení nezapaž. jam hor.3 do 50 m3, STROJNĚ</t>
  </si>
  <si>
    <t>m3</t>
  </si>
  <si>
    <t>RTS 25/ I</t>
  </si>
  <si>
    <t>Práce</t>
  </si>
  <si>
    <t>Běžná</t>
  </si>
  <si>
    <t>POL1_</t>
  </si>
  <si>
    <t>132201110R00</t>
  </si>
  <si>
    <t>Hloubení rýh š.do 60 cm v hor.3 do 50 m3, STROJNĚ</t>
  </si>
  <si>
    <t>POL1_1</t>
  </si>
  <si>
    <t>(1,6+1,35+2,05)*0,3*0,65+(0,3+2,425+0,7)*0,3*0,95</t>
  </si>
  <si>
    <t>VV</t>
  </si>
  <si>
    <t>9,117*0,6*0,85+(2,6+0,3+2+0,3+1,7)*0,3*0,85</t>
  </si>
  <si>
    <t>0,4*0,3*1,25+2,2*0,3*1,25+(0,7+3,1+0,6+0,3)*0,6*1,25</t>
  </si>
  <si>
    <t>(1+3,4)*0,3*0,85</t>
  </si>
  <si>
    <t>162701105R00</t>
  </si>
  <si>
    <t>Vodorovné přemístění výkopku z hor.1-4 do 10000 m</t>
  </si>
  <si>
    <t>5+13,9823-9,63981</t>
  </si>
  <si>
    <t>dovoz ornice : 6,63615*0,3</t>
  </si>
  <si>
    <t>171201201R00</t>
  </si>
  <si>
    <t>Uložení sypaniny na skl.-modelace na výšku přes 2m</t>
  </si>
  <si>
    <t>174101101R00</t>
  </si>
  <si>
    <t>Zásyp jam, rýh, šachet se zhutněním</t>
  </si>
  <si>
    <t>(3,4+9,117+3,4)*0,3*0,6+2*3*0,45</t>
  </si>
  <si>
    <t>2,425*0,3*0,9+3*0,9*1+(0,3+3,1+0,6)*0,3*0,6</t>
  </si>
  <si>
    <t>181301105R00</t>
  </si>
  <si>
    <t>Rozprostření ornice, rovina, tl. 25-30 cm,do 500m2</t>
  </si>
  <si>
    <t>m2</t>
  </si>
  <si>
    <t>2,611*0,9+1,5875*2,7</t>
  </si>
  <si>
    <t>199000002R00</t>
  </si>
  <si>
    <t>Poplatek za skládku horniny 1- 4, č. dle katal. odpadů 17 05 04</t>
  </si>
  <si>
    <t>10001</t>
  </si>
  <si>
    <t>Nákup ornice</t>
  </si>
  <si>
    <t>Vlastní</t>
  </si>
  <si>
    <t>Indiv</t>
  </si>
  <si>
    <t>1,99084*1,1</t>
  </si>
  <si>
    <t>212312111R00</t>
  </si>
  <si>
    <t>Lože trativodu z betonu prostého</t>
  </si>
  <si>
    <t>(3,4+9,117+1)*0,3*0,1</t>
  </si>
  <si>
    <t>212755114R00</t>
  </si>
  <si>
    <t>Trativody z drenážních trubek DN 10 cm bez lože</t>
  </si>
  <si>
    <t>m</t>
  </si>
  <si>
    <t>3,4+9,117+1</t>
  </si>
  <si>
    <t>271313511R00</t>
  </si>
  <si>
    <t xml:space="preserve">Beton podkladní pod základové konstrukce, prostý </t>
  </si>
  <si>
    <t>(1,6+1,35+2,05+0,3+2,425+0,3+0,4)*0,3*0,05</t>
  </si>
  <si>
    <t>(0,4+2,2+0,7+3,1+0,6+0,3)*0,3*0,05</t>
  </si>
  <si>
    <t>274321321R00</t>
  </si>
  <si>
    <t xml:space="preserve">Železobeton základových pasů C 20/25 </t>
  </si>
  <si>
    <t>(1,6+1,35+2,05)*0,3*0,45+(0,3+2,425+0,3)*0,3*0,45+0,4*0,3*0,7</t>
  </si>
  <si>
    <t>9,117*0,3*0,85+(2,6+0,3)*0,3*1+(2+0,3)*0,3*1+1,7*0,3*1</t>
  </si>
  <si>
    <t>0,4*0,3*1+2,2*0,3*0,45+(0,7+3,1+0,6+0,3)*0,3*0,45</t>
  </si>
  <si>
    <t>274351215R00</t>
  </si>
  <si>
    <t>Bednění stěn základových pasů - zřízení</t>
  </si>
  <si>
    <t>9,117*0,85*2+(2,6+0,3+2+0,3+1,7)*1*2</t>
  </si>
  <si>
    <t>0,4*1*2+2,2*0,45*2+(0,7+3,1+0,6+0,3)*0,45*2</t>
  </si>
  <si>
    <t>274351216R00</t>
  </si>
  <si>
    <t>Bednění stěn základových pasů - odstranění</t>
  </si>
  <si>
    <t>274361821R00</t>
  </si>
  <si>
    <t>Výztuž základových pasů z betonářské oceli  B500B (10 505)</t>
  </si>
  <si>
    <t>t</t>
  </si>
  <si>
    <t>6,61371*0,05</t>
  </si>
  <si>
    <t>279323511RT6</t>
  </si>
  <si>
    <t>Železobeton základových zdí vodostavební C 30/37 XC4 XF4 odolnost proti střídavému působení mrazu</t>
  </si>
  <si>
    <t>(1,6+1,35+2,05)*0,15*0,95+0,4*0,15*0,95+(0,3+2,425+0,3)*0,15*1,25</t>
  </si>
  <si>
    <t>2,722*0,15*0,75+(1+3,1+0,9)*0,15*1,35</t>
  </si>
  <si>
    <t>279361821R00</t>
  </si>
  <si>
    <t>Výztuž základových zdí z betonářské oceli B500B (10 505)</t>
  </si>
  <si>
    <t>2,65541*0,1</t>
  </si>
  <si>
    <t>279351805R00</t>
  </si>
  <si>
    <t>Bednění základových zdí pohledových hladkých, oboustranné - zřízení</t>
  </si>
  <si>
    <t>(1,6+1,35+2,05)*0,95*2+0,4*0,95*2+(0,3+2,425+0,3)*1,25*2</t>
  </si>
  <si>
    <t>2,722*0,75*2+(1+3,1+0,9)*1,35*2</t>
  </si>
  <si>
    <t>279351806R00</t>
  </si>
  <si>
    <t>Bednění nadzákladových zdí pohledových hladkých, oboustranné - odstranění</t>
  </si>
  <si>
    <t>631571004R00</t>
  </si>
  <si>
    <t>Násyp ze štěrkopísku 0 - 32, tř. I</t>
  </si>
  <si>
    <t>(9,117+6,3+4,6)*0,4*0,15</t>
  </si>
  <si>
    <t>430320030RA0</t>
  </si>
  <si>
    <t>Schodišťová konstrukce železobetonová C 20/25</t>
  </si>
  <si>
    <t>Agregovaná položka</t>
  </si>
  <si>
    <t>POL2_</t>
  </si>
  <si>
    <t>9,117*0,4*0,1+0,3*0,15*9,117/2</t>
  </si>
  <si>
    <t>(6,3+4,6+2,6)*0,4*0,1+(6,3+4,6+2,6)*0,3*0,15/2</t>
  </si>
  <si>
    <t>564251111R00</t>
  </si>
  <si>
    <t>Podklad ze štěrkopísku po zhutnění tloušťky 15 cm</t>
  </si>
  <si>
    <t>6,2+15,52</t>
  </si>
  <si>
    <t>591111111R00</t>
  </si>
  <si>
    <t>Kladení dlažby velké kostky,lože z kamen.tl. 5 cm</t>
  </si>
  <si>
    <t>596215020R00</t>
  </si>
  <si>
    <t>Kladení zámkové dlažby tl. 6 cm do drtě tl. 3 cm</t>
  </si>
  <si>
    <t>113106111R00</t>
  </si>
  <si>
    <t>Rozebrání dlažeb z mozaiky</t>
  </si>
  <si>
    <t>113106211R00</t>
  </si>
  <si>
    <t>Rozebrání dlažeb z velkých kostek v kam. těženém</t>
  </si>
  <si>
    <t>622319005R00</t>
  </si>
  <si>
    <t>Vyrovnávací vrstva z cementové malty tl. 10 mm</t>
  </si>
  <si>
    <t>5,5*2,3</t>
  </si>
  <si>
    <t>622904121R00</t>
  </si>
  <si>
    <t>Ruční čištění ocelovým kartáčem</t>
  </si>
  <si>
    <t>632921911R00</t>
  </si>
  <si>
    <t>Dlažba z dlaždic betonových do písku, tl. 40 mm</t>
  </si>
  <si>
    <t>pod lavici : 1,5*0,8</t>
  </si>
  <si>
    <t>961055111R00</t>
  </si>
  <si>
    <t>Bourání základů železobetonových</t>
  </si>
  <si>
    <t>5,81*1,25*0,5+2,6*1,4*0,5+3,35*1*0,5</t>
  </si>
  <si>
    <t>962052211R00</t>
  </si>
  <si>
    <t>Bourání zdiva železobetonového nadzákladového</t>
  </si>
  <si>
    <t>0,4*0,4*1,85*5+11,75*0,6*0,5</t>
  </si>
  <si>
    <t>976011211R00</t>
  </si>
  <si>
    <t>Demontáž betonových plotových desek</t>
  </si>
  <si>
    <t>0,4*5+11,75</t>
  </si>
  <si>
    <t>711132311R00</t>
  </si>
  <si>
    <t>Provedení izolace nopovou fólií na ploše svislé, včetně uchycení a těsnění</t>
  </si>
  <si>
    <t>7,2</t>
  </si>
  <si>
    <t>762431225R00</t>
  </si>
  <si>
    <t xml:space="preserve">Montáž obložení stěn deskami </t>
  </si>
  <si>
    <t>90001</t>
  </si>
  <si>
    <t>Zrušení šachty likvidace</t>
  </si>
  <si>
    <t>ks</t>
  </si>
  <si>
    <t>90002</t>
  </si>
  <si>
    <t>Propojení potrubí v místě bourané šachty</t>
  </si>
  <si>
    <t>90003</t>
  </si>
  <si>
    <t>Kanalizační odbočka DN160 uzavřená víčkem</t>
  </si>
  <si>
    <t>90004</t>
  </si>
  <si>
    <t>Demontáž dřevěných dílců oplocení dl.2,2m vč.nosné kce likvidace</t>
  </si>
  <si>
    <t>90011</t>
  </si>
  <si>
    <t>Kamenné stupně, D+M</t>
  </si>
  <si>
    <t>soub</t>
  </si>
  <si>
    <t>90012</t>
  </si>
  <si>
    <t>Dřevěná lavice - prkna hoblovaná tl.40mm, D+M</t>
  </si>
  <si>
    <t>1,5*0,8</t>
  </si>
  <si>
    <t>831350012RA0</t>
  </si>
  <si>
    <t>Kanalizace z trub PVC hrdlových D 160 mm</t>
  </si>
  <si>
    <t>711150016RA0</t>
  </si>
  <si>
    <t>Izolace proti vodě přitavená, svislá, 1x</t>
  </si>
  <si>
    <t>8,8</t>
  </si>
  <si>
    <t>28323113R</t>
  </si>
  <si>
    <t xml:space="preserve">Fólie nopová </t>
  </si>
  <si>
    <t>SPCM</t>
  </si>
  <si>
    <t>Specifikace</t>
  </si>
  <si>
    <t>POL3_</t>
  </si>
  <si>
    <t>7,2*1,1</t>
  </si>
  <si>
    <t>59533321R</t>
  </si>
  <si>
    <t>Deska cementová AQUAPANEL tl. 12,5 mm</t>
  </si>
  <si>
    <t>1,7*1,1</t>
  </si>
  <si>
    <t>999281105R00</t>
  </si>
  <si>
    <t>Přesun hmot pro opravy a údržbu do výšky 6 m</t>
  </si>
  <si>
    <t>Přesun hmot</t>
  </si>
  <si>
    <t>POL7_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</si>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</sst>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49</v>
      </c>
      <c r="E2" s="115" t="s">
        <v>46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5104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SUMIF(F49:F55,A16,I49:I55)+SUMIF(F49:F55,"PSU",I49:I55)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SUMIF(F49:F55,A17,I49:I55)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SUMIF(F49:F55,A18,I49:I55)</f>
        <v>0</v>
      </c>
      <c r="J18" s="85"/>
    </row>
    <row r="19" spans="1:10" ht="23.25" customHeight="1" x14ac:dyDescent="0.2">
      <c r="A19" s="196" t="s">
        <v>70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SUMIF(F49:F55,A19,I49:I55)</f>
        <v>0</v>
      </c>
      <c r="J19" s="85"/>
    </row>
    <row r="20" spans="1:10" ht="23.25" customHeight="1" x14ac:dyDescent="0.2">
      <c r="A20" s="196" t="s">
        <v>71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SUMIF(F49:F55,A20,I49:I55)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50</v>
      </c>
      <c r="C39" s="147"/>
      <c r="D39" s="147"/>
      <c r="E39" s="147"/>
      <c r="F39" s="148">
        <f>'01 11396_01 Pol'!AE105</f>
        <v>0</v>
      </c>
      <c r="G39" s="149">
        <f>'01 11396_01 Pol'!AF105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 t="s">
        <v>45</v>
      </c>
      <c r="C40" s="153" t="s">
        <v>46</v>
      </c>
      <c r="D40" s="153"/>
      <c r="E40" s="153"/>
      <c r="F40" s="154">
        <f>'01 11396_01 Pol'!AE105</f>
        <v>0</v>
      </c>
      <c r="G40" s="155">
        <f>'01 11396_01 Pol'!AF105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 x14ac:dyDescent="0.2">
      <c r="A41" s="136">
        <v>3</v>
      </c>
      <c r="B41" s="157" t="s">
        <v>43</v>
      </c>
      <c r="C41" s="147" t="s">
        <v>44</v>
      </c>
      <c r="D41" s="147"/>
      <c r="E41" s="147"/>
      <c r="F41" s="158">
        <f>'01 11396_01 Pol'!AE105</f>
        <v>0</v>
      </c>
      <c r="G41" s="150">
        <f>'01 11396_01 Pol'!AF105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hidden="1" customHeight="1" x14ac:dyDescent="0.2">
      <c r="A42" s="136"/>
      <c r="B42" s="159" t="s">
        <v>51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75" x14ac:dyDescent="0.25">
      <c r="B46" s="175" t="s">
        <v>53</v>
      </c>
    </row>
    <row r="48" spans="1:10" ht="25.5" customHeight="1" x14ac:dyDescent="0.2">
      <c r="A48" s="177"/>
      <c r="B48" s="180" t="s">
        <v>18</v>
      </c>
      <c r="C48" s="180" t="s">
        <v>6</v>
      </c>
      <c r="D48" s="181"/>
      <c r="E48" s="181"/>
      <c r="F48" s="182" t="s">
        <v>54</v>
      </c>
      <c r="G48" s="182"/>
      <c r="H48" s="182"/>
      <c r="I48" s="182" t="s">
        <v>31</v>
      </c>
      <c r="J48" s="182" t="s">
        <v>0</v>
      </c>
    </row>
    <row r="49" spans="1:10" ht="36.75" customHeight="1" x14ac:dyDescent="0.2">
      <c r="A49" s="178"/>
      <c r="B49" s="183" t="s">
        <v>55</v>
      </c>
      <c r="C49" s="184" t="s">
        <v>56</v>
      </c>
      <c r="D49" s="185"/>
      <c r="E49" s="185"/>
      <c r="F49" s="192" t="s">
        <v>26</v>
      </c>
      <c r="G49" s="193"/>
      <c r="H49" s="193"/>
      <c r="I49" s="193">
        <f>'01 11396_01 Pol'!G8</f>
        <v>0</v>
      </c>
      <c r="J49" s="189" t="str">
        <f>IF(I56=0,"",I49/I56*100)</f>
        <v/>
      </c>
    </row>
    <row r="50" spans="1:10" ht="36.75" customHeight="1" x14ac:dyDescent="0.2">
      <c r="A50" s="178"/>
      <c r="B50" s="183" t="s">
        <v>57</v>
      </c>
      <c r="C50" s="184" t="s">
        <v>58</v>
      </c>
      <c r="D50" s="185"/>
      <c r="E50" s="185"/>
      <c r="F50" s="192" t="s">
        <v>26</v>
      </c>
      <c r="G50" s="193"/>
      <c r="H50" s="193"/>
      <c r="I50" s="193">
        <f>'01 11396_01 Pol'!G28</f>
        <v>0</v>
      </c>
      <c r="J50" s="189" t="str">
        <f>IF(I56=0,"",I50/I56*100)</f>
        <v/>
      </c>
    </row>
    <row r="51" spans="1:10" ht="36.75" customHeight="1" x14ac:dyDescent="0.2">
      <c r="A51" s="178"/>
      <c r="B51" s="183" t="s">
        <v>59</v>
      </c>
      <c r="C51" s="184" t="s">
        <v>60</v>
      </c>
      <c r="D51" s="185"/>
      <c r="E51" s="185"/>
      <c r="F51" s="192" t="s">
        <v>26</v>
      </c>
      <c r="G51" s="193"/>
      <c r="H51" s="193"/>
      <c r="I51" s="193">
        <f>'01 11396_01 Pol'!G55</f>
        <v>0</v>
      </c>
      <c r="J51" s="189" t="str">
        <f>IF(I56=0,"",I51/I56*100)</f>
        <v/>
      </c>
    </row>
    <row r="52" spans="1:10" ht="36.75" customHeight="1" x14ac:dyDescent="0.2">
      <c r="A52" s="178"/>
      <c r="B52" s="183" t="s">
        <v>61</v>
      </c>
      <c r="C52" s="184" t="s">
        <v>62</v>
      </c>
      <c r="D52" s="185"/>
      <c r="E52" s="185"/>
      <c r="F52" s="192" t="s">
        <v>26</v>
      </c>
      <c r="G52" s="193"/>
      <c r="H52" s="193"/>
      <c r="I52" s="193">
        <f>'01 11396_01 Pol'!G61</f>
        <v>0</v>
      </c>
      <c r="J52" s="189" t="str">
        <f>IF(I56=0,"",I52/I56*100)</f>
        <v/>
      </c>
    </row>
    <row r="53" spans="1:10" ht="36.75" customHeight="1" x14ac:dyDescent="0.2">
      <c r="A53" s="178"/>
      <c r="B53" s="183" t="s">
        <v>63</v>
      </c>
      <c r="C53" s="184" t="s">
        <v>64</v>
      </c>
      <c r="D53" s="185"/>
      <c r="E53" s="185"/>
      <c r="F53" s="192" t="s">
        <v>26</v>
      </c>
      <c r="G53" s="193"/>
      <c r="H53" s="193"/>
      <c r="I53" s="193">
        <f>'01 11396_01 Pol'!G66</f>
        <v>0</v>
      </c>
      <c r="J53" s="189" t="str">
        <f>IF(I56=0,"",I53/I56*100)</f>
        <v/>
      </c>
    </row>
    <row r="54" spans="1:10" ht="36.75" customHeight="1" x14ac:dyDescent="0.2">
      <c r="A54" s="178"/>
      <c r="B54" s="183" t="s">
        <v>65</v>
      </c>
      <c r="C54" s="184" t="s">
        <v>66</v>
      </c>
      <c r="D54" s="185"/>
      <c r="E54" s="185"/>
      <c r="F54" s="192" t="s">
        <v>26</v>
      </c>
      <c r="G54" s="193"/>
      <c r="H54" s="193"/>
      <c r="I54" s="193">
        <f>'01 11396_01 Pol'!G98</f>
        <v>0</v>
      </c>
      <c r="J54" s="189" t="str">
        <f>IF(I56=0,"",I54/I56*100)</f>
        <v/>
      </c>
    </row>
    <row r="55" spans="1:10" ht="36.75" customHeight="1" x14ac:dyDescent="0.2">
      <c r="A55" s="178"/>
      <c r="B55" s="183" t="s">
        <v>67</v>
      </c>
      <c r="C55" s="184" t="s">
        <v>68</v>
      </c>
      <c r="D55" s="185"/>
      <c r="E55" s="185"/>
      <c r="F55" s="192" t="s">
        <v>69</v>
      </c>
      <c r="G55" s="193"/>
      <c r="H55" s="193"/>
      <c r="I55" s="193">
        <f>'01 11396_01 Pol'!G100</f>
        <v>0</v>
      </c>
      <c r="J55" s="189" t="str">
        <f>IF(I56=0,"",I55/I56*100)</f>
        <v/>
      </c>
    </row>
    <row r="56" spans="1:10" ht="25.5" customHeight="1" x14ac:dyDescent="0.2">
      <c r="A56" s="179"/>
      <c r="B56" s="186" t="s">
        <v>1</v>
      </c>
      <c r="C56" s="187"/>
      <c r="D56" s="188"/>
      <c r="E56" s="188"/>
      <c r="F56" s="194"/>
      <c r="G56" s="195"/>
      <c r="H56" s="195"/>
      <c r="I56" s="195">
        <f>SUM(I49:I55)</f>
        <v>0</v>
      </c>
      <c r="J56" s="190">
        <f>SUM(J49:J55)</f>
        <v>0</v>
      </c>
    </row>
    <row r="57" spans="1:10" x14ac:dyDescent="0.2">
      <c r="F57" s="135"/>
      <c r="G57" s="135"/>
      <c r="H57" s="135"/>
      <c r="I57" s="135"/>
      <c r="J57" s="191"/>
    </row>
    <row r="58" spans="1:10" x14ac:dyDescent="0.2">
      <c r="F58" s="135"/>
      <c r="G58" s="135"/>
      <c r="H58" s="135"/>
      <c r="I58" s="135"/>
      <c r="J58" s="191"/>
    </row>
    <row r="59" spans="1:10" x14ac:dyDescent="0.2">
      <c r="F59" s="135"/>
      <c r="G59" s="135"/>
      <c r="H59" s="135"/>
      <c r="I59" s="135"/>
      <c r="J59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55:E55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1DD18-D71A-440F-BDD4-439279A8E9C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72</v>
      </c>
    </row>
    <row r="2" spans="1:60" ht="24.95" customHeight="1" x14ac:dyDescent="0.2">
      <c r="A2" s="198" t="s">
        <v>8</v>
      </c>
      <c r="B2" s="49" t="s">
        <v>49</v>
      </c>
      <c r="C2" s="201" t="s">
        <v>46</v>
      </c>
      <c r="D2" s="199"/>
      <c r="E2" s="199"/>
      <c r="F2" s="199"/>
      <c r="G2" s="200"/>
      <c r="AG2" t="s">
        <v>73</v>
      </c>
    </row>
    <row r="3" spans="1:60" ht="24.95" customHeight="1" x14ac:dyDescent="0.2">
      <c r="A3" s="198" t="s">
        <v>9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73</v>
      </c>
      <c r="AG3" t="s">
        <v>74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75</v>
      </c>
    </row>
    <row r="5" spans="1:60" x14ac:dyDescent="0.2">
      <c r="D5" s="10"/>
    </row>
    <row r="6" spans="1:60" ht="38.25" x14ac:dyDescent="0.2">
      <c r="A6" s="208" t="s">
        <v>76</v>
      </c>
      <c r="B6" s="210" t="s">
        <v>77</v>
      </c>
      <c r="C6" s="210" t="s">
        <v>78</v>
      </c>
      <c r="D6" s="209" t="s">
        <v>79</v>
      </c>
      <c r="E6" s="208" t="s">
        <v>80</v>
      </c>
      <c r="F6" s="207" t="s">
        <v>81</v>
      </c>
      <c r="G6" s="208" t="s">
        <v>31</v>
      </c>
      <c r="H6" s="211" t="s">
        <v>32</v>
      </c>
      <c r="I6" s="211" t="s">
        <v>82</v>
      </c>
      <c r="J6" s="211" t="s">
        <v>33</v>
      </c>
      <c r="K6" s="211" t="s">
        <v>83</v>
      </c>
      <c r="L6" s="211" t="s">
        <v>84</v>
      </c>
      <c r="M6" s="211" t="s">
        <v>85</v>
      </c>
      <c r="N6" s="211" t="s">
        <v>86</v>
      </c>
      <c r="O6" s="211" t="s">
        <v>87</v>
      </c>
      <c r="P6" s="211" t="s">
        <v>88</v>
      </c>
      <c r="Q6" s="211" t="s">
        <v>89</v>
      </c>
      <c r="R6" s="211" t="s">
        <v>90</v>
      </c>
      <c r="S6" s="211" t="s">
        <v>91</v>
      </c>
      <c r="T6" s="211" t="s">
        <v>92</v>
      </c>
      <c r="U6" s="211" t="s">
        <v>93</v>
      </c>
      <c r="V6" s="211" t="s">
        <v>94</v>
      </c>
      <c r="W6" s="211" t="s">
        <v>95</v>
      </c>
      <c r="X6" s="211" t="s">
        <v>96</v>
      </c>
      <c r="Y6" s="211" t="s">
        <v>97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8" t="s">
        <v>98</v>
      </c>
      <c r="B8" s="239" t="s">
        <v>55</v>
      </c>
      <c r="C8" s="257" t="s">
        <v>56</v>
      </c>
      <c r="D8" s="240"/>
      <c r="E8" s="241"/>
      <c r="F8" s="242"/>
      <c r="G8" s="243">
        <f>SUMIF(AG9:AG27,"&lt;&gt;NOR",G9:G27)</f>
        <v>0</v>
      </c>
      <c r="H8" s="237"/>
      <c r="I8" s="237">
        <f>SUM(I9:I27)</f>
        <v>0</v>
      </c>
      <c r="J8" s="237"/>
      <c r="K8" s="237">
        <f>SUM(K9:K27)</f>
        <v>0</v>
      </c>
      <c r="L8" s="237"/>
      <c r="M8" s="237">
        <f>SUM(M9:M27)</f>
        <v>0</v>
      </c>
      <c r="N8" s="236"/>
      <c r="O8" s="236">
        <f>SUM(O9:O27)</f>
        <v>0</v>
      </c>
      <c r="P8" s="236"/>
      <c r="Q8" s="236">
        <f>SUM(Q9:Q27)</f>
        <v>0</v>
      </c>
      <c r="R8" s="237"/>
      <c r="S8" s="237"/>
      <c r="T8" s="237"/>
      <c r="U8" s="237"/>
      <c r="V8" s="237">
        <f>SUM(V9:V27)</f>
        <v>12.309999999999999</v>
      </c>
      <c r="W8" s="237"/>
      <c r="X8" s="237"/>
      <c r="Y8" s="237"/>
      <c r="AG8" t="s">
        <v>99</v>
      </c>
    </row>
    <row r="9" spans="1:60" outlineLevel="1" x14ac:dyDescent="0.2">
      <c r="A9" s="251">
        <v>1</v>
      </c>
      <c r="B9" s="252" t="s">
        <v>100</v>
      </c>
      <c r="C9" s="258" t="s">
        <v>101</v>
      </c>
      <c r="D9" s="253" t="s">
        <v>102</v>
      </c>
      <c r="E9" s="254">
        <v>5</v>
      </c>
      <c r="F9" s="255"/>
      <c r="G9" s="256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103</v>
      </c>
      <c r="T9" s="232" t="s">
        <v>103</v>
      </c>
      <c r="U9" s="232">
        <v>0.26666000000000001</v>
      </c>
      <c r="V9" s="232">
        <f>ROUND(E9*U9,2)</f>
        <v>1.33</v>
      </c>
      <c r="W9" s="232"/>
      <c r="X9" s="232" t="s">
        <v>104</v>
      </c>
      <c r="Y9" s="232" t="s">
        <v>105</v>
      </c>
      <c r="Z9" s="212"/>
      <c r="AA9" s="212"/>
      <c r="AB9" s="212"/>
      <c r="AC9" s="212"/>
      <c r="AD9" s="212"/>
      <c r="AE9" s="212"/>
      <c r="AF9" s="212"/>
      <c r="AG9" s="212" t="s">
        <v>106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5">
        <v>2</v>
      </c>
      <c r="B10" s="246" t="s">
        <v>107</v>
      </c>
      <c r="C10" s="259" t="s">
        <v>108</v>
      </c>
      <c r="D10" s="247" t="s">
        <v>102</v>
      </c>
      <c r="E10" s="248">
        <v>13.9823</v>
      </c>
      <c r="F10" s="249"/>
      <c r="G10" s="250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103</v>
      </c>
      <c r="T10" s="232" t="s">
        <v>103</v>
      </c>
      <c r="U10" s="232">
        <v>0.36499999999999999</v>
      </c>
      <c r="V10" s="232">
        <f>ROUND(E10*U10,2)</f>
        <v>5.0999999999999996</v>
      </c>
      <c r="W10" s="232"/>
      <c r="X10" s="232" t="s">
        <v>104</v>
      </c>
      <c r="Y10" s="232" t="s">
        <v>105</v>
      </c>
      <c r="Z10" s="212"/>
      <c r="AA10" s="212"/>
      <c r="AB10" s="212"/>
      <c r="AC10" s="212"/>
      <c r="AD10" s="212"/>
      <c r="AE10" s="212"/>
      <c r="AF10" s="212"/>
      <c r="AG10" s="212" t="s">
        <v>109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29"/>
      <c r="B11" s="230"/>
      <c r="C11" s="260" t="s">
        <v>110</v>
      </c>
      <c r="D11" s="234"/>
      <c r="E11" s="235">
        <v>1.95113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111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29"/>
      <c r="B12" s="230"/>
      <c r="C12" s="260" t="s">
        <v>112</v>
      </c>
      <c r="D12" s="234"/>
      <c r="E12" s="235">
        <v>6.4091699999999996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111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3" x14ac:dyDescent="0.2">
      <c r="A13" s="229"/>
      <c r="B13" s="230"/>
      <c r="C13" s="260" t="s">
        <v>113</v>
      </c>
      <c r="D13" s="234"/>
      <c r="E13" s="235">
        <v>4.5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111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29"/>
      <c r="B14" s="230"/>
      <c r="C14" s="260" t="s">
        <v>114</v>
      </c>
      <c r="D14" s="234"/>
      <c r="E14" s="235">
        <v>1.1220000000000001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111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45">
        <v>3</v>
      </c>
      <c r="B15" s="246" t="s">
        <v>115</v>
      </c>
      <c r="C15" s="259" t="s">
        <v>116</v>
      </c>
      <c r="D15" s="247" t="s">
        <v>102</v>
      </c>
      <c r="E15" s="248">
        <v>9.3424899999999997</v>
      </c>
      <c r="F15" s="249"/>
      <c r="G15" s="250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103</v>
      </c>
      <c r="T15" s="232" t="s">
        <v>103</v>
      </c>
      <c r="U15" s="232">
        <v>8.7999999999999995E-2</v>
      </c>
      <c r="V15" s="232">
        <f>ROUND(E15*U15,2)</f>
        <v>0.82</v>
      </c>
      <c r="W15" s="232"/>
      <c r="X15" s="232" t="s">
        <v>104</v>
      </c>
      <c r="Y15" s="232" t="s">
        <v>105</v>
      </c>
      <c r="Z15" s="212"/>
      <c r="AA15" s="212"/>
      <c r="AB15" s="212"/>
      <c r="AC15" s="212"/>
      <c r="AD15" s="212"/>
      <c r="AE15" s="212"/>
      <c r="AF15" s="212"/>
      <c r="AG15" s="212" t="s">
        <v>109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29"/>
      <c r="B16" s="230"/>
      <c r="C16" s="260" t="s">
        <v>117</v>
      </c>
      <c r="D16" s="234"/>
      <c r="E16" s="235">
        <v>9.3424899999999997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111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45">
        <v>4</v>
      </c>
      <c r="B17" s="246" t="s">
        <v>115</v>
      </c>
      <c r="C17" s="259" t="s">
        <v>116</v>
      </c>
      <c r="D17" s="247" t="s">
        <v>102</v>
      </c>
      <c r="E17" s="248">
        <v>1.9908399999999999</v>
      </c>
      <c r="F17" s="249"/>
      <c r="G17" s="250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103</v>
      </c>
      <c r="T17" s="232" t="s">
        <v>103</v>
      </c>
      <c r="U17" s="232">
        <v>8.7999999999999995E-2</v>
      </c>
      <c r="V17" s="232">
        <f>ROUND(E17*U17,2)</f>
        <v>0.18</v>
      </c>
      <c r="W17" s="232"/>
      <c r="X17" s="232" t="s">
        <v>104</v>
      </c>
      <c r="Y17" s="232" t="s">
        <v>105</v>
      </c>
      <c r="Z17" s="212"/>
      <c r="AA17" s="212"/>
      <c r="AB17" s="212"/>
      <c r="AC17" s="212"/>
      <c r="AD17" s="212"/>
      <c r="AE17" s="212"/>
      <c r="AF17" s="212"/>
      <c r="AG17" s="212" t="s">
        <v>106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29"/>
      <c r="B18" s="230"/>
      <c r="C18" s="260" t="s">
        <v>118</v>
      </c>
      <c r="D18" s="234"/>
      <c r="E18" s="235">
        <v>1.99085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111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51">
        <v>5</v>
      </c>
      <c r="B19" s="252" t="s">
        <v>119</v>
      </c>
      <c r="C19" s="258" t="s">
        <v>120</v>
      </c>
      <c r="D19" s="253" t="s">
        <v>102</v>
      </c>
      <c r="E19" s="254">
        <v>9.3424899999999997</v>
      </c>
      <c r="F19" s="255"/>
      <c r="G19" s="256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103</v>
      </c>
      <c r="T19" s="232" t="s">
        <v>103</v>
      </c>
      <c r="U19" s="232">
        <v>1.7999999999999999E-2</v>
      </c>
      <c r="V19" s="232">
        <f>ROUND(E19*U19,2)</f>
        <v>0.17</v>
      </c>
      <c r="W19" s="232"/>
      <c r="X19" s="232" t="s">
        <v>104</v>
      </c>
      <c r="Y19" s="232" t="s">
        <v>105</v>
      </c>
      <c r="Z19" s="212"/>
      <c r="AA19" s="212"/>
      <c r="AB19" s="212"/>
      <c r="AC19" s="212"/>
      <c r="AD19" s="212"/>
      <c r="AE19" s="212"/>
      <c r="AF19" s="212"/>
      <c r="AG19" s="212" t="s">
        <v>109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5">
        <v>6</v>
      </c>
      <c r="B20" s="246" t="s">
        <v>121</v>
      </c>
      <c r="C20" s="259" t="s">
        <v>122</v>
      </c>
      <c r="D20" s="247" t="s">
        <v>102</v>
      </c>
      <c r="E20" s="248">
        <v>9.6398100000000007</v>
      </c>
      <c r="F20" s="249"/>
      <c r="G20" s="250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103</v>
      </c>
      <c r="T20" s="232" t="s">
        <v>103</v>
      </c>
      <c r="U20" s="232">
        <v>0.20200000000000001</v>
      </c>
      <c r="V20" s="232">
        <f>ROUND(E20*U20,2)</f>
        <v>1.95</v>
      </c>
      <c r="W20" s="232"/>
      <c r="X20" s="232" t="s">
        <v>104</v>
      </c>
      <c r="Y20" s="232" t="s">
        <v>105</v>
      </c>
      <c r="Z20" s="212"/>
      <c r="AA20" s="212"/>
      <c r="AB20" s="212"/>
      <c r="AC20" s="212"/>
      <c r="AD20" s="212"/>
      <c r="AE20" s="212"/>
      <c r="AF20" s="212"/>
      <c r="AG20" s="212" t="s">
        <v>109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">
      <c r="A21" s="229"/>
      <c r="B21" s="230"/>
      <c r="C21" s="260" t="s">
        <v>123</v>
      </c>
      <c r="D21" s="234"/>
      <c r="E21" s="235">
        <v>5.5650599999999999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111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">
      <c r="A22" s="229"/>
      <c r="B22" s="230"/>
      <c r="C22" s="260" t="s">
        <v>124</v>
      </c>
      <c r="D22" s="234"/>
      <c r="E22" s="235">
        <v>4.0747499999999999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111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5">
        <v>7</v>
      </c>
      <c r="B23" s="246" t="s">
        <v>125</v>
      </c>
      <c r="C23" s="259" t="s">
        <v>126</v>
      </c>
      <c r="D23" s="247" t="s">
        <v>127</v>
      </c>
      <c r="E23" s="248">
        <v>6.6361499999999998</v>
      </c>
      <c r="F23" s="249"/>
      <c r="G23" s="250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103</v>
      </c>
      <c r="T23" s="232" t="s">
        <v>103</v>
      </c>
      <c r="U23" s="232">
        <v>0.41599999999999998</v>
      </c>
      <c r="V23" s="232">
        <f>ROUND(E23*U23,2)</f>
        <v>2.76</v>
      </c>
      <c r="W23" s="232"/>
      <c r="X23" s="232" t="s">
        <v>104</v>
      </c>
      <c r="Y23" s="232" t="s">
        <v>105</v>
      </c>
      <c r="Z23" s="212"/>
      <c r="AA23" s="212"/>
      <c r="AB23" s="212"/>
      <c r="AC23" s="212"/>
      <c r="AD23" s="212"/>
      <c r="AE23" s="212"/>
      <c r="AF23" s="212"/>
      <c r="AG23" s="212" t="s">
        <v>106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">
      <c r="A24" s="229"/>
      <c r="B24" s="230"/>
      <c r="C24" s="260" t="s">
        <v>128</v>
      </c>
      <c r="D24" s="234"/>
      <c r="E24" s="235">
        <v>6.6361499999999998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111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51">
        <v>8</v>
      </c>
      <c r="B25" s="252" t="s">
        <v>129</v>
      </c>
      <c r="C25" s="258" t="s">
        <v>130</v>
      </c>
      <c r="D25" s="253" t="s">
        <v>102</v>
      </c>
      <c r="E25" s="254">
        <v>9.3424899999999997</v>
      </c>
      <c r="F25" s="255"/>
      <c r="G25" s="256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103</v>
      </c>
      <c r="T25" s="232" t="s">
        <v>103</v>
      </c>
      <c r="U25" s="232">
        <v>0</v>
      </c>
      <c r="V25" s="232">
        <f>ROUND(E25*U25,2)</f>
        <v>0</v>
      </c>
      <c r="W25" s="232"/>
      <c r="X25" s="232" t="s">
        <v>104</v>
      </c>
      <c r="Y25" s="232" t="s">
        <v>105</v>
      </c>
      <c r="Z25" s="212"/>
      <c r="AA25" s="212"/>
      <c r="AB25" s="212"/>
      <c r="AC25" s="212"/>
      <c r="AD25" s="212"/>
      <c r="AE25" s="212"/>
      <c r="AF25" s="212"/>
      <c r="AG25" s="212" t="s">
        <v>109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5">
        <v>9</v>
      </c>
      <c r="B26" s="246" t="s">
        <v>131</v>
      </c>
      <c r="C26" s="259" t="s">
        <v>132</v>
      </c>
      <c r="D26" s="247" t="s">
        <v>102</v>
      </c>
      <c r="E26" s="248">
        <v>2.1899199999999999</v>
      </c>
      <c r="F26" s="249"/>
      <c r="G26" s="250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133</v>
      </c>
      <c r="T26" s="232" t="s">
        <v>134</v>
      </c>
      <c r="U26" s="232">
        <v>0</v>
      </c>
      <c r="V26" s="232">
        <f>ROUND(E26*U26,2)</f>
        <v>0</v>
      </c>
      <c r="W26" s="232"/>
      <c r="X26" s="232" t="s">
        <v>104</v>
      </c>
      <c r="Y26" s="232" t="s">
        <v>105</v>
      </c>
      <c r="Z26" s="212"/>
      <c r="AA26" s="212"/>
      <c r="AB26" s="212"/>
      <c r="AC26" s="212"/>
      <c r="AD26" s="212"/>
      <c r="AE26" s="212"/>
      <c r="AF26" s="212"/>
      <c r="AG26" s="212" t="s">
        <v>106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29"/>
      <c r="B27" s="230"/>
      <c r="C27" s="260" t="s">
        <v>135</v>
      </c>
      <c r="D27" s="234"/>
      <c r="E27" s="235">
        <v>2.1899199999999999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111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">
      <c r="A28" s="238" t="s">
        <v>98</v>
      </c>
      <c r="B28" s="239" t="s">
        <v>57</v>
      </c>
      <c r="C28" s="257" t="s">
        <v>58</v>
      </c>
      <c r="D28" s="240"/>
      <c r="E28" s="241"/>
      <c r="F28" s="242"/>
      <c r="G28" s="243">
        <f>SUMIF(AG29:AG54,"&lt;&gt;NOR",G29:G54)</f>
        <v>0</v>
      </c>
      <c r="H28" s="237"/>
      <c r="I28" s="237">
        <f>SUM(I29:I54)</f>
        <v>0</v>
      </c>
      <c r="J28" s="237"/>
      <c r="K28" s="237">
        <f>SUM(K29:K54)</f>
        <v>0</v>
      </c>
      <c r="L28" s="237"/>
      <c r="M28" s="237">
        <f>SUM(M29:M54)</f>
        <v>0</v>
      </c>
      <c r="N28" s="236"/>
      <c r="O28" s="236">
        <f>SUM(O29:O54)</f>
        <v>29.330000000000002</v>
      </c>
      <c r="P28" s="236"/>
      <c r="Q28" s="236">
        <f>SUM(Q29:Q54)</f>
        <v>0</v>
      </c>
      <c r="R28" s="237"/>
      <c r="S28" s="237"/>
      <c r="T28" s="237"/>
      <c r="U28" s="237"/>
      <c r="V28" s="237">
        <f>SUM(V29:V54)</f>
        <v>114.27</v>
      </c>
      <c r="W28" s="237"/>
      <c r="X28" s="237"/>
      <c r="Y28" s="237"/>
      <c r="AG28" t="s">
        <v>99</v>
      </c>
    </row>
    <row r="29" spans="1:60" outlineLevel="1" x14ac:dyDescent="0.2">
      <c r="A29" s="245">
        <v>10</v>
      </c>
      <c r="B29" s="246" t="s">
        <v>136</v>
      </c>
      <c r="C29" s="259" t="s">
        <v>137</v>
      </c>
      <c r="D29" s="247" t="s">
        <v>102</v>
      </c>
      <c r="E29" s="248">
        <v>0.40550999999999998</v>
      </c>
      <c r="F29" s="249"/>
      <c r="G29" s="250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2.5249999999999999</v>
      </c>
      <c r="O29" s="231">
        <f>ROUND(E29*N29,2)</f>
        <v>1.02</v>
      </c>
      <c r="P29" s="231">
        <v>0</v>
      </c>
      <c r="Q29" s="231">
        <f>ROUND(E29*P29,2)</f>
        <v>0</v>
      </c>
      <c r="R29" s="232"/>
      <c r="S29" s="232" t="s">
        <v>103</v>
      </c>
      <c r="T29" s="232" t="s">
        <v>103</v>
      </c>
      <c r="U29" s="232">
        <v>1.89</v>
      </c>
      <c r="V29" s="232">
        <f>ROUND(E29*U29,2)</f>
        <v>0.77</v>
      </c>
      <c r="W29" s="232"/>
      <c r="X29" s="232" t="s">
        <v>104</v>
      </c>
      <c r="Y29" s="232" t="s">
        <v>105</v>
      </c>
      <c r="Z29" s="212"/>
      <c r="AA29" s="212"/>
      <c r="AB29" s="212"/>
      <c r="AC29" s="212"/>
      <c r="AD29" s="212"/>
      <c r="AE29" s="212"/>
      <c r="AF29" s="212"/>
      <c r="AG29" s="212" t="s">
        <v>106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">
      <c r="A30" s="229"/>
      <c r="B30" s="230"/>
      <c r="C30" s="260" t="s">
        <v>138</v>
      </c>
      <c r="D30" s="234"/>
      <c r="E30" s="235">
        <v>0.40550999999999998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111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5">
        <v>11</v>
      </c>
      <c r="B31" s="246" t="s">
        <v>139</v>
      </c>
      <c r="C31" s="259" t="s">
        <v>140</v>
      </c>
      <c r="D31" s="247" t="s">
        <v>141</v>
      </c>
      <c r="E31" s="248">
        <v>13.516999999999999</v>
      </c>
      <c r="F31" s="249"/>
      <c r="G31" s="250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1">
        <v>1.0500000000000001E-2</v>
      </c>
      <c r="O31" s="231">
        <f>ROUND(E31*N31,2)</f>
        <v>0.14000000000000001</v>
      </c>
      <c r="P31" s="231">
        <v>0</v>
      </c>
      <c r="Q31" s="231">
        <f>ROUND(E31*P31,2)</f>
        <v>0</v>
      </c>
      <c r="R31" s="232"/>
      <c r="S31" s="232" t="s">
        <v>103</v>
      </c>
      <c r="T31" s="232" t="s">
        <v>103</v>
      </c>
      <c r="U31" s="232">
        <v>0.05</v>
      </c>
      <c r="V31" s="232">
        <f>ROUND(E31*U31,2)</f>
        <v>0.68</v>
      </c>
      <c r="W31" s="232"/>
      <c r="X31" s="232" t="s">
        <v>104</v>
      </c>
      <c r="Y31" s="232" t="s">
        <v>105</v>
      </c>
      <c r="Z31" s="212"/>
      <c r="AA31" s="212"/>
      <c r="AB31" s="212"/>
      <c r="AC31" s="212"/>
      <c r="AD31" s="212"/>
      <c r="AE31" s="212"/>
      <c r="AF31" s="212"/>
      <c r="AG31" s="212" t="s">
        <v>106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">
      <c r="A32" s="229"/>
      <c r="B32" s="230"/>
      <c r="C32" s="260" t="s">
        <v>142</v>
      </c>
      <c r="D32" s="234"/>
      <c r="E32" s="235">
        <v>13.516999999999999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111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5">
        <v>12</v>
      </c>
      <c r="B33" s="246" t="s">
        <v>143</v>
      </c>
      <c r="C33" s="259" t="s">
        <v>144</v>
      </c>
      <c r="D33" s="247" t="s">
        <v>102</v>
      </c>
      <c r="E33" s="248">
        <v>0.23588000000000001</v>
      </c>
      <c r="F33" s="249"/>
      <c r="G33" s="250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2.5251399999999999</v>
      </c>
      <c r="O33" s="231">
        <f>ROUND(E33*N33,2)</f>
        <v>0.6</v>
      </c>
      <c r="P33" s="231">
        <v>0</v>
      </c>
      <c r="Q33" s="231">
        <f>ROUND(E33*P33,2)</f>
        <v>0</v>
      </c>
      <c r="R33" s="232"/>
      <c r="S33" s="232" t="s">
        <v>103</v>
      </c>
      <c r="T33" s="232" t="s">
        <v>103</v>
      </c>
      <c r="U33" s="232">
        <v>1.17</v>
      </c>
      <c r="V33" s="232">
        <f>ROUND(E33*U33,2)</f>
        <v>0.28000000000000003</v>
      </c>
      <c r="W33" s="232"/>
      <c r="X33" s="232" t="s">
        <v>104</v>
      </c>
      <c r="Y33" s="232" t="s">
        <v>105</v>
      </c>
      <c r="Z33" s="212"/>
      <c r="AA33" s="212"/>
      <c r="AB33" s="212"/>
      <c r="AC33" s="212"/>
      <c r="AD33" s="212"/>
      <c r="AE33" s="212"/>
      <c r="AF33" s="212"/>
      <c r="AG33" s="212" t="s">
        <v>106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29"/>
      <c r="B34" s="230"/>
      <c r="C34" s="260" t="s">
        <v>145</v>
      </c>
      <c r="D34" s="234"/>
      <c r="E34" s="235">
        <v>0.12637999999999999</v>
      </c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111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29"/>
      <c r="B35" s="230"/>
      <c r="C35" s="260" t="s">
        <v>146</v>
      </c>
      <c r="D35" s="234"/>
      <c r="E35" s="235">
        <v>0.1095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111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5">
        <v>13</v>
      </c>
      <c r="B36" s="246" t="s">
        <v>147</v>
      </c>
      <c r="C36" s="259" t="s">
        <v>148</v>
      </c>
      <c r="D36" s="247" t="s">
        <v>102</v>
      </c>
      <c r="E36" s="248">
        <v>6.6137100000000002</v>
      </c>
      <c r="F36" s="249"/>
      <c r="G36" s="250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1">
        <v>2.5249999999999999</v>
      </c>
      <c r="O36" s="231">
        <f>ROUND(E36*N36,2)</f>
        <v>16.7</v>
      </c>
      <c r="P36" s="231">
        <v>0</v>
      </c>
      <c r="Q36" s="231">
        <f>ROUND(E36*P36,2)</f>
        <v>0</v>
      </c>
      <c r="R36" s="232"/>
      <c r="S36" s="232" t="s">
        <v>103</v>
      </c>
      <c r="T36" s="232" t="s">
        <v>103</v>
      </c>
      <c r="U36" s="232">
        <v>0.48</v>
      </c>
      <c r="V36" s="232">
        <f>ROUND(E36*U36,2)</f>
        <v>3.17</v>
      </c>
      <c r="W36" s="232"/>
      <c r="X36" s="232" t="s">
        <v>104</v>
      </c>
      <c r="Y36" s="232" t="s">
        <v>105</v>
      </c>
      <c r="Z36" s="212"/>
      <c r="AA36" s="212"/>
      <c r="AB36" s="212"/>
      <c r="AC36" s="212"/>
      <c r="AD36" s="212"/>
      <c r="AE36" s="212"/>
      <c r="AF36" s="212"/>
      <c r="AG36" s="212" t="s">
        <v>106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2" x14ac:dyDescent="0.2">
      <c r="A37" s="229"/>
      <c r="B37" s="230"/>
      <c r="C37" s="260" t="s">
        <v>149</v>
      </c>
      <c r="D37" s="234"/>
      <c r="E37" s="235">
        <v>1.1673800000000001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111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3" x14ac:dyDescent="0.2">
      <c r="A38" s="229"/>
      <c r="B38" s="230"/>
      <c r="C38" s="260" t="s">
        <v>150</v>
      </c>
      <c r="D38" s="234"/>
      <c r="E38" s="235">
        <v>4.3948400000000003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111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29"/>
      <c r="B39" s="230"/>
      <c r="C39" s="260" t="s">
        <v>151</v>
      </c>
      <c r="D39" s="234"/>
      <c r="E39" s="235">
        <v>1.0515000000000001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111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5">
        <v>14</v>
      </c>
      <c r="B40" s="246" t="s">
        <v>152</v>
      </c>
      <c r="C40" s="259" t="s">
        <v>153</v>
      </c>
      <c r="D40" s="247" t="s">
        <v>127</v>
      </c>
      <c r="E40" s="248">
        <v>36.308900000000001</v>
      </c>
      <c r="F40" s="249"/>
      <c r="G40" s="250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1">
        <v>3.9149999999999997E-2</v>
      </c>
      <c r="O40" s="231">
        <f>ROUND(E40*N40,2)</f>
        <v>1.42</v>
      </c>
      <c r="P40" s="231">
        <v>0</v>
      </c>
      <c r="Q40" s="231">
        <f>ROUND(E40*P40,2)</f>
        <v>0</v>
      </c>
      <c r="R40" s="232"/>
      <c r="S40" s="232" t="s">
        <v>103</v>
      </c>
      <c r="T40" s="232" t="s">
        <v>103</v>
      </c>
      <c r="U40" s="232">
        <v>1.05</v>
      </c>
      <c r="V40" s="232">
        <f>ROUND(E40*U40,2)</f>
        <v>38.119999999999997</v>
      </c>
      <c r="W40" s="232"/>
      <c r="X40" s="232" t="s">
        <v>104</v>
      </c>
      <c r="Y40" s="232" t="s">
        <v>105</v>
      </c>
      <c r="Z40" s="212"/>
      <c r="AA40" s="212"/>
      <c r="AB40" s="212"/>
      <c r="AC40" s="212"/>
      <c r="AD40" s="212"/>
      <c r="AE40" s="212"/>
      <c r="AF40" s="212"/>
      <c r="AG40" s="212" t="s">
        <v>106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29"/>
      <c r="B41" s="230"/>
      <c r="C41" s="260" t="s">
        <v>154</v>
      </c>
      <c r="D41" s="234"/>
      <c r="E41" s="235">
        <v>29.2989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111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">
      <c r="A42" s="229"/>
      <c r="B42" s="230"/>
      <c r="C42" s="260" t="s">
        <v>155</v>
      </c>
      <c r="D42" s="234"/>
      <c r="E42" s="235">
        <v>7.01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111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51">
        <v>15</v>
      </c>
      <c r="B43" s="252" t="s">
        <v>156</v>
      </c>
      <c r="C43" s="258" t="s">
        <v>157</v>
      </c>
      <c r="D43" s="253" t="s">
        <v>127</v>
      </c>
      <c r="E43" s="254">
        <v>36.308900000000001</v>
      </c>
      <c r="F43" s="255"/>
      <c r="G43" s="256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2"/>
      <c r="S43" s="232" t="s">
        <v>103</v>
      </c>
      <c r="T43" s="232" t="s">
        <v>103</v>
      </c>
      <c r="U43" s="232">
        <v>0.32</v>
      </c>
      <c r="V43" s="232">
        <f>ROUND(E43*U43,2)</f>
        <v>11.62</v>
      </c>
      <c r="W43" s="232"/>
      <c r="X43" s="232" t="s">
        <v>104</v>
      </c>
      <c r="Y43" s="232" t="s">
        <v>105</v>
      </c>
      <c r="Z43" s="212"/>
      <c r="AA43" s="212"/>
      <c r="AB43" s="212"/>
      <c r="AC43" s="212"/>
      <c r="AD43" s="212"/>
      <c r="AE43" s="212"/>
      <c r="AF43" s="212"/>
      <c r="AG43" s="212" t="s">
        <v>106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45">
        <v>16</v>
      </c>
      <c r="B44" s="246" t="s">
        <v>158</v>
      </c>
      <c r="C44" s="259" t="s">
        <v>159</v>
      </c>
      <c r="D44" s="247" t="s">
        <v>160</v>
      </c>
      <c r="E44" s="248">
        <v>0.33068999999999998</v>
      </c>
      <c r="F44" s="249"/>
      <c r="G44" s="250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1">
        <v>1.0249299999999999</v>
      </c>
      <c r="O44" s="231">
        <f>ROUND(E44*N44,2)</f>
        <v>0.34</v>
      </c>
      <c r="P44" s="231">
        <v>0</v>
      </c>
      <c r="Q44" s="231">
        <f>ROUND(E44*P44,2)</f>
        <v>0</v>
      </c>
      <c r="R44" s="232"/>
      <c r="S44" s="232" t="s">
        <v>103</v>
      </c>
      <c r="T44" s="232" t="s">
        <v>103</v>
      </c>
      <c r="U44" s="232">
        <v>23.530999999999999</v>
      </c>
      <c r="V44" s="232">
        <f>ROUND(E44*U44,2)</f>
        <v>7.78</v>
      </c>
      <c r="W44" s="232"/>
      <c r="X44" s="232" t="s">
        <v>104</v>
      </c>
      <c r="Y44" s="232" t="s">
        <v>105</v>
      </c>
      <c r="Z44" s="212"/>
      <c r="AA44" s="212"/>
      <c r="AB44" s="212"/>
      <c r="AC44" s="212"/>
      <c r="AD44" s="212"/>
      <c r="AE44" s="212"/>
      <c r="AF44" s="212"/>
      <c r="AG44" s="212" t="s">
        <v>106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">
      <c r="A45" s="229"/>
      <c r="B45" s="230"/>
      <c r="C45" s="260" t="s">
        <v>161</v>
      </c>
      <c r="D45" s="234"/>
      <c r="E45" s="235">
        <v>0.33068999999999998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111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45">
        <v>17</v>
      </c>
      <c r="B46" s="246" t="s">
        <v>162</v>
      </c>
      <c r="C46" s="259" t="s">
        <v>163</v>
      </c>
      <c r="D46" s="247" t="s">
        <v>102</v>
      </c>
      <c r="E46" s="248">
        <v>2.6554099999999998</v>
      </c>
      <c r="F46" s="249"/>
      <c r="G46" s="250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2.5249999999999999</v>
      </c>
      <c r="O46" s="231">
        <f>ROUND(E46*N46,2)</f>
        <v>6.7</v>
      </c>
      <c r="P46" s="231">
        <v>0</v>
      </c>
      <c r="Q46" s="231">
        <f>ROUND(E46*P46,2)</f>
        <v>0</v>
      </c>
      <c r="R46" s="232"/>
      <c r="S46" s="232" t="s">
        <v>103</v>
      </c>
      <c r="T46" s="232" t="s">
        <v>103</v>
      </c>
      <c r="U46" s="232">
        <v>0.59899999999999998</v>
      </c>
      <c r="V46" s="232">
        <f>ROUND(E46*U46,2)</f>
        <v>1.59</v>
      </c>
      <c r="W46" s="232"/>
      <c r="X46" s="232" t="s">
        <v>104</v>
      </c>
      <c r="Y46" s="232" t="s">
        <v>105</v>
      </c>
      <c r="Z46" s="212"/>
      <c r="AA46" s="212"/>
      <c r="AB46" s="212"/>
      <c r="AC46" s="212"/>
      <c r="AD46" s="212"/>
      <c r="AE46" s="212"/>
      <c r="AF46" s="212"/>
      <c r="AG46" s="212" t="s">
        <v>106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2" x14ac:dyDescent="0.2">
      <c r="A47" s="229"/>
      <c r="B47" s="230"/>
      <c r="C47" s="260" t="s">
        <v>164</v>
      </c>
      <c r="D47" s="234"/>
      <c r="E47" s="235">
        <v>1.3366899999999999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111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">
      <c r="A48" s="229"/>
      <c r="B48" s="230"/>
      <c r="C48" s="260" t="s">
        <v>165</v>
      </c>
      <c r="D48" s="234"/>
      <c r="E48" s="235">
        <v>1.31873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111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45">
        <v>18</v>
      </c>
      <c r="B49" s="246" t="s">
        <v>166</v>
      </c>
      <c r="C49" s="259" t="s">
        <v>167</v>
      </c>
      <c r="D49" s="247" t="s">
        <v>160</v>
      </c>
      <c r="E49" s="248">
        <v>0.26554</v>
      </c>
      <c r="F49" s="249"/>
      <c r="G49" s="250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1">
        <v>1.0219100000000001</v>
      </c>
      <c r="O49" s="231">
        <f>ROUND(E49*N49,2)</f>
        <v>0.27</v>
      </c>
      <c r="P49" s="231">
        <v>0</v>
      </c>
      <c r="Q49" s="231">
        <f>ROUND(E49*P49,2)</f>
        <v>0</v>
      </c>
      <c r="R49" s="232"/>
      <c r="S49" s="232" t="s">
        <v>103</v>
      </c>
      <c r="T49" s="232" t="s">
        <v>103</v>
      </c>
      <c r="U49" s="232">
        <v>29.292000000000002</v>
      </c>
      <c r="V49" s="232">
        <f>ROUND(E49*U49,2)</f>
        <v>7.78</v>
      </c>
      <c r="W49" s="232"/>
      <c r="X49" s="232" t="s">
        <v>104</v>
      </c>
      <c r="Y49" s="232" t="s">
        <v>105</v>
      </c>
      <c r="Z49" s="212"/>
      <c r="AA49" s="212"/>
      <c r="AB49" s="212"/>
      <c r="AC49" s="212"/>
      <c r="AD49" s="212"/>
      <c r="AE49" s="212"/>
      <c r="AF49" s="212"/>
      <c r="AG49" s="212" t="s">
        <v>106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29"/>
      <c r="B50" s="230"/>
      <c r="C50" s="260" t="s">
        <v>168</v>
      </c>
      <c r="D50" s="234"/>
      <c r="E50" s="235">
        <v>0.26554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111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 x14ac:dyDescent="0.2">
      <c r="A51" s="245">
        <v>19</v>
      </c>
      <c r="B51" s="246" t="s">
        <v>169</v>
      </c>
      <c r="C51" s="259" t="s">
        <v>170</v>
      </c>
      <c r="D51" s="247" t="s">
        <v>127</v>
      </c>
      <c r="E51" s="248">
        <v>35.405500000000004</v>
      </c>
      <c r="F51" s="249"/>
      <c r="G51" s="250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1">
        <v>6.0499999999999998E-2</v>
      </c>
      <c r="O51" s="231">
        <f>ROUND(E51*N51,2)</f>
        <v>2.14</v>
      </c>
      <c r="P51" s="231">
        <v>0</v>
      </c>
      <c r="Q51" s="231">
        <f>ROUND(E51*P51,2)</f>
        <v>0</v>
      </c>
      <c r="R51" s="232"/>
      <c r="S51" s="232" t="s">
        <v>133</v>
      </c>
      <c r="T51" s="232" t="s">
        <v>103</v>
      </c>
      <c r="U51" s="232">
        <v>0.85</v>
      </c>
      <c r="V51" s="232">
        <f>ROUND(E51*U51,2)</f>
        <v>30.09</v>
      </c>
      <c r="W51" s="232"/>
      <c r="X51" s="232" t="s">
        <v>104</v>
      </c>
      <c r="Y51" s="232" t="s">
        <v>105</v>
      </c>
      <c r="Z51" s="212"/>
      <c r="AA51" s="212"/>
      <c r="AB51" s="212"/>
      <c r="AC51" s="212"/>
      <c r="AD51" s="212"/>
      <c r="AE51" s="212"/>
      <c r="AF51" s="212"/>
      <c r="AG51" s="212" t="s">
        <v>106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2" x14ac:dyDescent="0.2">
      <c r="A52" s="229"/>
      <c r="B52" s="230"/>
      <c r="C52" s="260" t="s">
        <v>171</v>
      </c>
      <c r="D52" s="234"/>
      <c r="E52" s="235">
        <v>17.822500000000002</v>
      </c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111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">
      <c r="A53" s="229"/>
      <c r="B53" s="230"/>
      <c r="C53" s="260" t="s">
        <v>172</v>
      </c>
      <c r="D53" s="234"/>
      <c r="E53" s="235">
        <v>17.582999999999998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111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51">
        <v>20</v>
      </c>
      <c r="B54" s="252" t="s">
        <v>173</v>
      </c>
      <c r="C54" s="258" t="s">
        <v>174</v>
      </c>
      <c r="D54" s="253" t="s">
        <v>127</v>
      </c>
      <c r="E54" s="254">
        <v>35.405500000000004</v>
      </c>
      <c r="F54" s="255"/>
      <c r="G54" s="256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2"/>
      <c r="S54" s="232" t="s">
        <v>133</v>
      </c>
      <c r="T54" s="232" t="s">
        <v>134</v>
      </c>
      <c r="U54" s="232">
        <v>0.35</v>
      </c>
      <c r="V54" s="232">
        <f>ROUND(E54*U54,2)</f>
        <v>12.39</v>
      </c>
      <c r="W54" s="232"/>
      <c r="X54" s="232" t="s">
        <v>104</v>
      </c>
      <c r="Y54" s="232" t="s">
        <v>105</v>
      </c>
      <c r="Z54" s="212"/>
      <c r="AA54" s="212"/>
      <c r="AB54" s="212"/>
      <c r="AC54" s="212"/>
      <c r="AD54" s="212"/>
      <c r="AE54" s="212"/>
      <c r="AF54" s="212"/>
      <c r="AG54" s="212" t="s">
        <v>106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x14ac:dyDescent="0.2">
      <c r="A55" s="238" t="s">
        <v>98</v>
      </c>
      <c r="B55" s="239" t="s">
        <v>59</v>
      </c>
      <c r="C55" s="257" t="s">
        <v>60</v>
      </c>
      <c r="D55" s="240"/>
      <c r="E55" s="241"/>
      <c r="F55" s="242"/>
      <c r="G55" s="243">
        <f>SUMIF(AG56:AG60,"&lt;&gt;NOR",G56:G60)</f>
        <v>0</v>
      </c>
      <c r="H55" s="237"/>
      <c r="I55" s="237">
        <f>SUM(I56:I60)</f>
        <v>0</v>
      </c>
      <c r="J55" s="237"/>
      <c r="K55" s="237">
        <f>SUM(K56:K60)</f>
        <v>0</v>
      </c>
      <c r="L55" s="237"/>
      <c r="M55" s="237">
        <f>SUM(M56:M60)</f>
        <v>0</v>
      </c>
      <c r="N55" s="236"/>
      <c r="O55" s="236">
        <f>SUM(O56:O60)</f>
        <v>6.4799999999999995</v>
      </c>
      <c r="P55" s="236"/>
      <c r="Q55" s="236">
        <f>SUM(Q56:Q60)</f>
        <v>0</v>
      </c>
      <c r="R55" s="237"/>
      <c r="S55" s="237"/>
      <c r="T55" s="237"/>
      <c r="U55" s="237"/>
      <c r="V55" s="237">
        <f>SUM(V56:V60)</f>
        <v>57.85</v>
      </c>
      <c r="W55" s="237"/>
      <c r="X55" s="237"/>
      <c r="Y55" s="237"/>
      <c r="AG55" t="s">
        <v>99</v>
      </c>
    </row>
    <row r="56" spans="1:60" outlineLevel="1" x14ac:dyDescent="0.2">
      <c r="A56" s="245">
        <v>21</v>
      </c>
      <c r="B56" s="246" t="s">
        <v>175</v>
      </c>
      <c r="C56" s="259" t="s">
        <v>176</v>
      </c>
      <c r="D56" s="247" t="s">
        <v>102</v>
      </c>
      <c r="E56" s="248">
        <v>1.20102</v>
      </c>
      <c r="F56" s="249"/>
      <c r="G56" s="250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1">
        <v>1.837</v>
      </c>
      <c r="O56" s="231">
        <f>ROUND(E56*N56,2)</f>
        <v>2.21</v>
      </c>
      <c r="P56" s="231">
        <v>0</v>
      </c>
      <c r="Q56" s="231">
        <f>ROUND(E56*P56,2)</f>
        <v>0</v>
      </c>
      <c r="R56" s="232"/>
      <c r="S56" s="232" t="s">
        <v>103</v>
      </c>
      <c r="T56" s="232" t="s">
        <v>103</v>
      </c>
      <c r="U56" s="232">
        <v>1.8360000000000001</v>
      </c>
      <c r="V56" s="232">
        <f>ROUND(E56*U56,2)</f>
        <v>2.21</v>
      </c>
      <c r="W56" s="232"/>
      <c r="X56" s="232" t="s">
        <v>104</v>
      </c>
      <c r="Y56" s="232" t="s">
        <v>105</v>
      </c>
      <c r="Z56" s="212"/>
      <c r="AA56" s="212"/>
      <c r="AB56" s="212"/>
      <c r="AC56" s="212"/>
      <c r="AD56" s="212"/>
      <c r="AE56" s="212"/>
      <c r="AF56" s="212"/>
      <c r="AG56" s="212" t="s">
        <v>106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">
      <c r="A57" s="229"/>
      <c r="B57" s="230"/>
      <c r="C57" s="260" t="s">
        <v>177</v>
      </c>
      <c r="D57" s="234"/>
      <c r="E57" s="235">
        <v>1.20102</v>
      </c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111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45">
        <v>22</v>
      </c>
      <c r="B58" s="246" t="s">
        <v>178</v>
      </c>
      <c r="C58" s="259" t="s">
        <v>179</v>
      </c>
      <c r="D58" s="247" t="s">
        <v>102</v>
      </c>
      <c r="E58" s="248">
        <v>1.4135599999999999</v>
      </c>
      <c r="F58" s="249"/>
      <c r="G58" s="250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21</v>
      </c>
      <c r="M58" s="232">
        <f>G58*(1+L58/100)</f>
        <v>0</v>
      </c>
      <c r="N58" s="231">
        <v>3.0200100000000001</v>
      </c>
      <c r="O58" s="231">
        <f>ROUND(E58*N58,2)</f>
        <v>4.2699999999999996</v>
      </c>
      <c r="P58" s="231">
        <v>0</v>
      </c>
      <c r="Q58" s="231">
        <f>ROUND(E58*P58,2)</f>
        <v>0</v>
      </c>
      <c r="R58" s="232"/>
      <c r="S58" s="232" t="s">
        <v>103</v>
      </c>
      <c r="T58" s="232" t="s">
        <v>103</v>
      </c>
      <c r="U58" s="232">
        <v>39.358370000000001</v>
      </c>
      <c r="V58" s="232">
        <f>ROUND(E58*U58,2)</f>
        <v>55.64</v>
      </c>
      <c r="W58" s="232"/>
      <c r="X58" s="232" t="s">
        <v>180</v>
      </c>
      <c r="Y58" s="232" t="s">
        <v>105</v>
      </c>
      <c r="Z58" s="212"/>
      <c r="AA58" s="212"/>
      <c r="AB58" s="212"/>
      <c r="AC58" s="212"/>
      <c r="AD58" s="212"/>
      <c r="AE58" s="212"/>
      <c r="AF58" s="212"/>
      <c r="AG58" s="212" t="s">
        <v>181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">
      <c r="A59" s="229"/>
      <c r="B59" s="230"/>
      <c r="C59" s="260" t="s">
        <v>182</v>
      </c>
      <c r="D59" s="234"/>
      <c r="E59" s="235">
        <v>0.56981000000000004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111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">
      <c r="A60" s="229"/>
      <c r="B60" s="230"/>
      <c r="C60" s="260" t="s">
        <v>183</v>
      </c>
      <c r="D60" s="234"/>
      <c r="E60" s="235">
        <v>0.84375</v>
      </c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111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x14ac:dyDescent="0.2">
      <c r="A61" s="238" t="s">
        <v>98</v>
      </c>
      <c r="B61" s="239" t="s">
        <v>61</v>
      </c>
      <c r="C61" s="257" t="s">
        <v>62</v>
      </c>
      <c r="D61" s="240"/>
      <c r="E61" s="241"/>
      <c r="F61" s="242"/>
      <c r="G61" s="243">
        <f>SUMIF(AG62:AG65,"&lt;&gt;NOR",G62:G65)</f>
        <v>0</v>
      </c>
      <c r="H61" s="237"/>
      <c r="I61" s="237">
        <f>SUM(I62:I65)</f>
        <v>0</v>
      </c>
      <c r="J61" s="237"/>
      <c r="K61" s="237">
        <f>SUM(K62:K65)</f>
        <v>0</v>
      </c>
      <c r="L61" s="237"/>
      <c r="M61" s="237">
        <f>SUM(M62:M65)</f>
        <v>0</v>
      </c>
      <c r="N61" s="236"/>
      <c r="O61" s="236">
        <f>SUM(O62:O65)</f>
        <v>8.64</v>
      </c>
      <c r="P61" s="236"/>
      <c r="Q61" s="236">
        <f>SUM(Q62:Q65)</f>
        <v>0</v>
      </c>
      <c r="R61" s="237"/>
      <c r="S61" s="237"/>
      <c r="T61" s="237"/>
      <c r="U61" s="237"/>
      <c r="V61" s="237">
        <f>SUM(V62:V65)</f>
        <v>20.71</v>
      </c>
      <c r="W61" s="237"/>
      <c r="X61" s="237"/>
      <c r="Y61" s="237"/>
      <c r="AG61" t="s">
        <v>99</v>
      </c>
    </row>
    <row r="62" spans="1:60" outlineLevel="1" x14ac:dyDescent="0.2">
      <c r="A62" s="245">
        <v>23</v>
      </c>
      <c r="B62" s="246" t="s">
        <v>184</v>
      </c>
      <c r="C62" s="259" t="s">
        <v>185</v>
      </c>
      <c r="D62" s="247" t="s">
        <v>127</v>
      </c>
      <c r="E62" s="248">
        <v>21.72</v>
      </c>
      <c r="F62" s="249"/>
      <c r="G62" s="250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1">
        <v>0.30360999999999999</v>
      </c>
      <c r="O62" s="231">
        <f>ROUND(E62*N62,2)</f>
        <v>6.59</v>
      </c>
      <c r="P62" s="231">
        <v>0</v>
      </c>
      <c r="Q62" s="231">
        <f>ROUND(E62*P62,2)</f>
        <v>0</v>
      </c>
      <c r="R62" s="232"/>
      <c r="S62" s="232" t="s">
        <v>103</v>
      </c>
      <c r="T62" s="232" t="s">
        <v>103</v>
      </c>
      <c r="U62" s="232">
        <v>1.6E-2</v>
      </c>
      <c r="V62" s="232">
        <f>ROUND(E62*U62,2)</f>
        <v>0.35</v>
      </c>
      <c r="W62" s="232"/>
      <c r="X62" s="232" t="s">
        <v>104</v>
      </c>
      <c r="Y62" s="232" t="s">
        <v>105</v>
      </c>
      <c r="Z62" s="212"/>
      <c r="AA62" s="212"/>
      <c r="AB62" s="212"/>
      <c r="AC62" s="212"/>
      <c r="AD62" s="212"/>
      <c r="AE62" s="212"/>
      <c r="AF62" s="212"/>
      <c r="AG62" s="212" t="s">
        <v>106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">
      <c r="A63" s="229"/>
      <c r="B63" s="230"/>
      <c r="C63" s="260" t="s">
        <v>186</v>
      </c>
      <c r="D63" s="234"/>
      <c r="E63" s="235">
        <v>21.72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111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51">
        <v>24</v>
      </c>
      <c r="B64" s="252" t="s">
        <v>187</v>
      </c>
      <c r="C64" s="258" t="s">
        <v>188</v>
      </c>
      <c r="D64" s="253" t="s">
        <v>127</v>
      </c>
      <c r="E64" s="254">
        <v>15.52</v>
      </c>
      <c r="F64" s="255"/>
      <c r="G64" s="256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1">
        <v>0.11</v>
      </c>
      <c r="O64" s="231">
        <f>ROUND(E64*N64,2)</f>
        <v>1.71</v>
      </c>
      <c r="P64" s="231">
        <v>0</v>
      </c>
      <c r="Q64" s="231">
        <f>ROUND(E64*P64,2)</f>
        <v>0</v>
      </c>
      <c r="R64" s="232"/>
      <c r="S64" s="232" t="s">
        <v>103</v>
      </c>
      <c r="T64" s="232" t="s">
        <v>103</v>
      </c>
      <c r="U64" s="232">
        <v>1.135</v>
      </c>
      <c r="V64" s="232">
        <f>ROUND(E64*U64,2)</f>
        <v>17.62</v>
      </c>
      <c r="W64" s="232"/>
      <c r="X64" s="232" t="s">
        <v>104</v>
      </c>
      <c r="Y64" s="232" t="s">
        <v>105</v>
      </c>
      <c r="Z64" s="212"/>
      <c r="AA64" s="212"/>
      <c r="AB64" s="212"/>
      <c r="AC64" s="212"/>
      <c r="AD64" s="212"/>
      <c r="AE64" s="212"/>
      <c r="AF64" s="212"/>
      <c r="AG64" s="212" t="s">
        <v>106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51">
        <v>25</v>
      </c>
      <c r="B65" s="252" t="s">
        <v>189</v>
      </c>
      <c r="C65" s="258" t="s">
        <v>190</v>
      </c>
      <c r="D65" s="253" t="s">
        <v>127</v>
      </c>
      <c r="E65" s="254">
        <v>6.2</v>
      </c>
      <c r="F65" s="255"/>
      <c r="G65" s="256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1">
        <v>5.5449999999999999E-2</v>
      </c>
      <c r="O65" s="231">
        <f>ROUND(E65*N65,2)</f>
        <v>0.34</v>
      </c>
      <c r="P65" s="231">
        <v>0</v>
      </c>
      <c r="Q65" s="231">
        <f>ROUND(E65*P65,2)</f>
        <v>0</v>
      </c>
      <c r="R65" s="232"/>
      <c r="S65" s="232" t="s">
        <v>103</v>
      </c>
      <c r="T65" s="232" t="s">
        <v>103</v>
      </c>
      <c r="U65" s="232">
        <v>0.442</v>
      </c>
      <c r="V65" s="232">
        <f>ROUND(E65*U65,2)</f>
        <v>2.74</v>
      </c>
      <c r="W65" s="232"/>
      <c r="X65" s="232" t="s">
        <v>104</v>
      </c>
      <c r="Y65" s="232" t="s">
        <v>105</v>
      </c>
      <c r="Z65" s="212"/>
      <c r="AA65" s="212"/>
      <c r="AB65" s="212"/>
      <c r="AC65" s="212"/>
      <c r="AD65" s="212"/>
      <c r="AE65" s="212"/>
      <c r="AF65" s="212"/>
      <c r="AG65" s="212" t="s">
        <v>106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x14ac:dyDescent="0.2">
      <c r="A66" s="238" t="s">
        <v>98</v>
      </c>
      <c r="B66" s="239" t="s">
        <v>63</v>
      </c>
      <c r="C66" s="257" t="s">
        <v>64</v>
      </c>
      <c r="D66" s="240"/>
      <c r="E66" s="241"/>
      <c r="F66" s="242"/>
      <c r="G66" s="243">
        <f>SUMIF(AG67:AG97,"&lt;&gt;NOR",G67:G97)</f>
        <v>0</v>
      </c>
      <c r="H66" s="237"/>
      <c r="I66" s="237">
        <f>SUM(I67:I97)</f>
        <v>0</v>
      </c>
      <c r="J66" s="237"/>
      <c r="K66" s="237">
        <f>SUM(K67:K97)</f>
        <v>0</v>
      </c>
      <c r="L66" s="237"/>
      <c r="M66" s="237">
        <f>SUM(M67:M97)</f>
        <v>0</v>
      </c>
      <c r="N66" s="236"/>
      <c r="O66" s="236">
        <f>SUM(O67:O97)</f>
        <v>2.4799999999999995</v>
      </c>
      <c r="P66" s="236"/>
      <c r="Q66" s="236">
        <f>SUM(Q67:Q97)</f>
        <v>43.300000000000004</v>
      </c>
      <c r="R66" s="237"/>
      <c r="S66" s="237"/>
      <c r="T66" s="237"/>
      <c r="U66" s="237"/>
      <c r="V66" s="237">
        <f>SUM(V67:V97)</f>
        <v>168.25</v>
      </c>
      <c r="W66" s="237"/>
      <c r="X66" s="237"/>
      <c r="Y66" s="237"/>
      <c r="AG66" t="s">
        <v>99</v>
      </c>
    </row>
    <row r="67" spans="1:60" outlineLevel="1" x14ac:dyDescent="0.2">
      <c r="A67" s="251">
        <v>26</v>
      </c>
      <c r="B67" s="252" t="s">
        <v>191</v>
      </c>
      <c r="C67" s="258" t="s">
        <v>192</v>
      </c>
      <c r="D67" s="253" t="s">
        <v>127</v>
      </c>
      <c r="E67" s="254">
        <v>4.7</v>
      </c>
      <c r="F67" s="255"/>
      <c r="G67" s="256">
        <f>ROUND(E67*F67,2)</f>
        <v>0</v>
      </c>
      <c r="H67" s="233"/>
      <c r="I67" s="232">
        <f>ROUND(E67*H67,2)</f>
        <v>0</v>
      </c>
      <c r="J67" s="233"/>
      <c r="K67" s="232">
        <f>ROUND(E67*J67,2)</f>
        <v>0</v>
      </c>
      <c r="L67" s="232">
        <v>21</v>
      </c>
      <c r="M67" s="232">
        <f>G67*(1+L67/100)</f>
        <v>0</v>
      </c>
      <c r="N67" s="231">
        <v>0</v>
      </c>
      <c r="O67" s="231">
        <f>ROUND(E67*N67,2)</f>
        <v>0</v>
      </c>
      <c r="P67" s="231">
        <v>0.11799999999999999</v>
      </c>
      <c r="Q67" s="231">
        <f>ROUND(E67*P67,2)</f>
        <v>0.55000000000000004</v>
      </c>
      <c r="R67" s="232"/>
      <c r="S67" s="232" t="s">
        <v>103</v>
      </c>
      <c r="T67" s="232" t="s">
        <v>103</v>
      </c>
      <c r="U67" s="232">
        <v>0.16</v>
      </c>
      <c r="V67" s="232">
        <f>ROUND(E67*U67,2)</f>
        <v>0.75</v>
      </c>
      <c r="W67" s="232"/>
      <c r="X67" s="232" t="s">
        <v>104</v>
      </c>
      <c r="Y67" s="232" t="s">
        <v>105</v>
      </c>
      <c r="Z67" s="212"/>
      <c r="AA67" s="212"/>
      <c r="AB67" s="212"/>
      <c r="AC67" s="212"/>
      <c r="AD67" s="212"/>
      <c r="AE67" s="212"/>
      <c r="AF67" s="212"/>
      <c r="AG67" s="212" t="s">
        <v>106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51">
        <v>27</v>
      </c>
      <c r="B68" s="252" t="s">
        <v>193</v>
      </c>
      <c r="C68" s="258" t="s">
        <v>194</v>
      </c>
      <c r="D68" s="253" t="s">
        <v>127</v>
      </c>
      <c r="E68" s="254">
        <v>30.3</v>
      </c>
      <c r="F68" s="255"/>
      <c r="G68" s="256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21</v>
      </c>
      <c r="M68" s="232">
        <f>G68*(1+L68/100)</f>
        <v>0</v>
      </c>
      <c r="N68" s="231">
        <v>0</v>
      </c>
      <c r="O68" s="231">
        <f>ROUND(E68*N68,2)</f>
        <v>0</v>
      </c>
      <c r="P68" s="231">
        <v>0.41699999999999998</v>
      </c>
      <c r="Q68" s="231">
        <f>ROUND(E68*P68,2)</f>
        <v>12.64</v>
      </c>
      <c r="R68" s="232"/>
      <c r="S68" s="232" t="s">
        <v>103</v>
      </c>
      <c r="T68" s="232" t="s">
        <v>103</v>
      </c>
      <c r="U68" s="232">
        <v>0.13</v>
      </c>
      <c r="V68" s="232">
        <f>ROUND(E68*U68,2)</f>
        <v>3.94</v>
      </c>
      <c r="W68" s="232"/>
      <c r="X68" s="232" t="s">
        <v>104</v>
      </c>
      <c r="Y68" s="232" t="s">
        <v>105</v>
      </c>
      <c r="Z68" s="212"/>
      <c r="AA68" s="212"/>
      <c r="AB68" s="212"/>
      <c r="AC68" s="212"/>
      <c r="AD68" s="212"/>
      <c r="AE68" s="212"/>
      <c r="AF68" s="212"/>
      <c r="AG68" s="212" t="s">
        <v>106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45">
        <v>28</v>
      </c>
      <c r="B69" s="246" t="s">
        <v>195</v>
      </c>
      <c r="C69" s="259" t="s">
        <v>196</v>
      </c>
      <c r="D69" s="247" t="s">
        <v>127</v>
      </c>
      <c r="E69" s="248">
        <v>12.65</v>
      </c>
      <c r="F69" s="249"/>
      <c r="G69" s="250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21</v>
      </c>
      <c r="M69" s="232">
        <f>G69*(1+L69/100)</f>
        <v>0</v>
      </c>
      <c r="N69" s="231">
        <v>2.1000000000000001E-2</v>
      </c>
      <c r="O69" s="231">
        <f>ROUND(E69*N69,2)</f>
        <v>0.27</v>
      </c>
      <c r="P69" s="231">
        <v>0</v>
      </c>
      <c r="Q69" s="231">
        <f>ROUND(E69*P69,2)</f>
        <v>0</v>
      </c>
      <c r="R69" s="232"/>
      <c r="S69" s="232" t="s">
        <v>103</v>
      </c>
      <c r="T69" s="232" t="s">
        <v>103</v>
      </c>
      <c r="U69" s="232">
        <v>0.36</v>
      </c>
      <c r="V69" s="232">
        <f>ROUND(E69*U69,2)</f>
        <v>4.55</v>
      </c>
      <c r="W69" s="232"/>
      <c r="X69" s="232" t="s">
        <v>104</v>
      </c>
      <c r="Y69" s="232" t="s">
        <v>105</v>
      </c>
      <c r="Z69" s="212"/>
      <c r="AA69" s="212"/>
      <c r="AB69" s="212"/>
      <c r="AC69" s="212"/>
      <c r="AD69" s="212"/>
      <c r="AE69" s="212"/>
      <c r="AF69" s="212"/>
      <c r="AG69" s="212" t="s">
        <v>106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">
      <c r="A70" s="229"/>
      <c r="B70" s="230"/>
      <c r="C70" s="260" t="s">
        <v>197</v>
      </c>
      <c r="D70" s="234"/>
      <c r="E70" s="235">
        <v>12.65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2"/>
      <c r="AA70" s="212"/>
      <c r="AB70" s="212"/>
      <c r="AC70" s="212"/>
      <c r="AD70" s="212"/>
      <c r="AE70" s="212"/>
      <c r="AF70" s="212"/>
      <c r="AG70" s="212" t="s">
        <v>111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45">
        <v>29</v>
      </c>
      <c r="B71" s="246" t="s">
        <v>198</v>
      </c>
      <c r="C71" s="259" t="s">
        <v>199</v>
      </c>
      <c r="D71" s="247" t="s">
        <v>127</v>
      </c>
      <c r="E71" s="248">
        <v>12.65</v>
      </c>
      <c r="F71" s="249"/>
      <c r="G71" s="250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21</v>
      </c>
      <c r="M71" s="232">
        <f>G71*(1+L71/100)</f>
        <v>0</v>
      </c>
      <c r="N71" s="231">
        <v>0</v>
      </c>
      <c r="O71" s="231">
        <f>ROUND(E71*N71,2)</f>
        <v>0</v>
      </c>
      <c r="P71" s="231">
        <v>0</v>
      </c>
      <c r="Q71" s="231">
        <f>ROUND(E71*P71,2)</f>
        <v>0</v>
      </c>
      <c r="R71" s="232"/>
      <c r="S71" s="232" t="s">
        <v>103</v>
      </c>
      <c r="T71" s="232" t="s">
        <v>103</v>
      </c>
      <c r="U71" s="232">
        <v>0.43</v>
      </c>
      <c r="V71" s="232">
        <f>ROUND(E71*U71,2)</f>
        <v>5.44</v>
      </c>
      <c r="W71" s="232"/>
      <c r="X71" s="232" t="s">
        <v>104</v>
      </c>
      <c r="Y71" s="232" t="s">
        <v>105</v>
      </c>
      <c r="Z71" s="212"/>
      <c r="AA71" s="212"/>
      <c r="AB71" s="212"/>
      <c r="AC71" s="212"/>
      <c r="AD71" s="212"/>
      <c r="AE71" s="212"/>
      <c r="AF71" s="212"/>
      <c r="AG71" s="212" t="s">
        <v>106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">
      <c r="A72" s="229"/>
      <c r="B72" s="230"/>
      <c r="C72" s="260" t="s">
        <v>197</v>
      </c>
      <c r="D72" s="234"/>
      <c r="E72" s="235">
        <v>12.65</v>
      </c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111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45">
        <v>30</v>
      </c>
      <c r="B73" s="246" t="s">
        <v>200</v>
      </c>
      <c r="C73" s="259" t="s">
        <v>201</v>
      </c>
      <c r="D73" s="247" t="s">
        <v>127</v>
      </c>
      <c r="E73" s="248">
        <v>1.2</v>
      </c>
      <c r="F73" s="249"/>
      <c r="G73" s="250">
        <f>ROUND(E73*F73,2)</f>
        <v>0</v>
      </c>
      <c r="H73" s="233"/>
      <c r="I73" s="232">
        <f>ROUND(E73*H73,2)</f>
        <v>0</v>
      </c>
      <c r="J73" s="233"/>
      <c r="K73" s="232">
        <f>ROUND(E73*J73,2)</f>
        <v>0</v>
      </c>
      <c r="L73" s="232">
        <v>21</v>
      </c>
      <c r="M73" s="232">
        <f>G73*(1+L73/100)</f>
        <v>0</v>
      </c>
      <c r="N73" s="231">
        <v>0.23236999999999999</v>
      </c>
      <c r="O73" s="231">
        <f>ROUND(E73*N73,2)</f>
        <v>0.28000000000000003</v>
      </c>
      <c r="P73" s="231">
        <v>0</v>
      </c>
      <c r="Q73" s="231">
        <f>ROUND(E73*P73,2)</f>
        <v>0</v>
      </c>
      <c r="R73" s="232"/>
      <c r="S73" s="232" t="s">
        <v>103</v>
      </c>
      <c r="T73" s="232" t="s">
        <v>103</v>
      </c>
      <c r="U73" s="232">
        <v>0.60499999999999998</v>
      </c>
      <c r="V73" s="232">
        <f>ROUND(E73*U73,2)</f>
        <v>0.73</v>
      </c>
      <c r="W73" s="232"/>
      <c r="X73" s="232" t="s">
        <v>104</v>
      </c>
      <c r="Y73" s="232" t="s">
        <v>105</v>
      </c>
      <c r="Z73" s="212"/>
      <c r="AA73" s="212"/>
      <c r="AB73" s="212"/>
      <c r="AC73" s="212"/>
      <c r="AD73" s="212"/>
      <c r="AE73" s="212"/>
      <c r="AF73" s="212"/>
      <c r="AG73" s="212" t="s">
        <v>106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">
      <c r="A74" s="229"/>
      <c r="B74" s="230"/>
      <c r="C74" s="260" t="s">
        <v>202</v>
      </c>
      <c r="D74" s="234"/>
      <c r="E74" s="235">
        <v>1.2</v>
      </c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111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45">
        <v>31</v>
      </c>
      <c r="B75" s="246" t="s">
        <v>203</v>
      </c>
      <c r="C75" s="259" t="s">
        <v>204</v>
      </c>
      <c r="D75" s="247" t="s">
        <v>102</v>
      </c>
      <c r="E75" s="248">
        <v>7.1262499999999998</v>
      </c>
      <c r="F75" s="249"/>
      <c r="G75" s="250">
        <f>ROUND(E75*F75,2)</f>
        <v>0</v>
      </c>
      <c r="H75" s="233"/>
      <c r="I75" s="232">
        <f>ROUND(E75*H75,2)</f>
        <v>0</v>
      </c>
      <c r="J75" s="233"/>
      <c r="K75" s="232">
        <f>ROUND(E75*J75,2)</f>
        <v>0</v>
      </c>
      <c r="L75" s="232">
        <v>21</v>
      </c>
      <c r="M75" s="232">
        <f>G75*(1+L75/100)</f>
        <v>0</v>
      </c>
      <c r="N75" s="231">
        <v>0</v>
      </c>
      <c r="O75" s="231">
        <f>ROUND(E75*N75,2)</f>
        <v>0</v>
      </c>
      <c r="P75" s="231">
        <v>2.4</v>
      </c>
      <c r="Q75" s="231">
        <f>ROUND(E75*P75,2)</f>
        <v>17.100000000000001</v>
      </c>
      <c r="R75" s="232"/>
      <c r="S75" s="232" t="s">
        <v>103</v>
      </c>
      <c r="T75" s="232" t="s">
        <v>103</v>
      </c>
      <c r="U75" s="232">
        <v>13.301</v>
      </c>
      <c r="V75" s="232">
        <f>ROUND(E75*U75,2)</f>
        <v>94.79</v>
      </c>
      <c r="W75" s="232"/>
      <c r="X75" s="232" t="s">
        <v>104</v>
      </c>
      <c r="Y75" s="232" t="s">
        <v>105</v>
      </c>
      <c r="Z75" s="212"/>
      <c r="AA75" s="212"/>
      <c r="AB75" s="212"/>
      <c r="AC75" s="212"/>
      <c r="AD75" s="212"/>
      <c r="AE75" s="212"/>
      <c r="AF75" s="212"/>
      <c r="AG75" s="212" t="s">
        <v>106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">
      <c r="A76" s="229"/>
      <c r="B76" s="230"/>
      <c r="C76" s="260" t="s">
        <v>205</v>
      </c>
      <c r="D76" s="234"/>
      <c r="E76" s="235">
        <v>7.1262499999999998</v>
      </c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111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45">
        <v>32</v>
      </c>
      <c r="B77" s="246" t="s">
        <v>206</v>
      </c>
      <c r="C77" s="259" t="s">
        <v>207</v>
      </c>
      <c r="D77" s="247" t="s">
        <v>102</v>
      </c>
      <c r="E77" s="248">
        <v>5.0049999999999999</v>
      </c>
      <c r="F77" s="249"/>
      <c r="G77" s="250">
        <f>ROUND(E77*F77,2)</f>
        <v>0</v>
      </c>
      <c r="H77" s="233"/>
      <c r="I77" s="232">
        <f>ROUND(E77*H77,2)</f>
        <v>0</v>
      </c>
      <c r="J77" s="233"/>
      <c r="K77" s="232">
        <f>ROUND(E77*J77,2)</f>
        <v>0</v>
      </c>
      <c r="L77" s="232">
        <v>21</v>
      </c>
      <c r="M77" s="232">
        <f>G77*(1+L77/100)</f>
        <v>0</v>
      </c>
      <c r="N77" s="231">
        <v>1.47E-3</v>
      </c>
      <c r="O77" s="231">
        <f>ROUND(E77*N77,2)</f>
        <v>0.01</v>
      </c>
      <c r="P77" s="231">
        <v>2.4</v>
      </c>
      <c r="Q77" s="231">
        <f>ROUND(E77*P77,2)</f>
        <v>12.01</v>
      </c>
      <c r="R77" s="232"/>
      <c r="S77" s="232" t="s">
        <v>103</v>
      </c>
      <c r="T77" s="232" t="s">
        <v>103</v>
      </c>
      <c r="U77" s="232">
        <v>8.5</v>
      </c>
      <c r="V77" s="232">
        <f>ROUND(E77*U77,2)</f>
        <v>42.54</v>
      </c>
      <c r="W77" s="232"/>
      <c r="X77" s="232" t="s">
        <v>104</v>
      </c>
      <c r="Y77" s="232" t="s">
        <v>105</v>
      </c>
      <c r="Z77" s="212"/>
      <c r="AA77" s="212"/>
      <c r="AB77" s="212"/>
      <c r="AC77" s="212"/>
      <c r="AD77" s="212"/>
      <c r="AE77" s="212"/>
      <c r="AF77" s="212"/>
      <c r="AG77" s="212" t="s">
        <v>106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">
      <c r="A78" s="229"/>
      <c r="B78" s="230"/>
      <c r="C78" s="260" t="s">
        <v>208</v>
      </c>
      <c r="D78" s="234"/>
      <c r="E78" s="235">
        <v>5.0049999999999999</v>
      </c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111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45">
        <v>33</v>
      </c>
      <c r="B79" s="246" t="s">
        <v>209</v>
      </c>
      <c r="C79" s="259" t="s">
        <v>210</v>
      </c>
      <c r="D79" s="247" t="s">
        <v>141</v>
      </c>
      <c r="E79" s="248">
        <v>13.75</v>
      </c>
      <c r="F79" s="249"/>
      <c r="G79" s="250">
        <f>ROUND(E79*F79,2)</f>
        <v>0</v>
      </c>
      <c r="H79" s="233"/>
      <c r="I79" s="232">
        <f>ROUND(E79*H79,2)</f>
        <v>0</v>
      </c>
      <c r="J79" s="233"/>
      <c r="K79" s="232">
        <f>ROUND(E79*J79,2)</f>
        <v>0</v>
      </c>
      <c r="L79" s="232">
        <v>21</v>
      </c>
      <c r="M79" s="232">
        <f>G79*(1+L79/100)</f>
        <v>0</v>
      </c>
      <c r="N79" s="231">
        <v>0</v>
      </c>
      <c r="O79" s="231">
        <f>ROUND(E79*N79,2)</f>
        <v>0</v>
      </c>
      <c r="P79" s="231">
        <v>7.2999999999999995E-2</v>
      </c>
      <c r="Q79" s="231">
        <f>ROUND(E79*P79,2)</f>
        <v>1</v>
      </c>
      <c r="R79" s="232"/>
      <c r="S79" s="232" t="s">
        <v>103</v>
      </c>
      <c r="T79" s="232" t="s">
        <v>103</v>
      </c>
      <c r="U79" s="232">
        <v>0.23</v>
      </c>
      <c r="V79" s="232">
        <f>ROUND(E79*U79,2)</f>
        <v>3.16</v>
      </c>
      <c r="W79" s="232"/>
      <c r="X79" s="232" t="s">
        <v>104</v>
      </c>
      <c r="Y79" s="232" t="s">
        <v>105</v>
      </c>
      <c r="Z79" s="212"/>
      <c r="AA79" s="212"/>
      <c r="AB79" s="212"/>
      <c r="AC79" s="212"/>
      <c r="AD79" s="212"/>
      <c r="AE79" s="212"/>
      <c r="AF79" s="212"/>
      <c r="AG79" s="212" t="s">
        <v>106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2">
      <c r="A80" s="229"/>
      <c r="B80" s="230"/>
      <c r="C80" s="260" t="s">
        <v>211</v>
      </c>
      <c r="D80" s="234"/>
      <c r="E80" s="235">
        <v>13.75</v>
      </c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2"/>
      <c r="AA80" s="212"/>
      <c r="AB80" s="212"/>
      <c r="AC80" s="212"/>
      <c r="AD80" s="212"/>
      <c r="AE80" s="212"/>
      <c r="AF80" s="212"/>
      <c r="AG80" s="212" t="s">
        <v>111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2.5" outlineLevel="1" x14ac:dyDescent="0.2">
      <c r="A81" s="245">
        <v>34</v>
      </c>
      <c r="B81" s="246" t="s">
        <v>212</v>
      </c>
      <c r="C81" s="259" t="s">
        <v>213</v>
      </c>
      <c r="D81" s="247" t="s">
        <v>127</v>
      </c>
      <c r="E81" s="248">
        <v>7.2</v>
      </c>
      <c r="F81" s="249"/>
      <c r="G81" s="250">
        <f>ROUND(E81*F81,2)</f>
        <v>0</v>
      </c>
      <c r="H81" s="233"/>
      <c r="I81" s="232">
        <f>ROUND(E81*H81,2)</f>
        <v>0</v>
      </c>
      <c r="J81" s="233"/>
      <c r="K81" s="232">
        <f>ROUND(E81*J81,2)</f>
        <v>0</v>
      </c>
      <c r="L81" s="232">
        <v>21</v>
      </c>
      <c r="M81" s="232">
        <f>G81*(1+L81/100)</f>
        <v>0</v>
      </c>
      <c r="N81" s="231">
        <v>1E-4</v>
      </c>
      <c r="O81" s="231">
        <f>ROUND(E81*N81,2)</f>
        <v>0</v>
      </c>
      <c r="P81" s="231">
        <v>0</v>
      </c>
      <c r="Q81" s="231">
        <f>ROUND(E81*P81,2)</f>
        <v>0</v>
      </c>
      <c r="R81" s="232"/>
      <c r="S81" s="232" t="s">
        <v>103</v>
      </c>
      <c r="T81" s="232" t="s">
        <v>103</v>
      </c>
      <c r="U81" s="232">
        <v>0.34</v>
      </c>
      <c r="V81" s="232">
        <f>ROUND(E81*U81,2)</f>
        <v>2.4500000000000002</v>
      </c>
      <c r="W81" s="232"/>
      <c r="X81" s="232" t="s">
        <v>104</v>
      </c>
      <c r="Y81" s="232" t="s">
        <v>105</v>
      </c>
      <c r="Z81" s="212"/>
      <c r="AA81" s="212"/>
      <c r="AB81" s="212"/>
      <c r="AC81" s="212"/>
      <c r="AD81" s="212"/>
      <c r="AE81" s="212"/>
      <c r="AF81" s="212"/>
      <c r="AG81" s="212" t="s">
        <v>106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29"/>
      <c r="B82" s="230"/>
      <c r="C82" s="260" t="s">
        <v>214</v>
      </c>
      <c r="D82" s="234"/>
      <c r="E82" s="235">
        <v>7.2</v>
      </c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2"/>
      <c r="AA82" s="212"/>
      <c r="AB82" s="212"/>
      <c r="AC82" s="212"/>
      <c r="AD82" s="212"/>
      <c r="AE82" s="212"/>
      <c r="AF82" s="212"/>
      <c r="AG82" s="212" t="s">
        <v>111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51">
        <v>35</v>
      </c>
      <c r="B83" s="252" t="s">
        <v>215</v>
      </c>
      <c r="C83" s="258" t="s">
        <v>216</v>
      </c>
      <c r="D83" s="253" t="s">
        <v>127</v>
      </c>
      <c r="E83" s="254">
        <v>1.7</v>
      </c>
      <c r="F83" s="255"/>
      <c r="G83" s="256">
        <f>ROUND(E83*F83,2)</f>
        <v>0</v>
      </c>
      <c r="H83" s="233"/>
      <c r="I83" s="232">
        <f>ROUND(E83*H83,2)</f>
        <v>0</v>
      </c>
      <c r="J83" s="233"/>
      <c r="K83" s="232">
        <f>ROUND(E83*J83,2)</f>
        <v>0</v>
      </c>
      <c r="L83" s="232">
        <v>21</v>
      </c>
      <c r="M83" s="232">
        <f>G83*(1+L83/100)</f>
        <v>0</v>
      </c>
      <c r="N83" s="231">
        <v>1.6000000000000001E-4</v>
      </c>
      <c r="O83" s="231">
        <f>ROUND(E83*N83,2)</f>
        <v>0</v>
      </c>
      <c r="P83" s="231">
        <v>0</v>
      </c>
      <c r="Q83" s="231">
        <f>ROUND(E83*P83,2)</f>
        <v>0</v>
      </c>
      <c r="R83" s="232"/>
      <c r="S83" s="232" t="s">
        <v>103</v>
      </c>
      <c r="T83" s="232" t="s">
        <v>103</v>
      </c>
      <c r="U83" s="232">
        <v>0.13500000000000001</v>
      </c>
      <c r="V83" s="232">
        <f>ROUND(E83*U83,2)</f>
        <v>0.23</v>
      </c>
      <c r="W83" s="232"/>
      <c r="X83" s="232" t="s">
        <v>104</v>
      </c>
      <c r="Y83" s="232" t="s">
        <v>105</v>
      </c>
      <c r="Z83" s="212"/>
      <c r="AA83" s="212"/>
      <c r="AB83" s="212"/>
      <c r="AC83" s="212"/>
      <c r="AD83" s="212"/>
      <c r="AE83" s="212"/>
      <c r="AF83" s="212"/>
      <c r="AG83" s="212" t="s">
        <v>106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51">
        <v>36</v>
      </c>
      <c r="B84" s="252" t="s">
        <v>217</v>
      </c>
      <c r="C84" s="258" t="s">
        <v>218</v>
      </c>
      <c r="D84" s="253" t="s">
        <v>219</v>
      </c>
      <c r="E84" s="254">
        <v>1</v>
      </c>
      <c r="F84" s="255"/>
      <c r="G84" s="256">
        <f>ROUND(E84*F84,2)</f>
        <v>0</v>
      </c>
      <c r="H84" s="233"/>
      <c r="I84" s="232">
        <f>ROUND(E84*H84,2)</f>
        <v>0</v>
      </c>
      <c r="J84" s="233"/>
      <c r="K84" s="232">
        <f>ROUND(E84*J84,2)</f>
        <v>0</v>
      </c>
      <c r="L84" s="232">
        <v>21</v>
      </c>
      <c r="M84" s="232">
        <f>G84*(1+L84/100)</f>
        <v>0</v>
      </c>
      <c r="N84" s="231">
        <v>0</v>
      </c>
      <c r="O84" s="231">
        <f>ROUND(E84*N84,2)</f>
        <v>0</v>
      </c>
      <c r="P84" s="231">
        <v>0</v>
      </c>
      <c r="Q84" s="231">
        <f>ROUND(E84*P84,2)</f>
        <v>0</v>
      </c>
      <c r="R84" s="232"/>
      <c r="S84" s="232" t="s">
        <v>133</v>
      </c>
      <c r="T84" s="232" t="s">
        <v>134</v>
      </c>
      <c r="U84" s="232">
        <v>0</v>
      </c>
      <c r="V84" s="232">
        <f>ROUND(E84*U84,2)</f>
        <v>0</v>
      </c>
      <c r="W84" s="232"/>
      <c r="X84" s="232" t="s">
        <v>104</v>
      </c>
      <c r="Y84" s="232" t="s">
        <v>105</v>
      </c>
      <c r="Z84" s="212"/>
      <c r="AA84" s="212"/>
      <c r="AB84" s="212"/>
      <c r="AC84" s="212"/>
      <c r="AD84" s="212"/>
      <c r="AE84" s="212"/>
      <c r="AF84" s="212"/>
      <c r="AG84" s="212" t="s">
        <v>106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51">
        <v>37</v>
      </c>
      <c r="B85" s="252" t="s">
        <v>220</v>
      </c>
      <c r="C85" s="258" t="s">
        <v>221</v>
      </c>
      <c r="D85" s="253" t="s">
        <v>219</v>
      </c>
      <c r="E85" s="254">
        <v>1</v>
      </c>
      <c r="F85" s="255"/>
      <c r="G85" s="256">
        <f>ROUND(E85*F85,2)</f>
        <v>0</v>
      </c>
      <c r="H85" s="233"/>
      <c r="I85" s="232">
        <f>ROUND(E85*H85,2)</f>
        <v>0</v>
      </c>
      <c r="J85" s="233"/>
      <c r="K85" s="232">
        <f>ROUND(E85*J85,2)</f>
        <v>0</v>
      </c>
      <c r="L85" s="232">
        <v>21</v>
      </c>
      <c r="M85" s="232">
        <f>G85*(1+L85/100)</f>
        <v>0</v>
      </c>
      <c r="N85" s="231">
        <v>0</v>
      </c>
      <c r="O85" s="231">
        <f>ROUND(E85*N85,2)</f>
        <v>0</v>
      </c>
      <c r="P85" s="231">
        <v>0</v>
      </c>
      <c r="Q85" s="231">
        <f>ROUND(E85*P85,2)</f>
        <v>0</v>
      </c>
      <c r="R85" s="232"/>
      <c r="S85" s="232" t="s">
        <v>133</v>
      </c>
      <c r="T85" s="232" t="s">
        <v>134</v>
      </c>
      <c r="U85" s="232">
        <v>0</v>
      </c>
      <c r="V85" s="232">
        <f>ROUND(E85*U85,2)</f>
        <v>0</v>
      </c>
      <c r="W85" s="232"/>
      <c r="X85" s="232" t="s">
        <v>104</v>
      </c>
      <c r="Y85" s="232" t="s">
        <v>105</v>
      </c>
      <c r="Z85" s="212"/>
      <c r="AA85" s="212"/>
      <c r="AB85" s="212"/>
      <c r="AC85" s="212"/>
      <c r="AD85" s="212"/>
      <c r="AE85" s="212"/>
      <c r="AF85" s="212"/>
      <c r="AG85" s="212" t="s">
        <v>106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51">
        <v>38</v>
      </c>
      <c r="B86" s="252" t="s">
        <v>222</v>
      </c>
      <c r="C86" s="258" t="s">
        <v>223</v>
      </c>
      <c r="D86" s="253" t="s">
        <v>219</v>
      </c>
      <c r="E86" s="254">
        <v>1</v>
      </c>
      <c r="F86" s="255"/>
      <c r="G86" s="256">
        <f>ROUND(E86*F86,2)</f>
        <v>0</v>
      </c>
      <c r="H86" s="233"/>
      <c r="I86" s="232">
        <f>ROUND(E86*H86,2)</f>
        <v>0</v>
      </c>
      <c r="J86" s="233"/>
      <c r="K86" s="232">
        <f>ROUND(E86*J86,2)</f>
        <v>0</v>
      </c>
      <c r="L86" s="232">
        <v>21</v>
      </c>
      <c r="M86" s="232">
        <f>G86*(1+L86/100)</f>
        <v>0</v>
      </c>
      <c r="N86" s="231">
        <v>0</v>
      </c>
      <c r="O86" s="231">
        <f>ROUND(E86*N86,2)</f>
        <v>0</v>
      </c>
      <c r="P86" s="231">
        <v>0</v>
      </c>
      <c r="Q86" s="231">
        <f>ROUND(E86*P86,2)</f>
        <v>0</v>
      </c>
      <c r="R86" s="232"/>
      <c r="S86" s="232" t="s">
        <v>133</v>
      </c>
      <c r="T86" s="232" t="s">
        <v>134</v>
      </c>
      <c r="U86" s="232">
        <v>0</v>
      </c>
      <c r="V86" s="232">
        <f>ROUND(E86*U86,2)</f>
        <v>0</v>
      </c>
      <c r="W86" s="232"/>
      <c r="X86" s="232" t="s">
        <v>104</v>
      </c>
      <c r="Y86" s="232" t="s">
        <v>105</v>
      </c>
      <c r="Z86" s="212"/>
      <c r="AA86" s="212"/>
      <c r="AB86" s="212"/>
      <c r="AC86" s="212"/>
      <c r="AD86" s="212"/>
      <c r="AE86" s="212"/>
      <c r="AF86" s="212"/>
      <c r="AG86" s="212" t="s">
        <v>106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2.5" outlineLevel="1" x14ac:dyDescent="0.2">
      <c r="A87" s="251">
        <v>39</v>
      </c>
      <c r="B87" s="252" t="s">
        <v>224</v>
      </c>
      <c r="C87" s="258" t="s">
        <v>225</v>
      </c>
      <c r="D87" s="253" t="s">
        <v>219</v>
      </c>
      <c r="E87" s="254">
        <v>4</v>
      </c>
      <c r="F87" s="255"/>
      <c r="G87" s="256">
        <f>ROUND(E87*F87,2)</f>
        <v>0</v>
      </c>
      <c r="H87" s="233"/>
      <c r="I87" s="232">
        <f>ROUND(E87*H87,2)</f>
        <v>0</v>
      </c>
      <c r="J87" s="233"/>
      <c r="K87" s="232">
        <f>ROUND(E87*J87,2)</f>
        <v>0</v>
      </c>
      <c r="L87" s="232">
        <v>21</v>
      </c>
      <c r="M87" s="232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2"/>
      <c r="S87" s="232" t="s">
        <v>133</v>
      </c>
      <c r="T87" s="232" t="s">
        <v>134</v>
      </c>
      <c r="U87" s="232">
        <v>0</v>
      </c>
      <c r="V87" s="232">
        <f>ROUND(E87*U87,2)</f>
        <v>0</v>
      </c>
      <c r="W87" s="232"/>
      <c r="X87" s="232" t="s">
        <v>104</v>
      </c>
      <c r="Y87" s="232" t="s">
        <v>105</v>
      </c>
      <c r="Z87" s="212"/>
      <c r="AA87" s="212"/>
      <c r="AB87" s="212"/>
      <c r="AC87" s="212"/>
      <c r="AD87" s="212"/>
      <c r="AE87" s="212"/>
      <c r="AF87" s="212"/>
      <c r="AG87" s="212" t="s">
        <v>106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51">
        <v>40</v>
      </c>
      <c r="B88" s="252" t="s">
        <v>226</v>
      </c>
      <c r="C88" s="258" t="s">
        <v>227</v>
      </c>
      <c r="D88" s="253" t="s">
        <v>228</v>
      </c>
      <c r="E88" s="254">
        <v>1</v>
      </c>
      <c r="F88" s="255"/>
      <c r="G88" s="256">
        <f>ROUND(E88*F88,2)</f>
        <v>0</v>
      </c>
      <c r="H88" s="233"/>
      <c r="I88" s="232">
        <f>ROUND(E88*H88,2)</f>
        <v>0</v>
      </c>
      <c r="J88" s="233"/>
      <c r="K88" s="232">
        <f>ROUND(E88*J88,2)</f>
        <v>0</v>
      </c>
      <c r="L88" s="232">
        <v>21</v>
      </c>
      <c r="M88" s="232">
        <f>G88*(1+L88/100)</f>
        <v>0</v>
      </c>
      <c r="N88" s="231">
        <v>0</v>
      </c>
      <c r="O88" s="231">
        <f>ROUND(E88*N88,2)</f>
        <v>0</v>
      </c>
      <c r="P88" s="231">
        <v>0</v>
      </c>
      <c r="Q88" s="231">
        <f>ROUND(E88*P88,2)</f>
        <v>0</v>
      </c>
      <c r="R88" s="232"/>
      <c r="S88" s="232" t="s">
        <v>133</v>
      </c>
      <c r="T88" s="232" t="s">
        <v>134</v>
      </c>
      <c r="U88" s="232">
        <v>0</v>
      </c>
      <c r="V88" s="232">
        <f>ROUND(E88*U88,2)</f>
        <v>0</v>
      </c>
      <c r="W88" s="232"/>
      <c r="X88" s="232" t="s">
        <v>104</v>
      </c>
      <c r="Y88" s="232" t="s">
        <v>105</v>
      </c>
      <c r="Z88" s="212"/>
      <c r="AA88" s="212"/>
      <c r="AB88" s="212"/>
      <c r="AC88" s="212"/>
      <c r="AD88" s="212"/>
      <c r="AE88" s="212"/>
      <c r="AF88" s="212"/>
      <c r="AG88" s="212" t="s">
        <v>106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45">
        <v>41</v>
      </c>
      <c r="B89" s="246" t="s">
        <v>229</v>
      </c>
      <c r="C89" s="259" t="s">
        <v>230</v>
      </c>
      <c r="D89" s="247" t="s">
        <v>127</v>
      </c>
      <c r="E89" s="248">
        <v>1.2</v>
      </c>
      <c r="F89" s="249"/>
      <c r="G89" s="250">
        <f>ROUND(E89*F89,2)</f>
        <v>0</v>
      </c>
      <c r="H89" s="233"/>
      <c r="I89" s="232">
        <f>ROUND(E89*H89,2)</f>
        <v>0</v>
      </c>
      <c r="J89" s="233"/>
      <c r="K89" s="232">
        <f>ROUND(E89*J89,2)</f>
        <v>0</v>
      </c>
      <c r="L89" s="232">
        <v>21</v>
      </c>
      <c r="M89" s="232">
        <f>G89*(1+L89/100)</f>
        <v>0</v>
      </c>
      <c r="N89" s="231">
        <v>0</v>
      </c>
      <c r="O89" s="231">
        <f>ROUND(E89*N89,2)</f>
        <v>0</v>
      </c>
      <c r="P89" s="231">
        <v>0</v>
      </c>
      <c r="Q89" s="231">
        <f>ROUND(E89*P89,2)</f>
        <v>0</v>
      </c>
      <c r="R89" s="232"/>
      <c r="S89" s="232" t="s">
        <v>133</v>
      </c>
      <c r="T89" s="232" t="s">
        <v>134</v>
      </c>
      <c r="U89" s="232">
        <v>0</v>
      </c>
      <c r="V89" s="232">
        <f>ROUND(E89*U89,2)</f>
        <v>0</v>
      </c>
      <c r="W89" s="232"/>
      <c r="X89" s="232" t="s">
        <v>104</v>
      </c>
      <c r="Y89" s="232" t="s">
        <v>105</v>
      </c>
      <c r="Z89" s="212"/>
      <c r="AA89" s="212"/>
      <c r="AB89" s="212"/>
      <c r="AC89" s="212"/>
      <c r="AD89" s="212"/>
      <c r="AE89" s="212"/>
      <c r="AF89" s="212"/>
      <c r="AG89" s="212" t="s">
        <v>106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">
      <c r="A90" s="229"/>
      <c r="B90" s="230"/>
      <c r="C90" s="260" t="s">
        <v>231</v>
      </c>
      <c r="D90" s="234"/>
      <c r="E90" s="235">
        <v>1.2</v>
      </c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2"/>
      <c r="AA90" s="212"/>
      <c r="AB90" s="212"/>
      <c r="AC90" s="212"/>
      <c r="AD90" s="212"/>
      <c r="AE90" s="212"/>
      <c r="AF90" s="212"/>
      <c r="AG90" s="212" t="s">
        <v>111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51">
        <v>42</v>
      </c>
      <c r="B91" s="252" t="s">
        <v>232</v>
      </c>
      <c r="C91" s="258" t="s">
        <v>233</v>
      </c>
      <c r="D91" s="253" t="s">
        <v>141</v>
      </c>
      <c r="E91" s="254">
        <v>2</v>
      </c>
      <c r="F91" s="255"/>
      <c r="G91" s="256">
        <f>ROUND(E91*F91,2)</f>
        <v>0</v>
      </c>
      <c r="H91" s="233"/>
      <c r="I91" s="232">
        <f>ROUND(E91*H91,2)</f>
        <v>0</v>
      </c>
      <c r="J91" s="233"/>
      <c r="K91" s="232">
        <f>ROUND(E91*J91,2)</f>
        <v>0</v>
      </c>
      <c r="L91" s="232">
        <v>21</v>
      </c>
      <c r="M91" s="232">
        <f>G91*(1+L91/100)</f>
        <v>0</v>
      </c>
      <c r="N91" s="231">
        <v>0.90895999999999999</v>
      </c>
      <c r="O91" s="231">
        <f>ROUND(E91*N91,2)</f>
        <v>1.82</v>
      </c>
      <c r="P91" s="231">
        <v>0</v>
      </c>
      <c r="Q91" s="231">
        <f>ROUND(E91*P91,2)</f>
        <v>0</v>
      </c>
      <c r="R91" s="232"/>
      <c r="S91" s="232" t="s">
        <v>103</v>
      </c>
      <c r="T91" s="232" t="s">
        <v>103</v>
      </c>
      <c r="U91" s="232">
        <v>3.4034499999999999</v>
      </c>
      <c r="V91" s="232">
        <f>ROUND(E91*U91,2)</f>
        <v>6.81</v>
      </c>
      <c r="W91" s="232"/>
      <c r="X91" s="232" t="s">
        <v>180</v>
      </c>
      <c r="Y91" s="232" t="s">
        <v>105</v>
      </c>
      <c r="Z91" s="212"/>
      <c r="AA91" s="212"/>
      <c r="AB91" s="212"/>
      <c r="AC91" s="212"/>
      <c r="AD91" s="212"/>
      <c r="AE91" s="212"/>
      <c r="AF91" s="212"/>
      <c r="AG91" s="212" t="s">
        <v>181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45">
        <v>43</v>
      </c>
      <c r="B92" s="246" t="s">
        <v>234</v>
      </c>
      <c r="C92" s="259" t="s">
        <v>235</v>
      </c>
      <c r="D92" s="247" t="s">
        <v>127</v>
      </c>
      <c r="E92" s="248">
        <v>8.8000000000000007</v>
      </c>
      <c r="F92" s="249"/>
      <c r="G92" s="250">
        <f>ROUND(E92*F92,2)</f>
        <v>0</v>
      </c>
      <c r="H92" s="233"/>
      <c r="I92" s="232">
        <f>ROUND(E92*H92,2)</f>
        <v>0</v>
      </c>
      <c r="J92" s="233"/>
      <c r="K92" s="232">
        <f>ROUND(E92*J92,2)</f>
        <v>0</v>
      </c>
      <c r="L92" s="232">
        <v>21</v>
      </c>
      <c r="M92" s="232">
        <f>G92*(1+L92/100)</f>
        <v>0</v>
      </c>
      <c r="N92" s="231">
        <v>6.3800000000000003E-3</v>
      </c>
      <c r="O92" s="231">
        <f>ROUND(E92*N92,2)</f>
        <v>0.06</v>
      </c>
      <c r="P92" s="231">
        <v>0</v>
      </c>
      <c r="Q92" s="231">
        <f>ROUND(E92*P92,2)</f>
        <v>0</v>
      </c>
      <c r="R92" s="232"/>
      <c r="S92" s="232" t="s">
        <v>103</v>
      </c>
      <c r="T92" s="232" t="s">
        <v>103</v>
      </c>
      <c r="U92" s="232">
        <v>0.32518999999999998</v>
      </c>
      <c r="V92" s="232">
        <f>ROUND(E92*U92,2)</f>
        <v>2.86</v>
      </c>
      <c r="W92" s="232"/>
      <c r="X92" s="232" t="s">
        <v>180</v>
      </c>
      <c r="Y92" s="232" t="s">
        <v>105</v>
      </c>
      <c r="Z92" s="212"/>
      <c r="AA92" s="212"/>
      <c r="AB92" s="212"/>
      <c r="AC92" s="212"/>
      <c r="AD92" s="212"/>
      <c r="AE92" s="212"/>
      <c r="AF92" s="212"/>
      <c r="AG92" s="212" t="s">
        <v>181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">
      <c r="A93" s="229"/>
      <c r="B93" s="230"/>
      <c r="C93" s="260" t="s">
        <v>236</v>
      </c>
      <c r="D93" s="234"/>
      <c r="E93" s="235">
        <v>8.8000000000000007</v>
      </c>
      <c r="F93" s="232"/>
      <c r="G93" s="23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32"/>
      <c r="Z93" s="212"/>
      <c r="AA93" s="212"/>
      <c r="AB93" s="212"/>
      <c r="AC93" s="212"/>
      <c r="AD93" s="212"/>
      <c r="AE93" s="212"/>
      <c r="AF93" s="212"/>
      <c r="AG93" s="212" t="s">
        <v>111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45">
        <v>44</v>
      </c>
      <c r="B94" s="246" t="s">
        <v>237</v>
      </c>
      <c r="C94" s="259" t="s">
        <v>238</v>
      </c>
      <c r="D94" s="247" t="s">
        <v>127</v>
      </c>
      <c r="E94" s="248">
        <v>7.92</v>
      </c>
      <c r="F94" s="249"/>
      <c r="G94" s="250">
        <f>ROUND(E94*F94,2)</f>
        <v>0</v>
      </c>
      <c r="H94" s="233"/>
      <c r="I94" s="232">
        <f>ROUND(E94*H94,2)</f>
        <v>0</v>
      </c>
      <c r="J94" s="233"/>
      <c r="K94" s="232">
        <f>ROUND(E94*J94,2)</f>
        <v>0</v>
      </c>
      <c r="L94" s="232">
        <v>21</v>
      </c>
      <c r="M94" s="232">
        <f>G94*(1+L94/100)</f>
        <v>0</v>
      </c>
      <c r="N94" s="231">
        <v>8.0000000000000004E-4</v>
      </c>
      <c r="O94" s="231">
        <f>ROUND(E94*N94,2)</f>
        <v>0.01</v>
      </c>
      <c r="P94" s="231">
        <v>0</v>
      </c>
      <c r="Q94" s="231">
        <f>ROUND(E94*P94,2)</f>
        <v>0</v>
      </c>
      <c r="R94" s="232" t="s">
        <v>239</v>
      </c>
      <c r="S94" s="232" t="s">
        <v>103</v>
      </c>
      <c r="T94" s="232" t="s">
        <v>103</v>
      </c>
      <c r="U94" s="232">
        <v>0</v>
      </c>
      <c r="V94" s="232">
        <f>ROUND(E94*U94,2)</f>
        <v>0</v>
      </c>
      <c r="W94" s="232"/>
      <c r="X94" s="232" t="s">
        <v>240</v>
      </c>
      <c r="Y94" s="232" t="s">
        <v>105</v>
      </c>
      <c r="Z94" s="212"/>
      <c r="AA94" s="212"/>
      <c r="AB94" s="212"/>
      <c r="AC94" s="212"/>
      <c r="AD94" s="212"/>
      <c r="AE94" s="212"/>
      <c r="AF94" s="212"/>
      <c r="AG94" s="212" t="s">
        <v>241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2" x14ac:dyDescent="0.2">
      <c r="A95" s="229"/>
      <c r="B95" s="230"/>
      <c r="C95" s="260" t="s">
        <v>242</v>
      </c>
      <c r="D95" s="234"/>
      <c r="E95" s="235">
        <v>7.92</v>
      </c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2"/>
      <c r="AA95" s="212"/>
      <c r="AB95" s="212"/>
      <c r="AC95" s="212"/>
      <c r="AD95" s="212"/>
      <c r="AE95" s="212"/>
      <c r="AF95" s="212"/>
      <c r="AG95" s="212" t="s">
        <v>111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45">
        <v>45</v>
      </c>
      <c r="B96" s="246" t="s">
        <v>243</v>
      </c>
      <c r="C96" s="259" t="s">
        <v>244</v>
      </c>
      <c r="D96" s="247" t="s">
        <v>127</v>
      </c>
      <c r="E96" s="248">
        <v>1.87</v>
      </c>
      <c r="F96" s="249"/>
      <c r="G96" s="250">
        <f>ROUND(E96*F96,2)</f>
        <v>0</v>
      </c>
      <c r="H96" s="233"/>
      <c r="I96" s="232">
        <f>ROUND(E96*H96,2)</f>
        <v>0</v>
      </c>
      <c r="J96" s="233"/>
      <c r="K96" s="232">
        <f>ROUND(E96*J96,2)</f>
        <v>0</v>
      </c>
      <c r="L96" s="232">
        <v>21</v>
      </c>
      <c r="M96" s="232">
        <f>G96*(1+L96/100)</f>
        <v>0</v>
      </c>
      <c r="N96" s="231">
        <v>1.6E-2</v>
      </c>
      <c r="O96" s="231">
        <f>ROUND(E96*N96,2)</f>
        <v>0.03</v>
      </c>
      <c r="P96" s="231">
        <v>0</v>
      </c>
      <c r="Q96" s="231">
        <f>ROUND(E96*P96,2)</f>
        <v>0</v>
      </c>
      <c r="R96" s="232" t="s">
        <v>239</v>
      </c>
      <c r="S96" s="232" t="s">
        <v>103</v>
      </c>
      <c r="T96" s="232" t="s">
        <v>103</v>
      </c>
      <c r="U96" s="232">
        <v>0</v>
      </c>
      <c r="V96" s="232">
        <f>ROUND(E96*U96,2)</f>
        <v>0</v>
      </c>
      <c r="W96" s="232"/>
      <c r="X96" s="232" t="s">
        <v>240</v>
      </c>
      <c r="Y96" s="232" t="s">
        <v>105</v>
      </c>
      <c r="Z96" s="212"/>
      <c r="AA96" s="212"/>
      <c r="AB96" s="212"/>
      <c r="AC96" s="212"/>
      <c r="AD96" s="212"/>
      <c r="AE96" s="212"/>
      <c r="AF96" s="212"/>
      <c r="AG96" s="212" t="s">
        <v>241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">
      <c r="A97" s="229"/>
      <c r="B97" s="230"/>
      <c r="C97" s="260" t="s">
        <v>245</v>
      </c>
      <c r="D97" s="234"/>
      <c r="E97" s="235">
        <v>1.87</v>
      </c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111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x14ac:dyDescent="0.2">
      <c r="A98" s="238" t="s">
        <v>98</v>
      </c>
      <c r="B98" s="239" t="s">
        <v>65</v>
      </c>
      <c r="C98" s="257" t="s">
        <v>66</v>
      </c>
      <c r="D98" s="240"/>
      <c r="E98" s="241"/>
      <c r="F98" s="242"/>
      <c r="G98" s="243">
        <f>SUMIF(AG99:AG99,"&lt;&gt;NOR",G99:G99)</f>
        <v>0</v>
      </c>
      <c r="H98" s="237"/>
      <c r="I98" s="237">
        <f>SUM(I99:I99)</f>
        <v>0</v>
      </c>
      <c r="J98" s="237"/>
      <c r="K98" s="237">
        <f>SUM(K99:K99)</f>
        <v>0</v>
      </c>
      <c r="L98" s="237"/>
      <c r="M98" s="237">
        <f>SUM(M99:M99)</f>
        <v>0</v>
      </c>
      <c r="N98" s="236"/>
      <c r="O98" s="236">
        <f>SUM(O99:O99)</f>
        <v>0</v>
      </c>
      <c r="P98" s="236"/>
      <c r="Q98" s="236">
        <f>SUM(Q99:Q99)</f>
        <v>0</v>
      </c>
      <c r="R98" s="237"/>
      <c r="S98" s="237"/>
      <c r="T98" s="237"/>
      <c r="U98" s="237"/>
      <c r="V98" s="237">
        <f>SUM(V99:V99)</f>
        <v>38.270000000000003</v>
      </c>
      <c r="W98" s="237"/>
      <c r="X98" s="237"/>
      <c r="Y98" s="237"/>
      <c r="AG98" t="s">
        <v>99</v>
      </c>
    </row>
    <row r="99" spans="1:60" outlineLevel="1" x14ac:dyDescent="0.2">
      <c r="A99" s="251">
        <v>46</v>
      </c>
      <c r="B99" s="252" t="s">
        <v>246</v>
      </c>
      <c r="C99" s="258" t="s">
        <v>247</v>
      </c>
      <c r="D99" s="253" t="s">
        <v>160</v>
      </c>
      <c r="E99" s="254">
        <v>40.780589999999997</v>
      </c>
      <c r="F99" s="255"/>
      <c r="G99" s="256">
        <f>ROUND(E99*F99,2)</f>
        <v>0</v>
      </c>
      <c r="H99" s="233"/>
      <c r="I99" s="232">
        <f>ROUND(E99*H99,2)</f>
        <v>0</v>
      </c>
      <c r="J99" s="233"/>
      <c r="K99" s="232">
        <f>ROUND(E99*J99,2)</f>
        <v>0</v>
      </c>
      <c r="L99" s="232">
        <v>21</v>
      </c>
      <c r="M99" s="232">
        <f>G99*(1+L99/100)</f>
        <v>0</v>
      </c>
      <c r="N99" s="231">
        <v>0</v>
      </c>
      <c r="O99" s="231">
        <f>ROUND(E99*N99,2)</f>
        <v>0</v>
      </c>
      <c r="P99" s="231">
        <v>0</v>
      </c>
      <c r="Q99" s="231">
        <f>ROUND(E99*P99,2)</f>
        <v>0</v>
      </c>
      <c r="R99" s="232"/>
      <c r="S99" s="232" t="s">
        <v>103</v>
      </c>
      <c r="T99" s="232" t="s">
        <v>103</v>
      </c>
      <c r="U99" s="232">
        <v>0.9385</v>
      </c>
      <c r="V99" s="232">
        <f>ROUND(E99*U99,2)</f>
        <v>38.270000000000003</v>
      </c>
      <c r="W99" s="232"/>
      <c r="X99" s="232" t="s">
        <v>248</v>
      </c>
      <c r="Y99" s="232" t="s">
        <v>105</v>
      </c>
      <c r="Z99" s="212"/>
      <c r="AA99" s="212"/>
      <c r="AB99" s="212"/>
      <c r="AC99" s="212"/>
      <c r="AD99" s="212"/>
      <c r="AE99" s="212"/>
      <c r="AF99" s="212"/>
      <c r="AG99" s="212" t="s">
        <v>249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x14ac:dyDescent="0.2">
      <c r="A100" s="238" t="s">
        <v>98</v>
      </c>
      <c r="B100" s="239" t="s">
        <v>67</v>
      </c>
      <c r="C100" s="257" t="s">
        <v>68</v>
      </c>
      <c r="D100" s="240"/>
      <c r="E100" s="241"/>
      <c r="F100" s="242"/>
      <c r="G100" s="243">
        <f>SUMIF(AG101:AG103,"&lt;&gt;NOR",G101:G103)</f>
        <v>0</v>
      </c>
      <c r="H100" s="237"/>
      <c r="I100" s="237">
        <f>SUM(I101:I103)</f>
        <v>0</v>
      </c>
      <c r="J100" s="237"/>
      <c r="K100" s="237">
        <f>SUM(K101:K103)</f>
        <v>0</v>
      </c>
      <c r="L100" s="237"/>
      <c r="M100" s="237">
        <f>SUM(M101:M103)</f>
        <v>0</v>
      </c>
      <c r="N100" s="236"/>
      <c r="O100" s="236">
        <f>SUM(O101:O103)</f>
        <v>0</v>
      </c>
      <c r="P100" s="236"/>
      <c r="Q100" s="236">
        <f>SUM(Q101:Q103)</f>
        <v>0</v>
      </c>
      <c r="R100" s="237"/>
      <c r="S100" s="237"/>
      <c r="T100" s="237"/>
      <c r="U100" s="237"/>
      <c r="V100" s="237">
        <f>SUM(V101:V103)</f>
        <v>21.22</v>
      </c>
      <c r="W100" s="237"/>
      <c r="X100" s="237"/>
      <c r="Y100" s="237"/>
      <c r="AG100" t="s">
        <v>99</v>
      </c>
    </row>
    <row r="101" spans="1:60" outlineLevel="1" x14ac:dyDescent="0.2">
      <c r="A101" s="251">
        <v>47</v>
      </c>
      <c r="B101" s="252" t="s">
        <v>250</v>
      </c>
      <c r="C101" s="258" t="s">
        <v>251</v>
      </c>
      <c r="D101" s="253" t="s">
        <v>160</v>
      </c>
      <c r="E101" s="254">
        <v>43.308450000000001</v>
      </c>
      <c r="F101" s="255"/>
      <c r="G101" s="256">
        <f>ROUND(E101*F101,2)</f>
        <v>0</v>
      </c>
      <c r="H101" s="233"/>
      <c r="I101" s="232">
        <f>ROUND(E101*H101,2)</f>
        <v>0</v>
      </c>
      <c r="J101" s="233"/>
      <c r="K101" s="232">
        <f>ROUND(E101*J101,2)</f>
        <v>0</v>
      </c>
      <c r="L101" s="232">
        <v>21</v>
      </c>
      <c r="M101" s="232">
        <f>G101*(1+L101/100)</f>
        <v>0</v>
      </c>
      <c r="N101" s="231">
        <v>0</v>
      </c>
      <c r="O101" s="231">
        <f>ROUND(E101*N101,2)</f>
        <v>0</v>
      </c>
      <c r="P101" s="231">
        <v>0</v>
      </c>
      <c r="Q101" s="231">
        <f>ROUND(E101*P101,2)</f>
        <v>0</v>
      </c>
      <c r="R101" s="232"/>
      <c r="S101" s="232" t="s">
        <v>103</v>
      </c>
      <c r="T101" s="232" t="s">
        <v>103</v>
      </c>
      <c r="U101" s="232">
        <v>0.49</v>
      </c>
      <c r="V101" s="232">
        <f>ROUND(E101*U101,2)</f>
        <v>21.22</v>
      </c>
      <c r="W101" s="232"/>
      <c r="X101" s="232" t="s">
        <v>252</v>
      </c>
      <c r="Y101" s="232" t="s">
        <v>105</v>
      </c>
      <c r="Z101" s="212"/>
      <c r="AA101" s="212"/>
      <c r="AB101" s="212"/>
      <c r="AC101" s="212"/>
      <c r="AD101" s="212"/>
      <c r="AE101" s="212"/>
      <c r="AF101" s="212"/>
      <c r="AG101" s="212" t="s">
        <v>253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51">
        <v>48</v>
      </c>
      <c r="B102" s="252" t="s">
        <v>254</v>
      </c>
      <c r="C102" s="258" t="s">
        <v>255</v>
      </c>
      <c r="D102" s="253" t="s">
        <v>160</v>
      </c>
      <c r="E102" s="254">
        <v>822.86054999999999</v>
      </c>
      <c r="F102" s="255"/>
      <c r="G102" s="256">
        <f>ROUND(E102*F102,2)</f>
        <v>0</v>
      </c>
      <c r="H102" s="233"/>
      <c r="I102" s="232">
        <f>ROUND(E102*H102,2)</f>
        <v>0</v>
      </c>
      <c r="J102" s="233"/>
      <c r="K102" s="232">
        <f>ROUND(E102*J102,2)</f>
        <v>0</v>
      </c>
      <c r="L102" s="232">
        <v>21</v>
      </c>
      <c r="M102" s="232">
        <f>G102*(1+L102/100)</f>
        <v>0</v>
      </c>
      <c r="N102" s="231">
        <v>0</v>
      </c>
      <c r="O102" s="231">
        <f>ROUND(E102*N102,2)</f>
        <v>0</v>
      </c>
      <c r="P102" s="231">
        <v>0</v>
      </c>
      <c r="Q102" s="231">
        <f>ROUND(E102*P102,2)</f>
        <v>0</v>
      </c>
      <c r="R102" s="232"/>
      <c r="S102" s="232" t="s">
        <v>103</v>
      </c>
      <c r="T102" s="232" t="s">
        <v>103</v>
      </c>
      <c r="U102" s="232">
        <v>0</v>
      </c>
      <c r="V102" s="232">
        <f>ROUND(E102*U102,2)</f>
        <v>0</v>
      </c>
      <c r="W102" s="232"/>
      <c r="X102" s="232" t="s">
        <v>252</v>
      </c>
      <c r="Y102" s="232" t="s">
        <v>105</v>
      </c>
      <c r="Z102" s="212"/>
      <c r="AA102" s="212"/>
      <c r="AB102" s="212"/>
      <c r="AC102" s="212"/>
      <c r="AD102" s="212"/>
      <c r="AE102" s="212"/>
      <c r="AF102" s="212"/>
      <c r="AG102" s="212" t="s">
        <v>253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22.5" outlineLevel="1" x14ac:dyDescent="0.2">
      <c r="A103" s="245">
        <v>49</v>
      </c>
      <c r="B103" s="246" t="s">
        <v>256</v>
      </c>
      <c r="C103" s="259" t="s">
        <v>257</v>
      </c>
      <c r="D103" s="247" t="s">
        <v>160</v>
      </c>
      <c r="E103" s="248">
        <v>43.308450000000001</v>
      </c>
      <c r="F103" s="249"/>
      <c r="G103" s="250">
        <f>ROUND(E103*F103,2)</f>
        <v>0</v>
      </c>
      <c r="H103" s="233"/>
      <c r="I103" s="232">
        <f>ROUND(E103*H103,2)</f>
        <v>0</v>
      </c>
      <c r="J103" s="233"/>
      <c r="K103" s="232">
        <f>ROUND(E103*J103,2)</f>
        <v>0</v>
      </c>
      <c r="L103" s="232">
        <v>21</v>
      </c>
      <c r="M103" s="232">
        <f>G103*(1+L103/100)</f>
        <v>0</v>
      </c>
      <c r="N103" s="231">
        <v>0</v>
      </c>
      <c r="O103" s="231">
        <f>ROUND(E103*N103,2)</f>
        <v>0</v>
      </c>
      <c r="P103" s="231">
        <v>0</v>
      </c>
      <c r="Q103" s="231">
        <f>ROUND(E103*P103,2)</f>
        <v>0</v>
      </c>
      <c r="R103" s="232"/>
      <c r="S103" s="232" t="s">
        <v>103</v>
      </c>
      <c r="T103" s="232" t="s">
        <v>103</v>
      </c>
      <c r="U103" s="232">
        <v>0</v>
      </c>
      <c r="V103" s="232">
        <f>ROUND(E103*U103,2)</f>
        <v>0</v>
      </c>
      <c r="W103" s="232"/>
      <c r="X103" s="232" t="s">
        <v>252</v>
      </c>
      <c r="Y103" s="232" t="s">
        <v>105</v>
      </c>
      <c r="Z103" s="212"/>
      <c r="AA103" s="212"/>
      <c r="AB103" s="212"/>
      <c r="AC103" s="212"/>
      <c r="AD103" s="212"/>
      <c r="AE103" s="212"/>
      <c r="AF103" s="212"/>
      <c r="AG103" s="212" t="s">
        <v>253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x14ac:dyDescent="0.2">
      <c r="A104" s="3"/>
      <c r="B104" s="4"/>
      <c r="C104" s="261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v>12</v>
      </c>
      <c r="AF104">
        <v>21</v>
      </c>
      <c r="AG104" t="s">
        <v>84</v>
      </c>
    </row>
    <row r="105" spans="1:60" x14ac:dyDescent="0.2">
      <c r="A105" s="215"/>
      <c r="B105" s="216" t="s">
        <v>31</v>
      </c>
      <c r="C105" s="262"/>
      <c r="D105" s="217"/>
      <c r="E105" s="218"/>
      <c r="F105" s="218"/>
      <c r="G105" s="244">
        <f>G8+G28+G55+G61+G66+G98+G100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E105">
        <f>SUMIF(L7:L103,AE104,G7:G103)</f>
        <v>0</v>
      </c>
      <c r="AF105">
        <f>SUMIF(L7:L103,AF104,G7:G103)</f>
        <v>0</v>
      </c>
      <c r="AG105" t="s">
        <v>258</v>
      </c>
    </row>
    <row r="106" spans="1:60" x14ac:dyDescent="0.2">
      <c r="A106" s="3"/>
      <c r="B106" s="4"/>
      <c r="C106" s="261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3"/>
      <c r="B107" s="4"/>
      <c r="C107" s="261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19" t="s">
        <v>259</v>
      </c>
      <c r="B108" s="219"/>
      <c r="C108" s="26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20"/>
      <c r="B109" s="221"/>
      <c r="C109" s="264"/>
      <c r="D109" s="221"/>
      <c r="E109" s="221"/>
      <c r="F109" s="221"/>
      <c r="G109" s="22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G109" t="s">
        <v>260</v>
      </c>
    </row>
    <row r="110" spans="1:60" x14ac:dyDescent="0.2">
      <c r="A110" s="223"/>
      <c r="B110" s="224"/>
      <c r="C110" s="265"/>
      <c r="D110" s="224"/>
      <c r="E110" s="224"/>
      <c r="F110" s="224"/>
      <c r="G110" s="22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23"/>
      <c r="B111" s="224"/>
      <c r="C111" s="265"/>
      <c r="D111" s="224"/>
      <c r="E111" s="224"/>
      <c r="F111" s="224"/>
      <c r="G111" s="22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23"/>
      <c r="B112" s="224"/>
      <c r="C112" s="265"/>
      <c r="D112" s="224"/>
      <c r="E112" s="224"/>
      <c r="F112" s="224"/>
      <c r="G112" s="22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226"/>
      <c r="B113" s="227"/>
      <c r="C113" s="266"/>
      <c r="D113" s="227"/>
      <c r="E113" s="227"/>
      <c r="F113" s="227"/>
      <c r="G113" s="228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A114" s="3"/>
      <c r="B114" s="4"/>
      <c r="C114" s="261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C115" s="267"/>
      <c r="D115" s="10"/>
      <c r="AG115" t="s">
        <v>261</v>
      </c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08:C108"/>
    <mergeCell ref="A109:G11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29A8566905EE43B27BE3EB837E23D1" ma:contentTypeVersion="20" ma:contentTypeDescription="Vytvoří nový dokument" ma:contentTypeScope="" ma:versionID="2ed30507bde5883a590afdf1d5d9dc6b">
  <xsd:schema xmlns:xsd="http://www.w3.org/2001/XMLSchema" xmlns:xs="http://www.w3.org/2001/XMLSchema" xmlns:p="http://schemas.microsoft.com/office/2006/metadata/properties" xmlns:ns2="9ff150a7-0dd8-4c18-9463-a952d6568fe2" xmlns:ns3="d4cc1580-2a65-4676-bc43-8335e1d94486" targetNamespace="http://schemas.microsoft.com/office/2006/metadata/properties" ma:root="true" ma:fieldsID="742aaa7823a2d6ff6b23df8dd4790bc2" ns2:_="" ns3:_="">
    <xsd:import namespace="9ff150a7-0dd8-4c18-9463-a952d6568fe2"/>
    <xsd:import namespace="d4cc1580-2a65-4676-bc43-8335e1d94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DAT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Odka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150a7-0dd8-4c18-9463-a952d6568f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9cb2dd-91a4-4f00-a29c-2dee25cc79de}" ma:internalName="TaxCatchAll" ma:showField="CatchAllData" ma:web="9ff150a7-0dd8-4c18-9463-a952d6568f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c1580-2a65-4676-bc43-8335e1d94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7af5795b-154a-4650-8316-fc4b5658d9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dkaz" ma:index="27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f150a7-0dd8-4c18-9463-a952d6568fe2" xsi:nil="true"/>
    <Odkaz xmlns="d4cc1580-2a65-4676-bc43-8335e1d94486">
      <Url xsi:nil="true"/>
      <Description xsi:nil="true"/>
    </Odkaz>
    <DATE xmlns="d4cc1580-2a65-4676-bc43-8335e1d94486" xsi:nil="true"/>
    <lcf76f155ced4ddcb4097134ff3c332f xmlns="d4cc1580-2a65-4676-bc43-8335e1d944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D859BD-3A73-4B1D-81A0-E75415EB6EC0}"/>
</file>

<file path=customXml/itemProps2.xml><?xml version="1.0" encoding="utf-8"?>
<ds:datastoreItem xmlns:ds="http://schemas.openxmlformats.org/officeDocument/2006/customXml" ds:itemID="{8C717EC0-493C-407A-A69D-0D40B868F0D0}"/>
</file>

<file path=customXml/itemProps3.xml><?xml version="1.0" encoding="utf-8"?>
<ds:datastoreItem xmlns:ds="http://schemas.openxmlformats.org/officeDocument/2006/customXml" ds:itemID="{2B266D2B-CC53-4020-BF18-985AB9CF97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11396_01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11396_01 Pol'!Názvy_tisku</vt:lpstr>
      <vt:lpstr>oadresa</vt:lpstr>
      <vt:lpstr>Stavba!Objednatel</vt:lpstr>
      <vt:lpstr>Stavba!Objekt</vt:lpstr>
      <vt:lpstr>'01 11396_01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Guziur</dc:creator>
  <cp:lastModifiedBy>Michal Guziur</cp:lastModifiedBy>
  <cp:lastPrinted>2019-03-19T12:27:02Z</cp:lastPrinted>
  <dcterms:created xsi:type="dcterms:W3CDTF">2009-04-08T07:15:50Z</dcterms:created>
  <dcterms:modified xsi:type="dcterms:W3CDTF">2025-06-15T19:32:51Z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0x0101008C29A8566905EE43B27BE3EB837E23D1</vt:lpwstr>
  </property>
</Properties>
</file>