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Inreco\20 Kostel PM na Náměti\Rozpočet\230428\"/>
    </mc:Choice>
  </mc:AlternateContent>
  <bookViews>
    <workbookView xWindow="0" yWindow="0" windowWidth="0" windowHeight="0"/>
  </bookViews>
  <sheets>
    <sheet name="Rekapitulace stavby" sheetId="1" r:id="rId1"/>
    <sheet name="A - Restaurování schodišť" sheetId="2" r:id="rId2"/>
    <sheet name="VRN - Vedlejší rozpočtové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'A - Restaurování schodišť'!$C$93:$K$761</definedName>
    <definedName name="_xlnm.Print_Area" localSheetId="1">'A - Restaurování schodišť'!$C$4:$J$39,'A - Restaurování schodišť'!$C$45:$J$75,'A - Restaurování schodišť'!$C$81:$K$761</definedName>
    <definedName name="_xlnm.Print_Titles" localSheetId="1">'A - Restaurování schodišť'!$93:$93</definedName>
    <definedName name="_xlnm._FilterDatabase" localSheetId="2" hidden="1">'VRN - Vedlejší rozpočtové...'!$C$80:$K$88</definedName>
    <definedName name="_xlnm.Print_Area" localSheetId="2">'VRN - Vedlejší rozpočtové...'!$C$4:$J$39,'VRN - Vedlejší rozpočtové...'!$C$45:$J$62,'VRN - Vedlejší rozpočtové...'!$C$68:$K$88</definedName>
    <definedName name="_xlnm.Print_Titles" localSheetId="2">'VRN - Vedlejší rozpočtové...'!$80:$80</definedName>
    <definedName name="_xlnm.Print_Area" localSheetId="3">'Seznam figur'!$C$4:$G$23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J77"/>
  <c r="F77"/>
  <c r="F75"/>
  <c r="E73"/>
  <c r="J55"/>
  <c r="J54"/>
  <c r="F54"/>
  <c r="F52"/>
  <c r="E50"/>
  <c r="J18"/>
  <c r="E18"/>
  <c r="F55"/>
  <c r="J17"/>
  <c r="J12"/>
  <c r="J75"/>
  <c r="E7"/>
  <c r="E71"/>
  <c i="2" r="J37"/>
  <c r="J36"/>
  <c i="1" r="AY55"/>
  <c i="2" r="J35"/>
  <c i="1" r="AX55"/>
  <c i="2"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49"/>
  <c r="BH749"/>
  <c r="BG749"/>
  <c r="BF749"/>
  <c r="T749"/>
  <c r="R749"/>
  <c r="P749"/>
  <c r="BI742"/>
  <c r="BH742"/>
  <c r="BG742"/>
  <c r="BF742"/>
  <c r="T742"/>
  <c r="R742"/>
  <c r="P742"/>
  <c r="BI739"/>
  <c r="BH739"/>
  <c r="BG739"/>
  <c r="BF739"/>
  <c r="T739"/>
  <c r="R739"/>
  <c r="P739"/>
  <c r="BI731"/>
  <c r="BH731"/>
  <c r="BG731"/>
  <c r="BF731"/>
  <c r="T731"/>
  <c r="R731"/>
  <c r="P731"/>
  <c r="BI723"/>
  <c r="BH723"/>
  <c r="BG723"/>
  <c r="BF723"/>
  <c r="T723"/>
  <c r="R723"/>
  <c r="P723"/>
  <c r="BI715"/>
  <c r="BH715"/>
  <c r="BG715"/>
  <c r="BF715"/>
  <c r="T715"/>
  <c r="R715"/>
  <c r="P715"/>
  <c r="BI712"/>
  <c r="BH712"/>
  <c r="BG712"/>
  <c r="BF712"/>
  <c r="T712"/>
  <c r="R712"/>
  <c r="P712"/>
  <c r="BI707"/>
  <c r="BH707"/>
  <c r="BG707"/>
  <c r="BF707"/>
  <c r="T707"/>
  <c r="R707"/>
  <c r="P707"/>
  <c r="BI702"/>
  <c r="BH702"/>
  <c r="BG702"/>
  <c r="BF702"/>
  <c r="T702"/>
  <c r="R702"/>
  <c r="P702"/>
  <c r="BI698"/>
  <c r="BH698"/>
  <c r="BG698"/>
  <c r="BF698"/>
  <c r="T698"/>
  <c r="T697"/>
  <c r="R698"/>
  <c r="R697"/>
  <c r="P698"/>
  <c r="P697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78"/>
  <c r="BH678"/>
  <c r="BG678"/>
  <c r="BF678"/>
  <c r="T678"/>
  <c r="R678"/>
  <c r="P678"/>
  <c r="BI668"/>
  <c r="BH668"/>
  <c r="BG668"/>
  <c r="BF668"/>
  <c r="T668"/>
  <c r="R668"/>
  <c r="P668"/>
  <c r="BI659"/>
  <c r="BH659"/>
  <c r="BG659"/>
  <c r="BF659"/>
  <c r="T659"/>
  <c r="R659"/>
  <c r="P659"/>
  <c r="BI650"/>
  <c r="BH650"/>
  <c r="BG650"/>
  <c r="BF650"/>
  <c r="T650"/>
  <c r="R650"/>
  <c r="P650"/>
  <c r="BI648"/>
  <c r="BH648"/>
  <c r="BG648"/>
  <c r="BF648"/>
  <c r="T648"/>
  <c r="R648"/>
  <c r="P648"/>
  <c r="BI637"/>
  <c r="BH637"/>
  <c r="BG637"/>
  <c r="BF637"/>
  <c r="T637"/>
  <c r="R637"/>
  <c r="P637"/>
  <c r="BI627"/>
  <c r="BH627"/>
  <c r="BG627"/>
  <c r="BF627"/>
  <c r="T627"/>
  <c r="R627"/>
  <c r="P627"/>
  <c r="BI618"/>
  <c r="BH618"/>
  <c r="BG618"/>
  <c r="BF618"/>
  <c r="T618"/>
  <c r="R618"/>
  <c r="P618"/>
  <c r="BI608"/>
  <c r="BH608"/>
  <c r="BG608"/>
  <c r="BF608"/>
  <c r="T608"/>
  <c r="R608"/>
  <c r="P608"/>
  <c r="BI598"/>
  <c r="BH598"/>
  <c r="BG598"/>
  <c r="BF598"/>
  <c r="T598"/>
  <c r="R598"/>
  <c r="P598"/>
  <c r="BI592"/>
  <c r="BH592"/>
  <c r="BG592"/>
  <c r="BF592"/>
  <c r="T592"/>
  <c r="R592"/>
  <c r="P592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68"/>
  <c r="BH568"/>
  <c r="BG568"/>
  <c r="BF568"/>
  <c r="T568"/>
  <c r="R568"/>
  <c r="P568"/>
  <c r="BI556"/>
  <c r="BH556"/>
  <c r="BG556"/>
  <c r="BF556"/>
  <c r="T556"/>
  <c r="R556"/>
  <c r="P556"/>
  <c r="BI545"/>
  <c r="BH545"/>
  <c r="BG545"/>
  <c r="BF545"/>
  <c r="T545"/>
  <c r="R545"/>
  <c r="P545"/>
  <c r="BI534"/>
  <c r="BH534"/>
  <c r="BG534"/>
  <c r="BF534"/>
  <c r="T534"/>
  <c r="R534"/>
  <c r="P534"/>
  <c r="BI523"/>
  <c r="BH523"/>
  <c r="BG523"/>
  <c r="BF523"/>
  <c r="T523"/>
  <c r="R523"/>
  <c r="P523"/>
  <c r="BI512"/>
  <c r="BH512"/>
  <c r="BG512"/>
  <c r="BF512"/>
  <c r="T512"/>
  <c r="R512"/>
  <c r="P512"/>
  <c r="BI501"/>
  <c r="BH501"/>
  <c r="BG501"/>
  <c r="BF501"/>
  <c r="T501"/>
  <c r="R501"/>
  <c r="P501"/>
  <c r="BI490"/>
  <c r="BH490"/>
  <c r="BG490"/>
  <c r="BF490"/>
  <c r="T490"/>
  <c r="R490"/>
  <c r="P490"/>
  <c r="BI479"/>
  <c r="BH479"/>
  <c r="BG479"/>
  <c r="BF479"/>
  <c r="T479"/>
  <c r="R479"/>
  <c r="P479"/>
  <c r="BI468"/>
  <c r="BH468"/>
  <c r="BG468"/>
  <c r="BF468"/>
  <c r="T468"/>
  <c r="R468"/>
  <c r="P468"/>
  <c r="BI457"/>
  <c r="BH457"/>
  <c r="BG457"/>
  <c r="BF457"/>
  <c r="T457"/>
  <c r="R457"/>
  <c r="P457"/>
  <c r="BI446"/>
  <c r="BH446"/>
  <c r="BG446"/>
  <c r="BF446"/>
  <c r="T446"/>
  <c r="R446"/>
  <c r="P446"/>
  <c r="BI435"/>
  <c r="BH435"/>
  <c r="BG435"/>
  <c r="BF435"/>
  <c r="T435"/>
  <c r="R435"/>
  <c r="P435"/>
  <c r="BI424"/>
  <c r="BH424"/>
  <c r="BG424"/>
  <c r="BF424"/>
  <c r="T424"/>
  <c r="R424"/>
  <c r="P424"/>
  <c r="BI413"/>
  <c r="BH413"/>
  <c r="BG413"/>
  <c r="BF413"/>
  <c r="T413"/>
  <c r="R413"/>
  <c r="P413"/>
  <c r="BI402"/>
  <c r="BH402"/>
  <c r="BG402"/>
  <c r="BF402"/>
  <c r="T402"/>
  <c r="R402"/>
  <c r="P402"/>
  <c r="BI391"/>
  <c r="BH391"/>
  <c r="BG391"/>
  <c r="BF391"/>
  <c r="T391"/>
  <c r="R391"/>
  <c r="P391"/>
  <c r="BI380"/>
  <c r="BH380"/>
  <c r="BG380"/>
  <c r="BF380"/>
  <c r="T380"/>
  <c r="R380"/>
  <c r="P380"/>
  <c r="BI369"/>
  <c r="BH369"/>
  <c r="BG369"/>
  <c r="BF369"/>
  <c r="T369"/>
  <c r="R369"/>
  <c r="P369"/>
  <c r="BI358"/>
  <c r="BH358"/>
  <c r="BG358"/>
  <c r="BF358"/>
  <c r="T358"/>
  <c r="R358"/>
  <c r="P358"/>
  <c r="BI347"/>
  <c r="BH347"/>
  <c r="BG347"/>
  <c r="BF347"/>
  <c r="T347"/>
  <c r="R347"/>
  <c r="P347"/>
  <c r="BI338"/>
  <c r="BH338"/>
  <c r="BG338"/>
  <c r="BF338"/>
  <c r="T338"/>
  <c r="R338"/>
  <c r="P338"/>
  <c r="BI330"/>
  <c r="BH330"/>
  <c r="BG330"/>
  <c r="BF330"/>
  <c r="T330"/>
  <c r="R330"/>
  <c r="P330"/>
  <c r="BI322"/>
  <c r="BH322"/>
  <c r="BG322"/>
  <c r="BF322"/>
  <c r="T322"/>
  <c r="R322"/>
  <c r="P322"/>
  <c r="BI314"/>
  <c r="BH314"/>
  <c r="BG314"/>
  <c r="BF314"/>
  <c r="T314"/>
  <c r="R314"/>
  <c r="P314"/>
  <c r="BI306"/>
  <c r="BH306"/>
  <c r="BG306"/>
  <c r="BF306"/>
  <c r="T306"/>
  <c r="R306"/>
  <c r="P306"/>
  <c r="BI298"/>
  <c r="BH298"/>
  <c r="BG298"/>
  <c r="BF298"/>
  <c r="T298"/>
  <c r="R298"/>
  <c r="P298"/>
  <c r="BI290"/>
  <c r="BH290"/>
  <c r="BG290"/>
  <c r="BF290"/>
  <c r="T290"/>
  <c r="R290"/>
  <c r="P290"/>
  <c r="BI281"/>
  <c r="BH281"/>
  <c r="BG281"/>
  <c r="BF281"/>
  <c r="T281"/>
  <c r="R281"/>
  <c r="P281"/>
  <c r="BI273"/>
  <c r="BH273"/>
  <c r="BG273"/>
  <c r="BF273"/>
  <c r="T273"/>
  <c r="R273"/>
  <c r="P273"/>
  <c r="BI265"/>
  <c r="BH265"/>
  <c r="BG265"/>
  <c r="BF265"/>
  <c r="T265"/>
  <c r="R265"/>
  <c r="P265"/>
  <c r="BI257"/>
  <c r="BH257"/>
  <c r="BG257"/>
  <c r="BF257"/>
  <c r="T257"/>
  <c r="R257"/>
  <c r="P257"/>
  <c r="BI249"/>
  <c r="BH249"/>
  <c r="BG249"/>
  <c r="BF249"/>
  <c r="T249"/>
  <c r="R249"/>
  <c r="P249"/>
  <c r="BI241"/>
  <c r="BH241"/>
  <c r="BG241"/>
  <c r="BF241"/>
  <c r="T241"/>
  <c r="R241"/>
  <c r="P241"/>
  <c r="BI233"/>
  <c r="BH233"/>
  <c r="BG233"/>
  <c r="BF233"/>
  <c r="T233"/>
  <c r="R233"/>
  <c r="P233"/>
  <c r="BI225"/>
  <c r="BH225"/>
  <c r="BG225"/>
  <c r="BF225"/>
  <c r="T225"/>
  <c r="R225"/>
  <c r="P225"/>
  <c r="BI217"/>
  <c r="BH217"/>
  <c r="BG217"/>
  <c r="BF217"/>
  <c r="T217"/>
  <c r="R217"/>
  <c r="P217"/>
  <c r="BI209"/>
  <c r="BH209"/>
  <c r="BG209"/>
  <c r="BF209"/>
  <c r="T209"/>
  <c r="R209"/>
  <c r="P209"/>
  <c r="BI201"/>
  <c r="BH201"/>
  <c r="BG201"/>
  <c r="BF201"/>
  <c r="T201"/>
  <c r="R201"/>
  <c r="P201"/>
  <c r="BI193"/>
  <c r="BH193"/>
  <c r="BG193"/>
  <c r="BF193"/>
  <c r="T193"/>
  <c r="R193"/>
  <c r="P193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3"/>
  <c r="BH153"/>
  <c r="BG153"/>
  <c r="BF153"/>
  <c r="T153"/>
  <c r="R153"/>
  <c r="P153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06"/>
  <c r="BH106"/>
  <c r="BG106"/>
  <c r="BF106"/>
  <c r="T106"/>
  <c r="R106"/>
  <c r="P106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52"/>
  <c r="E7"/>
  <c r="E84"/>
  <c i="1" r="L50"/>
  <c r="AM50"/>
  <c r="AM49"/>
  <c r="L49"/>
  <c r="AM47"/>
  <c r="L47"/>
  <c r="L45"/>
  <c r="L44"/>
  <c i="2" r="BK702"/>
  <c r="J668"/>
  <c r="BK582"/>
  <c r="J468"/>
  <c r="BK358"/>
  <c r="J257"/>
  <c r="J139"/>
  <c r="BK742"/>
  <c r="BK688"/>
  <c r="BK568"/>
  <c r="BK424"/>
  <c r="J281"/>
  <c r="J177"/>
  <c r="J106"/>
  <c r="BK723"/>
  <c r="BK592"/>
  <c r="BK369"/>
  <c r="J233"/>
  <c i="3" r="F37"/>
  <c i="1" r="BD56"/>
  <c i="2" r="BK650"/>
  <c r="J534"/>
  <c r="BK402"/>
  <c r="BK249"/>
  <c r="BK97"/>
  <c r="J715"/>
  <c r="J637"/>
  <c r="J512"/>
  <c r="BK380"/>
  <c r="J249"/>
  <c r="J169"/>
  <c r="J760"/>
  <c r="J702"/>
  <c r="BK586"/>
  <c r="BK457"/>
  <c r="J314"/>
  <c r="BK201"/>
  <c i="3" r="BK84"/>
  <c i="2" r="BK715"/>
  <c r="J690"/>
  <c r="J598"/>
  <c r="BK479"/>
  <c r="BK314"/>
  <c r="J241"/>
  <c r="BK760"/>
  <c r="J693"/>
  <c r="J582"/>
  <c r="BK435"/>
  <c r="J322"/>
  <c r="BK185"/>
  <c r="BK116"/>
  <c r="J707"/>
  <c r="BK608"/>
  <c r="J435"/>
  <c r="BK306"/>
  <c r="J185"/>
  <c i="3" r="F36"/>
  <c i="1" r="BC56"/>
  <c i="2" r="BK693"/>
  <c r="BK648"/>
  <c r="BK523"/>
  <c r="J391"/>
  <c r="BK281"/>
  <c r="J193"/>
  <c r="J758"/>
  <c r="BK707"/>
  <c r="J648"/>
  <c r="J501"/>
  <c r="J358"/>
  <c r="BK233"/>
  <c r="BK142"/>
  <c r="BK758"/>
  <c r="BK695"/>
  <c r="J479"/>
  <c r="BK322"/>
  <c r="BK193"/>
  <c r="BK119"/>
  <c r="BK712"/>
  <c r="J695"/>
  <c r="J688"/>
  <c r="J627"/>
  <c r="BK578"/>
  <c r="BK446"/>
  <c r="J306"/>
  <c r="J217"/>
  <c r="J132"/>
  <c r="J739"/>
  <c r="BK678"/>
  <c r="J578"/>
  <c r="J446"/>
  <c r="BK298"/>
  <c r="J201"/>
  <c r="BK132"/>
  <c r="J749"/>
  <c r="BK659"/>
  <c r="J523"/>
  <c r="J402"/>
  <c r="BK290"/>
  <c r="BK169"/>
  <c i="3" r="J84"/>
  <c i="2" r="J698"/>
  <c r="J659"/>
  <c r="BK637"/>
  <c r="J545"/>
  <c r="J380"/>
  <c r="J265"/>
  <c r="J142"/>
  <c r="BK749"/>
  <c r="J712"/>
  <c r="BK618"/>
  <c r="BK468"/>
  <c r="BK338"/>
  <c r="BK225"/>
  <c r="BK139"/>
  <c r="BK756"/>
  <c r="BK690"/>
  <c r="J556"/>
  <c r="BK391"/>
  <c r="BK257"/>
  <c r="BK153"/>
  <c r="J678"/>
  <c r="J608"/>
  <c r="BK556"/>
  <c r="BK413"/>
  <c r="J298"/>
  <c r="J225"/>
  <c r="J116"/>
  <c r="J723"/>
  <c r="J592"/>
  <c r="J457"/>
  <c r="J330"/>
  <c r="BK209"/>
  <c r="BK125"/>
  <c r="J742"/>
  <c r="BK627"/>
  <c r="BK545"/>
  <c r="J413"/>
  <c r="J273"/>
  <c r="BK161"/>
  <c i="3" r="J34"/>
  <c i="1" r="AW56"/>
  <c i="2" r="J586"/>
  <c r="BK512"/>
  <c r="J338"/>
  <c r="BK273"/>
  <c r="J161"/>
  <c r="J756"/>
  <c r="BK698"/>
  <c r="BK598"/>
  <c r="J490"/>
  <c r="BK347"/>
  <c r="BK217"/>
  <c r="BK106"/>
  <c r="J731"/>
  <c r="J618"/>
  <c r="BK490"/>
  <c r="J347"/>
  <c r="BK241"/>
  <c r="J125"/>
  <c i="3" r="F35"/>
  <c i="1" r="BB56"/>
  <c i="2" r="J568"/>
  <c r="J424"/>
  <c r="J290"/>
  <c r="BK177"/>
  <c r="J119"/>
  <c r="BK731"/>
  <c r="BK668"/>
  <c r="BK534"/>
  <c r="J369"/>
  <c r="BK265"/>
  <c r="J153"/>
  <c r="J97"/>
  <c r="BK739"/>
  <c r="J650"/>
  <c r="BK501"/>
  <c r="BK330"/>
  <c r="J209"/>
  <c i="1" r="AS54"/>
  <c i="2" l="1" r="T118"/>
  <c r="R118"/>
  <c r="P118"/>
  <c r="BK96"/>
  <c r="J96"/>
  <c r="J61"/>
  <c r="T96"/>
  <c r="P131"/>
  <c r="T131"/>
  <c r="T152"/>
  <c r="P289"/>
  <c r="T289"/>
  <c r="T346"/>
  <c r="T567"/>
  <c r="R687"/>
  <c r="BK701"/>
  <c r="J701"/>
  <c r="J72"/>
  <c r="T701"/>
  <c r="R714"/>
  <c r="R741"/>
  <c r="R96"/>
  <c r="BK131"/>
  <c r="J131"/>
  <c r="J63"/>
  <c r="R131"/>
  <c r="P152"/>
  <c r="BK346"/>
  <c r="J346"/>
  <c r="J67"/>
  <c r="R346"/>
  <c r="R567"/>
  <c r="P687"/>
  <c r="R701"/>
  <c r="R700"/>
  <c r="P714"/>
  <c r="BK741"/>
  <c r="J741"/>
  <c r="J74"/>
  <c r="T741"/>
  <c r="P96"/>
  <c r="BK152"/>
  <c r="J152"/>
  <c r="J65"/>
  <c r="R152"/>
  <c r="R151"/>
  <c r="R95"/>
  <c r="R94"/>
  <c r="BK289"/>
  <c r="J289"/>
  <c r="J66"/>
  <c r="R289"/>
  <c r="P346"/>
  <c r="BK567"/>
  <c r="J567"/>
  <c r="J68"/>
  <c r="P567"/>
  <c r="BK687"/>
  <c r="J687"/>
  <c r="J69"/>
  <c r="T687"/>
  <c r="P701"/>
  <c r="BK714"/>
  <c r="J714"/>
  <c r="J73"/>
  <c r="T714"/>
  <c r="P741"/>
  <c r="BK118"/>
  <c r="J118"/>
  <c r="J62"/>
  <c r="BK697"/>
  <c r="J697"/>
  <c r="J70"/>
  <c i="3" r="BK83"/>
  <c r="BK82"/>
  <c r="J82"/>
  <c r="J60"/>
  <c i="2" r="BK151"/>
  <c r="J151"/>
  <c r="J64"/>
  <c r="BK95"/>
  <c r="J95"/>
  <c r="J60"/>
  <c i="3" r="F78"/>
  <c r="J52"/>
  <c r="E48"/>
  <c r="BE84"/>
  <c i="2" r="E48"/>
  <c r="F55"/>
  <c r="J88"/>
  <c r="BE116"/>
  <c r="BE125"/>
  <c r="BE142"/>
  <c r="BE161"/>
  <c r="BE177"/>
  <c r="BE249"/>
  <c r="BE273"/>
  <c r="BE281"/>
  <c r="BE298"/>
  <c r="BE358"/>
  <c r="BE446"/>
  <c r="BE490"/>
  <c r="BE534"/>
  <c r="BE578"/>
  <c r="BE582"/>
  <c r="BE592"/>
  <c r="BE598"/>
  <c r="BE650"/>
  <c r="BE688"/>
  <c r="BE693"/>
  <c r="BE702"/>
  <c r="BE715"/>
  <c r="BE739"/>
  <c r="BE742"/>
  <c r="BE749"/>
  <c r="BE756"/>
  <c r="BE760"/>
  <c r="BE97"/>
  <c r="BE106"/>
  <c r="BE119"/>
  <c r="BE139"/>
  <c r="BE217"/>
  <c r="BE225"/>
  <c r="BE257"/>
  <c r="BE290"/>
  <c r="BE314"/>
  <c r="BE330"/>
  <c r="BE338"/>
  <c r="BE369"/>
  <c r="BE413"/>
  <c r="BE424"/>
  <c r="BE479"/>
  <c r="BE523"/>
  <c r="BE608"/>
  <c r="BE627"/>
  <c r="BE678"/>
  <c r="BE698"/>
  <c r="BE712"/>
  <c r="BE723"/>
  <c r="BE758"/>
  <c r="BE132"/>
  <c r="BE153"/>
  <c r="BE169"/>
  <c r="BE185"/>
  <c r="BE193"/>
  <c r="BE201"/>
  <c r="BE209"/>
  <c r="BE233"/>
  <c r="BE241"/>
  <c r="BE265"/>
  <c r="BE306"/>
  <c r="BE322"/>
  <c r="BE347"/>
  <c r="BE380"/>
  <c r="BE391"/>
  <c r="BE402"/>
  <c r="BE435"/>
  <c r="BE457"/>
  <c r="BE468"/>
  <c r="BE501"/>
  <c r="BE512"/>
  <c r="BE545"/>
  <c r="BE556"/>
  <c r="BE568"/>
  <c r="BE586"/>
  <c r="BE618"/>
  <c r="BE637"/>
  <c r="BE648"/>
  <c r="BE659"/>
  <c r="BE668"/>
  <c r="BE690"/>
  <c r="BE695"/>
  <c r="BE707"/>
  <c r="BE731"/>
  <c r="F34"/>
  <c i="1" r="BA55"/>
  <c i="3" r="F33"/>
  <c i="1" r="AZ56"/>
  <c i="2" r="J34"/>
  <c i="1" r="AW55"/>
  <c i="2" r="F36"/>
  <c i="1" r="BC55"/>
  <c r="BC54"/>
  <c r="AY54"/>
  <c i="3" r="F34"/>
  <c i="1" r="BA56"/>
  <c i="2" r="F35"/>
  <c i="1" r="BB55"/>
  <c r="BB54"/>
  <c r="W31"/>
  <c i="2" r="F37"/>
  <c i="1" r="BD55"/>
  <c r="BD54"/>
  <c r="W33"/>
  <c i="2" l="1" r="P700"/>
  <c r="P151"/>
  <c r="P95"/>
  <c r="P94"/>
  <c i="1" r="AU55"/>
  <c i="2" r="T700"/>
  <c r="T151"/>
  <c r="T95"/>
  <c r="T94"/>
  <c r="BK700"/>
  <c r="J700"/>
  <c r="J71"/>
  <c i="3" r="BK81"/>
  <c r="J81"/>
  <c r="J83"/>
  <c r="J61"/>
  <c i="2" r="J33"/>
  <c i="1" r="AV55"/>
  <c r="AT55"/>
  <c i="2" r="F33"/>
  <c i="1" r="AZ55"/>
  <c r="AZ54"/>
  <c r="W29"/>
  <c r="AU54"/>
  <c i="3" r="J30"/>
  <c i="1" r="AG56"/>
  <c r="BA54"/>
  <c r="W30"/>
  <c i="3" r="J33"/>
  <c i="1" r="AV56"/>
  <c r="AT56"/>
  <c r="AN56"/>
  <c r="W32"/>
  <c r="AX54"/>
  <c i="2" l="1" r="BK94"/>
  <c r="J94"/>
  <c r="J59"/>
  <c i="3" r="J59"/>
  <c r="J39"/>
  <c i="1" r="AW54"/>
  <c r="AK30"/>
  <c r="AV54"/>
  <c r="AK29"/>
  <c i="2" r="J30"/>
  <c i="1" r="AG55"/>
  <c r="AG54"/>
  <c r="AK26"/>
  <c i="2" l="1" r="J39"/>
  <c i="1" r="AN55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<sst xmlns="http://schemas.openxmlformats.org/spreadsheetml/2006/main">
  <si>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</si>
  <si>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</si>
  <si>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</si>
  <si>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</si>
  <si>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</si>
  <si>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{dcf03e8e-9c06-4e9d-886a-63a24d52c873}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</si>
  <si>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</si>
  <si>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</si>
  <si>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</si>
  <si>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</si>
  <si>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</si>
  <si>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</si>
  <si>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</si>
  <si>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</si>
  <si>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20230428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</si>
  <si>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</si>
  <si>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</si>
  <si>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KH, kostel P. Marie Na Náměti - restaurování schodišť a konzervace části ohradní zdi</t>
  </si>
  <si>
    <t>KSO:</t>
  </si>
  <si>
    <t/>
  </si>
  <si>
    <t>CC-CZ:</t>
  </si>
  <si>
    <t>Místo:</t>
  </si>
  <si>
    <t>Kutná Hora</t>
  </si>
  <si>
    <t>Datum:</t>
  </si>
  <si>
    <t>28. 4. 2023</t>
  </si>
  <si>
    <t>Zadavatel:</t>
  </si>
  <si>
    <t>IČ:</t>
  </si>
  <si>
    <t>46403523</t>
  </si>
  <si>
    <t>RK farnost - arciděkanství, Jakubská 1, Kutná Hora</t>
  </si>
  <si>
    <t>DIČ:</t>
  </si>
  <si>
    <t>Uchazeč:</t>
  </si>
  <si>
    <t>Vyplň údaj</t>
  </si>
  <si>
    <t>Projektant:</t>
  </si>
  <si>
    <t>48155586</t>
  </si>
  <si>
    <t>INRECO s.r.o.</t>
  </si>
  <si>
    <t>CZ48155586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</si>
  <si>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</si>
  <si>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</si>
  <si>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</si>
  <si>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</si>
  <si>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</si>
  <si>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</si>
  <si>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</si>
  <si>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</si>
  <si>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</si>
  <si>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</si>
  <si>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</si>
  <si>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</si>
  <si>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</si>
  <si>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</si>
  <si>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</si>
  <si>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</si>
  <si>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</si>
  <si>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</si>
  <si>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</si>
  <si>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</si>
  <si>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</si>
  <si>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</si>
  <si>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</si>
  <si>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</si>
  <si>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</si>
  <si>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</si>
  <si>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</si>
  <si>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</si>
  <si>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</si>
  <si>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</si>
  <si>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</si>
  <si>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</si>
  <si>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</si>
  <si>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</si>
  <si>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</si>
  <si>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</si>
  <si>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</si>
  <si>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</si>
  <si>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</si>
  <si>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</si>
  <si>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</si>
  <si>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</si>
  <si>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</si>
  <si>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</si>
  <si>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</si>
  <si>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</si>
  <si>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</si>
  <si>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Restaurování schodišť</t>
  </si>
  <si>
    <t>STA</t>
  </si>
  <si>
    <t>1</t>
  </si>
  <si>
    <t>{cea13406-9251-4d3b-bbe6-711dd9f4e4cc}</t>
  </si>
  <si>
    <t>2</t>
  </si>
  <si>
    <t>VRN</t>
  </si>
  <si>
    <t>Vedlejší rozpočtové náklady</t>
  </si>
  <si>
    <t>{9b74185f-cb8a-4522-9add-312a593f4555}</t>
  </si>
  <si>
    <t>prostor_lešení</t>
  </si>
  <si>
    <t>prostorové lešení</t>
  </si>
  <si>
    <t>m3</t>
  </si>
  <si>
    <t>264,62</t>
  </si>
  <si>
    <t>KRYCÍ LIST SOUPISU PRACÍ</t>
  </si>
  <si>
    <t>Objekt:</t>
  </si>
  <si>
    <t>A - Restaurování schodišť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</si>
  <si>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</si>
  <si>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</si>
  <si>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</si>
  <si>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</si>
  <si>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</si>
  <si>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</si>
  <si>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</si>
  <si>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</si>
  <si>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65 - Restaurátorské práce</t>
  </si>
  <si>
    <t xml:space="preserve">      65_1 - Restaurování dřevného vřetenového schodiště v Jižní lodi</t>
  </si>
  <si>
    <t xml:space="preserve">      65_2 - Restaurování dřevěných jednokřídlých dveří z lodi na dřevěné schodiště</t>
  </si>
  <si>
    <t xml:space="preserve">      65_3 - Restaurování kamenných prvků SZ a JZ schodiště a přilehlé prostory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</si>
  <si>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</si>
  <si>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</si>
  <si>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</si>
  <si>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</si>
  <si>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</si>
  <si>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772 - Podlahy z kamene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</si>
  <si>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</si>
  <si>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</si>
  <si>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</si>
  <si>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</si>
  <si>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</si>
  <si>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</si>
  <si>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</si>
  <si>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</si>
  <si>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</si>
  <si>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</si>
  <si>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</si>
  <si>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</si>
  <si>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</si>
  <si>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</si>
  <si>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</si>
  <si>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</si>
  <si>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</si>
  <si>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</si>
  <si>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</si>
  <si>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</si>
  <si>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317231626R</t>
  </si>
  <si>
    <t>Obnovení cihelného nadpraží včetně doplnění rozvolněného zdiva</t>
  </si>
  <si>
    <t>4</t>
  </si>
  <si>
    <t>626498610</t>
  </si>
  <si>
    <t>VV</t>
  </si>
  <si>
    <t>D.1.1.1 Technická zpráva</t>
  </si>
  <si>
    <t>5.3. Bourací práce</t>
  </si>
  <si>
    <t>5.6. Svislé nosné konstrukce</t>
  </si>
  <si>
    <t>5.7 Vodorovné konstrukce</t>
  </si>
  <si>
    <t>d.1.2 Stavebně konstrukční řešení</t>
  </si>
  <si>
    <t>D.1.1.2.2 JZ kamenné točité schodiště - půdorysy</t>
  </si>
  <si>
    <t>"P9" 1,5*0,55</t>
  </si>
  <si>
    <t>Součet</t>
  </si>
  <si>
    <t>317941121</t>
  </si>
  <si>
    <t>Osazování ocelových válcovaných nosníků na zdivu I nebo IE nebo U nebo UE nebo L do č. 12 nebo výšky do 120 mm</t>
  </si>
  <si>
    <t>t</t>
  </si>
  <si>
    <t>CS ÚRS 2023 01</t>
  </si>
  <si>
    <t>-1149948231</t>
  </si>
  <si>
    <t>Online PSC</t>
  </si>
  <si>
    <t>https://podminky.urs.cz/item/CS_URS_2023_01/317941121</t>
  </si>
  <si>
    <t>"P9" 1,3*6*2*0,001</t>
  </si>
  <si>
    <t>M</t>
  </si>
  <si>
    <t>13010740</t>
  </si>
  <si>
    <t>ocel profilová jakost S235JR (11 375) průřez IPE 80</t>
  </si>
  <si>
    <t>8</t>
  </si>
  <si>
    <t>-1370284769</t>
  </si>
  <si>
    <t>0,016*1,05 'Přepočtené koeficientem množství</t>
  </si>
  <si>
    <t>Vodorovné konstrukce</t>
  </si>
  <si>
    <t>436234218R</t>
  </si>
  <si>
    <t>Oprava stávající zděné lavice - cihla českého formátu 290x140x65 mm - 2 ks, očištění povrchu, doplnění chybějící cihly do vápenné zdící malty a celý líc přespárovat měkkou vápennou maltou</t>
  </si>
  <si>
    <t>kus</t>
  </si>
  <si>
    <t>-346047490</t>
  </si>
  <si>
    <t>5.7. Vodorovné konstrukce</t>
  </si>
  <si>
    <t>"P6" 2</t>
  </si>
  <si>
    <t>5</t>
  </si>
  <si>
    <t>436234219R</t>
  </si>
  <si>
    <t>Oprava stávající zděné lavice - cihla českého formátu 290x140x65 mm - 5 ks, očištění povrchu, doplnění chybějící cihly do vápenné zdící malty a celý líc přespárovat měkkou vápennou maltou</t>
  </si>
  <si>
    <t>-2014322862</t>
  </si>
  <si>
    <t>"P7" 1</t>
  </si>
  <si>
    <t>6</t>
  </si>
  <si>
    <t>Úpravy povrchů, podlahy a osazování výplní</t>
  </si>
  <si>
    <t>617315421</t>
  </si>
  <si>
    <t>Oprava vápenné omítky vnitřních ploch štukové dvouvrstvé, tloušťky do 20 mm a tloušťky štuku do 3 mm světlíků nebo výtahových šachet, v rozsahu opravované plochy do 10%</t>
  </si>
  <si>
    <t>m2</t>
  </si>
  <si>
    <t>-1960652902</t>
  </si>
  <si>
    <t>https://podminky.urs.cz/item/CS_URS_2023_01/617315421</t>
  </si>
  <si>
    <t>5.12.2 Povrchové úpravy vnitřní</t>
  </si>
  <si>
    <t>D.1.1.2.1 JZ dřevěné točité schodiště</t>
  </si>
  <si>
    <t>6,2*7,64+(0,9+1,94*2)*0,5+(0,72+0,51)*2*0,54</t>
  </si>
  <si>
    <t>7</t>
  </si>
  <si>
    <t>617315451</t>
  </si>
  <si>
    <t>Oprava vápenné omítky vnitřních ploch Příplatek k cenám za každých dalších 10 mm tloušťky omítky světlíků nebo výtahových šachet, v rozsahu opravované plochy do 10%</t>
  </si>
  <si>
    <t>-1465779571</t>
  </si>
  <si>
    <t>https://podminky.urs.cz/item/CS_URS_2023_01/617315451</t>
  </si>
  <si>
    <t>51,086*4 'Přepočtené koeficientem množství</t>
  </si>
  <si>
    <t>636211421R</t>
  </si>
  <si>
    <t>Doplnění dlažby z keramických půdovek (topinek) 200x200x40 mm (s dodáním hmot), kladených do vápenenné malty, povrch přespárovaný měkkou vápennou maltou</t>
  </si>
  <si>
    <t>1404522206</t>
  </si>
  <si>
    <t>5.3 Bourací práce</t>
  </si>
  <si>
    <t>10 ks</t>
  </si>
  <si>
    <t>"201" 0,2*0,2*10</t>
  </si>
  <si>
    <t>50 %</t>
  </si>
  <si>
    <t>"301" 21,68*0,5</t>
  </si>
  <si>
    <t>65</t>
  </si>
  <si>
    <t>Restaurátorské práce</t>
  </si>
  <si>
    <t>65_1</t>
  </si>
  <si>
    <t>Restaurování dřevného vřetenového schodiště v Jižní lodi</t>
  </si>
  <si>
    <t>9</t>
  </si>
  <si>
    <t>65_1b</t>
  </si>
  <si>
    <t>Očištění od hrubých nečistot</t>
  </si>
  <si>
    <t>1688562002</t>
  </si>
  <si>
    <t>5.9. Schodiště</t>
  </si>
  <si>
    <t>5.13 Restaurátorské práce</t>
  </si>
  <si>
    <t>E.1.01 Restaurátorský záměr obnovy dřevěného schodiště na kůr</t>
  </si>
  <si>
    <t>"P2" 1</t>
  </si>
  <si>
    <t>10</t>
  </si>
  <si>
    <t>65_1c</t>
  </si>
  <si>
    <t>Sejmutí všech polychromovaných podstupnic</t>
  </si>
  <si>
    <t>230004452</t>
  </si>
  <si>
    <t>11</t>
  </si>
  <si>
    <t>65_1d</t>
  </si>
  <si>
    <t>Nedestruktivní likvidace biologických škůdců u podstupnic včetně transportu</t>
  </si>
  <si>
    <t>1407124694</t>
  </si>
  <si>
    <t>12</t>
  </si>
  <si>
    <t>65_1e</t>
  </si>
  <si>
    <t>Převoz do depozitáře investora</t>
  </si>
  <si>
    <t>2143277493</t>
  </si>
  <si>
    <t>13</t>
  </si>
  <si>
    <t>65_1f</t>
  </si>
  <si>
    <t>Revize zbývajících podstupnic</t>
  </si>
  <si>
    <t>-1340162277</t>
  </si>
  <si>
    <t>14</t>
  </si>
  <si>
    <t>65_1g</t>
  </si>
  <si>
    <t>Výroba replik chybějících podstupnic</t>
  </si>
  <si>
    <t>-1414356294</t>
  </si>
  <si>
    <t>65_1h</t>
  </si>
  <si>
    <t>Revize stupňů</t>
  </si>
  <si>
    <t>427626251</t>
  </si>
  <si>
    <t>16</t>
  </si>
  <si>
    <t>65_1i</t>
  </si>
  <si>
    <t>Uchycení stupňů do zdi i středového sloupu</t>
  </si>
  <si>
    <t>-1068225540</t>
  </si>
  <si>
    <t>17</t>
  </si>
  <si>
    <t>65_1j</t>
  </si>
  <si>
    <t>Uchycení zábradlí do podlahy i středového sloupu</t>
  </si>
  <si>
    <t>1774993455</t>
  </si>
  <si>
    <t>18</t>
  </si>
  <si>
    <t>65_1k</t>
  </si>
  <si>
    <t>Osazení a kotvení podstupnic</t>
  </si>
  <si>
    <t>925258129</t>
  </si>
  <si>
    <t>19</t>
  </si>
  <si>
    <t>65_1l</t>
  </si>
  <si>
    <t>Důkladné očištění všech ploch</t>
  </si>
  <si>
    <t>1333488573</t>
  </si>
  <si>
    <t>20</t>
  </si>
  <si>
    <t>65_1m</t>
  </si>
  <si>
    <t>Scelení, klížení, špánování a protézování poškozených prvků</t>
  </si>
  <si>
    <t>225125723</t>
  </si>
  <si>
    <t>65_1n</t>
  </si>
  <si>
    <t>Ošetření proti dřevokazům</t>
  </si>
  <si>
    <t>1844954780</t>
  </si>
  <si>
    <t>22</t>
  </si>
  <si>
    <t>65_1o</t>
  </si>
  <si>
    <t>Zpevnění dřeva petrifikací kopolymeru</t>
  </si>
  <si>
    <t>-1236650852</t>
  </si>
  <si>
    <t>23</t>
  </si>
  <si>
    <t>65_1p</t>
  </si>
  <si>
    <t>Příprava na nanesení závěrečné povrchové úpravy</t>
  </si>
  <si>
    <t>-1629176152</t>
  </si>
  <si>
    <t>24</t>
  </si>
  <si>
    <t>65_1q</t>
  </si>
  <si>
    <t>Retuše barevnosti</t>
  </si>
  <si>
    <t>-1028588691</t>
  </si>
  <si>
    <t>25</t>
  </si>
  <si>
    <t>65_1r</t>
  </si>
  <si>
    <t>Vypracování povrchové úpravy</t>
  </si>
  <si>
    <t>-1596528586</t>
  </si>
  <si>
    <t>65_2</t>
  </si>
  <si>
    <t>Restaurování dřevěných jednokřídlých dveří z lodi na dřevěné schodiště</t>
  </si>
  <si>
    <t>26</t>
  </si>
  <si>
    <t>65_2a</t>
  </si>
  <si>
    <t>Demontáž prvku a doprava do dílny</t>
  </si>
  <si>
    <t>1543259675</t>
  </si>
  <si>
    <t>5.14.2 Truhlářské práce</t>
  </si>
  <si>
    <t>E.1.02 Restaurátorský záměr obnovy dveří z lodi na dřevěné schodiště</t>
  </si>
  <si>
    <t>"P1" 1</t>
  </si>
  <si>
    <t>27</t>
  </si>
  <si>
    <t>65_2d</t>
  </si>
  <si>
    <t>Čištění povrchových úprav</t>
  </si>
  <si>
    <t>68296145</t>
  </si>
  <si>
    <t>28</t>
  </si>
  <si>
    <t>65_2e</t>
  </si>
  <si>
    <t>Celková truhlářská repase prvku a doplnění poškozených částí</t>
  </si>
  <si>
    <t>765241856</t>
  </si>
  <si>
    <t>29</t>
  </si>
  <si>
    <t>65_2f</t>
  </si>
  <si>
    <t>Nové povrchové úpravy dřevěných částí vč. materiálu</t>
  </si>
  <si>
    <t>-1695728293</t>
  </si>
  <si>
    <t>30</t>
  </si>
  <si>
    <t>65_2g</t>
  </si>
  <si>
    <t>Čištění povrchových úprav kování</t>
  </si>
  <si>
    <t>-1442255163</t>
  </si>
  <si>
    <t>31</t>
  </si>
  <si>
    <t>65_2h</t>
  </si>
  <si>
    <t>Celková zámečnická repase kování a doplnění poškozených částí</t>
  </si>
  <si>
    <t>495169879</t>
  </si>
  <si>
    <t>32</t>
  </si>
  <si>
    <t>65_2i</t>
  </si>
  <si>
    <t>Nové povrchové úpravy kování vč. materiálu</t>
  </si>
  <si>
    <t>-2034037194</t>
  </si>
  <si>
    <t>65_3</t>
  </si>
  <si>
    <t>Restaurování kamenných prvků SZ a JZ schodiště a přilehlé prostory</t>
  </si>
  <si>
    <t>33</t>
  </si>
  <si>
    <t>65_3_1</t>
  </si>
  <si>
    <t>JZ schodiště - restaurování ostění vstupního portálu - očištění, odsolení pomocí zábalů s destilovanou vodou, zpevnění narušeného kamene, doplnění chybějících částí, barevná retuš /cca. 3, 5 m2/</t>
  </si>
  <si>
    <t>-769034379</t>
  </si>
  <si>
    <t>5.13. Restaurátorské práce</t>
  </si>
  <si>
    <t>5.14.1 Kamenické práce</t>
  </si>
  <si>
    <t>D.1.1.2.3 JZ kamenné točité schodiště - řez</t>
  </si>
  <si>
    <t>D.1.1.2.4 SZ kamenné čtyřramenné schodiště</t>
  </si>
  <si>
    <t>E.1.03 Restaurátorský průzkum a záměr - kamenné prvky SZ a JZ schodiště</t>
  </si>
  <si>
    <t>34</t>
  </si>
  <si>
    <t>65_3_2</t>
  </si>
  <si>
    <t>JZ schodiště - restaurování povrchů svislých stěn - očištění pomocí vysavače a regulovatelné vodní páry /cca. 210m2/, injektáž trhlin,tmelení drobných defektů, doplnění spárování vápennou maltou/cca. 25 m2/, konzervace omítek vápennou nanosuspenzí /cca. 12 m2/</t>
  </si>
  <si>
    <t>-1759680531</t>
  </si>
  <si>
    <t>35</t>
  </si>
  <si>
    <t>65_3_3</t>
  </si>
  <si>
    <t>JZ schodiště - statické zajištění dvojitého vřetenového schodiště - sešití helikální výztuží do polymercem. tmelu /celkem cca 15 bm nerez. helikální oceli Ø8- 10 mm/, doplnění chybějících částí bloků v místě spáry v přírodním kameni, utažení spár olovem /cca 0,2m3/, kotvení schodišťových stupňů helikální výztuží do polymercem. tmelu /celkem: cca 50 bm nerez. helikální oceli Ø8- 10 mm/</t>
  </si>
  <si>
    <t>-578278896</t>
  </si>
  <si>
    <t>36</t>
  </si>
  <si>
    <t>65_3_4</t>
  </si>
  <si>
    <t>JZ schodiště - restaurování kamenných stupňů schodiště - odstranění dřevěných desek z nášlapů, doplnění stupňů do původního tvaru umělým kamenem na bázi hydraulického vápna, barevné retuše</t>
  </si>
  <si>
    <t>-1606293148</t>
  </si>
  <si>
    <t>37</t>
  </si>
  <si>
    <t>65_3_5</t>
  </si>
  <si>
    <t xml:space="preserve">JZ schodiště - restaurování konzoly s překladem nad vstupem na půdu - očištění povrchu kamene, ošetření korodovaných kovových kramlí, doplnění spárování </t>
  </si>
  <si>
    <t>-1079204313</t>
  </si>
  <si>
    <t>38</t>
  </si>
  <si>
    <t>65_3_6</t>
  </si>
  <si>
    <t>JZ schodiště - restaurování povrchu klenby nad schodištěm - odstranění nesoudržných částí krust a degradovaných malt, konsolidace narušeného kamene, odstranění silných krust, lokální plastická retuš umělým kamenem, zajištění statické trhliny ve klenbě systémem nerez. helikálních výztuží Ø8- 10 mm, vkládaných do drážek vyplněných polymercement. tmelem / celkem k ošetření 45m2/</t>
  </si>
  <si>
    <t>-345107846</t>
  </si>
  <si>
    <t>39</t>
  </si>
  <si>
    <t>65_3_7</t>
  </si>
  <si>
    <t xml:space="preserve">JZ schodiště - restaurování portálu KP2 - statické zajištění dle PD, zajištění statických trhlin ve hmotě překladu injektáží / 20 pracovních hodin/, vysekání kapsy pro nosník /celkem 10 pracovních hodin/, překrytí nosníku osazením kamenné krycí desky /pískovcová deska 0,45 m3/ očištění povrchu kamene, doplnění drobných defektů, barevné retuše </t>
  </si>
  <si>
    <t>2023561347</t>
  </si>
  <si>
    <t>40</t>
  </si>
  <si>
    <t>65_3_8</t>
  </si>
  <si>
    <t>JZ schodiště - restaurování portálu KP3 - očištění, zpevnění narušeného kamene, doplnění chybějících částí, barevná retuš / 2,5m2/</t>
  </si>
  <si>
    <t>-1781673485</t>
  </si>
  <si>
    <t>41</t>
  </si>
  <si>
    <t>65_3_9</t>
  </si>
  <si>
    <t>JZ schodiště - restaurování portálu KP4 - očištění, zpevnění narušeného kamene, doplnění chybějících částí, barevná retuš /2,5m2/</t>
  </si>
  <si>
    <t>1483690728</t>
  </si>
  <si>
    <t>42</t>
  </si>
  <si>
    <t>65_3_10</t>
  </si>
  <si>
    <t xml:space="preserve">JZ schodiště - restaurování povrchu omítek místnosti ve 3NP /očištění omítek -120m2, doplnění omítek - 45m2/ </t>
  </si>
  <si>
    <t>-1898212308</t>
  </si>
  <si>
    <t>43</t>
  </si>
  <si>
    <t>65_3_11</t>
  </si>
  <si>
    <t>JZ schodiště - místnost ve 3 NP, restaurování vnitřní plochy okenních ostění a kružby, restaurování kamenného zdiva a lavic /3m2/</t>
  </si>
  <si>
    <t>389721052</t>
  </si>
  <si>
    <t>44</t>
  </si>
  <si>
    <t>65_3_12</t>
  </si>
  <si>
    <t>JZ schodiště - restaurování povrchů stěn místnosti ve 2NP - pokladnice / celková plocha k navrženému ošetření - 140 m2/</t>
  </si>
  <si>
    <t>-1061594670</t>
  </si>
  <si>
    <t>45</t>
  </si>
  <si>
    <t>65_3_13</t>
  </si>
  <si>
    <t>JZ schodiště - restaurování ostění a kružeb dvou kamenných oken v místnosti pokladnice ve 2NP</t>
  </si>
  <si>
    <t>-966505535</t>
  </si>
  <si>
    <t>46</t>
  </si>
  <si>
    <t>65_3_14</t>
  </si>
  <si>
    <t>SZ schodiště - restaurování rubové strany ostění vstupního portálu KP1 na varhanní kruchtu a části pilíře - Konsolidace, suché očištění rubové strany portálů a pilíře vysavačem a měkkými kartáči, odstranění dožilých nebo tvarově a barevně nevhodných vysprávek a doplňků,doplnění modelace minerální směsí umělého kamene, barevné lokální retuše /3,2m2/</t>
  </si>
  <si>
    <t>1273643707</t>
  </si>
  <si>
    <t>47</t>
  </si>
  <si>
    <t>65_3_15</t>
  </si>
  <si>
    <t>SZ schodiště - restaurování kamenných svislých prvků schodiště /45m2/</t>
  </si>
  <si>
    <t>699974416</t>
  </si>
  <si>
    <t>48</t>
  </si>
  <si>
    <t>65_3_16</t>
  </si>
  <si>
    <t>SZ schodiště - restaurování schodišťových stupňů a dlažeb - celkem 20 schodů - 6 m2, dlažby podest celkem 25 m2/</t>
  </si>
  <si>
    <t>-210700530</t>
  </si>
  <si>
    <t>49</t>
  </si>
  <si>
    <t>65_3_17</t>
  </si>
  <si>
    <t xml:space="preserve">SZ schodiště - restaurování omítek předsíně vstupu na kruchtu a chodby schodiště / celkem cca 20 m2/ - provedení sondážního průzkumu výstavby omítek, odstranění poškozených omítek, doplění omítek, sjednocení vápenným nátěrem v odstínu vybráném na základě provedených zkušebních ploch / cca 40 m2/ </t>
  </si>
  <si>
    <t>2135057714</t>
  </si>
  <si>
    <t>50</t>
  </si>
  <si>
    <t>65_3_18</t>
  </si>
  <si>
    <t>Zajištění lešení pro potřeby stavby, manipulace, doprava</t>
  </si>
  <si>
    <t>-403017653</t>
  </si>
  <si>
    <t>51</t>
  </si>
  <si>
    <t>65_3_19</t>
  </si>
  <si>
    <t>Doprava materiálu v rámci staveniště - výnos do patra</t>
  </si>
  <si>
    <t>181298763</t>
  </si>
  <si>
    <t>52</t>
  </si>
  <si>
    <t>65_3_20</t>
  </si>
  <si>
    <t>Likvidace odpadů</t>
  </si>
  <si>
    <t>-1489561489</t>
  </si>
  <si>
    <t>Ostatní konstrukce a práce, bourání</t>
  </si>
  <si>
    <t>53</t>
  </si>
  <si>
    <t>943211111</t>
  </si>
  <si>
    <t>Montáž lešení prostorového rámového lehkého pracovního s podlahami s provozním zatížením tř. 3 do 200 kg/m2, výšky do 10 m</t>
  </si>
  <si>
    <t>352505729</t>
  </si>
  <si>
    <t>https://podminky.urs.cz/item/CS_URS_2023_01/943211111</t>
  </si>
  <si>
    <t>5.2. Lešení</t>
  </si>
  <si>
    <t>"201" 18,4*4,3</t>
  </si>
  <si>
    <t>"301" 15,8*6,7+3,2*5+3*5+1,2*5</t>
  </si>
  <si>
    <t>8,2*5,2</t>
  </si>
  <si>
    <t>54</t>
  </si>
  <si>
    <t>943211211</t>
  </si>
  <si>
    <t>Montáž lešení prostorového rámového lehkého pracovního s podlahami Příplatek za první a každý další den použití lešení k ceně -1111</t>
  </si>
  <si>
    <t>654577277</t>
  </si>
  <si>
    <t>https://podminky.urs.cz/item/CS_URS_2023_01/943211211</t>
  </si>
  <si>
    <t>prostor_lešení*90</t>
  </si>
  <si>
    <t>55</t>
  </si>
  <si>
    <t>943211811</t>
  </si>
  <si>
    <t>Demontáž lešení prostorového rámového lehkého pracovního s podlahami s provozním zatížením tř. 3 do 200 kg/m2, výšky do 10 m</t>
  </si>
  <si>
    <t>-475450259</t>
  </si>
  <si>
    <t>https://podminky.urs.cz/item/CS_URS_2023_01/943211811</t>
  </si>
  <si>
    <t>56</t>
  </si>
  <si>
    <t>953941621R</t>
  </si>
  <si>
    <t>Osazení kamenické skoby do kamenného zdiva</t>
  </si>
  <si>
    <t>1880816942</t>
  </si>
  <si>
    <t>5.15 Dokončovací práce</t>
  </si>
  <si>
    <t>"P8" 1</t>
  </si>
  <si>
    <t>57</t>
  </si>
  <si>
    <t>54872520R</t>
  </si>
  <si>
    <t>kamenická skoba (kramle)</t>
  </si>
  <si>
    <t>-38291717</t>
  </si>
  <si>
    <t>58</t>
  </si>
  <si>
    <t>964035111</t>
  </si>
  <si>
    <t>Bourání cihelných klenbových pásů jakéhokoliv průřezu</t>
  </si>
  <si>
    <t>-922604913</t>
  </si>
  <si>
    <t>https://podminky.urs.cz/item/CS_URS_2023_01/964035111</t>
  </si>
  <si>
    <t>59</t>
  </si>
  <si>
    <t>965081112</t>
  </si>
  <si>
    <t>Bourání podlah z dlaždic bez podkladního lože nebo mazaniny, s jakoukoliv výplní spár půdních, plochy do 1 m2</t>
  </si>
  <si>
    <t>2062268102</t>
  </si>
  <si>
    <t>https://podminky.urs.cz/item/CS_URS_2023_01/965081112</t>
  </si>
  <si>
    <t>60</t>
  </si>
  <si>
    <t>975063161R</t>
  </si>
  <si>
    <t>Podepření cihelní klenby</t>
  </si>
  <si>
    <t>1740139177</t>
  </si>
  <si>
    <t>"P9" 1,5*3</t>
  </si>
  <si>
    <t>61</t>
  </si>
  <si>
    <t>975121111</t>
  </si>
  <si>
    <t>Jednořadé podchycení konstrukcí systémovými prvky samostatnými stojkami výšky podepření do 4 m, zatížení do 750 kg/m zřízení</t>
  </si>
  <si>
    <t>m</t>
  </si>
  <si>
    <t>814180634</t>
  </si>
  <si>
    <t>https://podminky.urs.cz/item/CS_URS_2023_01/975121111</t>
  </si>
  <si>
    <t>"P9" 3,5</t>
  </si>
  <si>
    <t>62</t>
  </si>
  <si>
    <t>975121112</t>
  </si>
  <si>
    <t>Jednořadé podchycení konstrukcí systémovými prvky samostatnými stojkami výšky podepření do 4 m, zatížení do 750 kg/m příplatek za první a každý další den použití</t>
  </si>
  <si>
    <t>-1575560557</t>
  </si>
  <si>
    <t>https://podminky.urs.cz/item/CS_URS_2023_01/975121112</t>
  </si>
  <si>
    <t>3,5*20 'Přepočtené koeficientem množství</t>
  </si>
  <si>
    <t>63</t>
  </si>
  <si>
    <t>975121113</t>
  </si>
  <si>
    <t>Jednořadé podchycení konstrukcí systémovými prvky samostatnými stojkami výšky podepření do 4 m, zatížení do 750 kg/m odstranění</t>
  </si>
  <si>
    <t>-1137877936</t>
  </si>
  <si>
    <t>https://podminky.urs.cz/item/CS_URS_2023_01/975121113</t>
  </si>
  <si>
    <t>64</t>
  </si>
  <si>
    <t>977131110R</t>
  </si>
  <si>
    <t>Vrty příklepovými vrtáky do kamennéh zdiva průměru do 16 mm</t>
  </si>
  <si>
    <t>1517041908</t>
  </si>
  <si>
    <t>"P9" 9*0,4</t>
  </si>
  <si>
    <t>54879440</t>
  </si>
  <si>
    <t>šroub kotevní Pz pro chemickou kotvu M16x380mm</t>
  </si>
  <si>
    <t>-1046159260</t>
  </si>
  <si>
    <t>"P9" 9</t>
  </si>
  <si>
    <t>66</t>
  </si>
  <si>
    <t>977211112R</t>
  </si>
  <si>
    <t>Vyfrézování drážky pro usazení ocelového nosníku, hloubka řezu přes 200 do 350 mm</t>
  </si>
  <si>
    <t>CS ÚRS 2022 02</t>
  </si>
  <si>
    <t>-757047991</t>
  </si>
  <si>
    <t>https://podminky.urs.cz/item/CS_URS_2022_02/977211112R</t>
  </si>
  <si>
    <t>"P9" 1,3</t>
  </si>
  <si>
    <t>67</t>
  </si>
  <si>
    <t>985622314R</t>
  </si>
  <si>
    <t>Zajištění cihelného zdiva - navrtání kotev M16 (9ks) svázaných převázkou 12/18</t>
  </si>
  <si>
    <t>-1321447100</t>
  </si>
  <si>
    <t>997</t>
  </si>
  <si>
    <t>Přesun sutě</t>
  </si>
  <si>
    <t>68</t>
  </si>
  <si>
    <t>997013216</t>
  </si>
  <si>
    <t>Vnitrostaveništní doprava suti a vybouraných hmot vodorovně do 50 m svisle ručně pro budovy a haly výšky přes 18 do 21 m</t>
  </si>
  <si>
    <t>-536167698</t>
  </si>
  <si>
    <t>https://podminky.urs.cz/item/CS_URS_2023_01/997013216</t>
  </si>
  <si>
    <t>69</t>
  </si>
  <si>
    <t>997013509</t>
  </si>
  <si>
    <t>Odvoz suti a vybouraných hmot na skládku nebo meziskládku se složením, na vzdálenost Příplatek k ceně za každý další i započatý 1 km přes 1 km</t>
  </si>
  <si>
    <t>-8774483</t>
  </si>
  <si>
    <t>https://podminky.urs.cz/item/CS_URS_2023_01/997013509</t>
  </si>
  <si>
    <t>2,35*15 'Přepočtené koeficientem množství</t>
  </si>
  <si>
    <t>70</t>
  </si>
  <si>
    <t>997013511</t>
  </si>
  <si>
    <t>Odvoz suti a vybouraných hmot z meziskládky na skládku s naložením a se složením, na vzdálenost do 1 km</t>
  </si>
  <si>
    <t>1887790034</t>
  </si>
  <si>
    <t>https://podminky.urs.cz/item/CS_URS_2023_01/997013511</t>
  </si>
  <si>
    <t>71</t>
  </si>
  <si>
    <t>997013631</t>
  </si>
  <si>
    <t>Poplatek za uložení stavebního odpadu na skládce (skládkovné) směsného stavebního a demoličního zatříděného do Katalogu odpadů pod kódem 17 09 04</t>
  </si>
  <si>
    <t>-373004872</t>
  </si>
  <si>
    <t>https://podminky.urs.cz/item/CS_URS_2023_01/997013631</t>
  </si>
  <si>
    <t>998</t>
  </si>
  <si>
    <t>Přesun hmot</t>
  </si>
  <si>
    <t>72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</si>
  <si>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</si>
  <si>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</si>
  <si>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-560391707</t>
  </si>
  <si>
    <t>https://podminky.urs.cz/item/CS_URS_2023_01/998018003</t>
  </si>
  <si>
    <t>PSV</t>
  </si>
  <si>
    <t>Práce a dodávky PSV</t>
  </si>
  <si>
    <t>766</t>
  </si>
  <si>
    <t>Konstrukce truhlářské</t>
  </si>
  <si>
    <t>73</t>
  </si>
  <si>
    <t>766621112R</t>
  </si>
  <si>
    <t>Zpětná montáž stávající žaluziové výplně</t>
  </si>
  <si>
    <t>-1146843973</t>
  </si>
  <si>
    <t>D.1.1.2.2 JZ kamenné točité schodiště - půdorys</t>
  </si>
  <si>
    <t>"P10" 1*2,36</t>
  </si>
  <si>
    <t>74</t>
  </si>
  <si>
    <t>766681812R</t>
  </si>
  <si>
    <t xml:space="preserve">Demontáž žaluziové výplně k opětovnému použití </t>
  </si>
  <si>
    <t>1798519881</t>
  </si>
  <si>
    <t>75</t>
  </si>
  <si>
    <t>998766103</t>
  </si>
  <si>
    <t>Přesun hmot pro konstrukce truhlářské stanovený z hmotnosti přesunovaného materiálu vodorovná dopravní vzdálenost do 50 m v objektech výšky přes 12 do 24 m</t>
  </si>
  <si>
    <t>882259135</t>
  </si>
  <si>
    <t>https://podminky.urs.cz/item/CS_URS_2023_01/998766103</t>
  </si>
  <si>
    <t>772</t>
  </si>
  <si>
    <t>Podlahy z kamene</t>
  </si>
  <si>
    <t>76</t>
  </si>
  <si>
    <t>772524933R</t>
  </si>
  <si>
    <t>Oprava spárování keramických půdovek včetně vyškrábání a vymytí spar hloubky do 50 mm spárovací měkkou vápennou maltou přes 15 ks/m2</t>
  </si>
  <si>
    <t>1577409722</t>
  </si>
  <si>
    <t>5.8 Podhlahy</t>
  </si>
  <si>
    <t>"201" 18,43</t>
  </si>
  <si>
    <t>77</t>
  </si>
  <si>
    <t>772591912R</t>
  </si>
  <si>
    <t>Dlažby z keramických půdovek - ostatní práce očištění vysátím</t>
  </si>
  <si>
    <t>233784349</t>
  </si>
  <si>
    <t>78</t>
  </si>
  <si>
    <t>772591913R</t>
  </si>
  <si>
    <t>Dlažby z keramických půdovek - ostatní práce očištění regulovatelnou vodní párou</t>
  </si>
  <si>
    <t>2035358177</t>
  </si>
  <si>
    <t>79</t>
  </si>
  <si>
    <t>998772103</t>
  </si>
  <si>
    <t>Přesun hmot pro kamenné dlažby, obklady schodišťových stupňů a soklů stanovený z hmotnosti přesunovaného materiálu vodorovná dopravní vzdálenost do 50 m v objektech výšky přes 12 do 60 m</t>
  </si>
  <si>
    <t>861246447</t>
  </si>
  <si>
    <t>https://podminky.urs.cz/item/CS_URS_2023_01/998772103</t>
  </si>
  <si>
    <t>784</t>
  </si>
  <si>
    <t>Dokončovací práce - malby a tapety</t>
  </si>
  <si>
    <t>80</t>
  </si>
  <si>
    <t>784111009</t>
  </si>
  <si>
    <t>Oprášení (ometení) podkladu na schodišti o výšce podlaží přes 5,00 m</t>
  </si>
  <si>
    <t>-2137246019</t>
  </si>
  <si>
    <t>https://podminky.urs.cz/item/CS_URS_2023_01/784111009</t>
  </si>
  <si>
    <t>81</t>
  </si>
  <si>
    <t>784111029</t>
  </si>
  <si>
    <t>Obroušení podkladu stěrky na schodišti o výšce podlaží přes 3,80 do 5,00 m</t>
  </si>
  <si>
    <t>436386640</t>
  </si>
  <si>
    <t>https://podminky.urs.cz/item/CS_URS_2023_01/784111029</t>
  </si>
  <si>
    <t>82</t>
  </si>
  <si>
    <t>784121009</t>
  </si>
  <si>
    <t>Oškrabání malby na schodišti o výšce podlaží přes 3,80 do 5,00 m</t>
  </si>
  <si>
    <t>-951708290</t>
  </si>
  <si>
    <t>https://podminky.urs.cz/item/CS_URS_2023_01/784121009</t>
  </si>
  <si>
    <t>83</t>
  </si>
  <si>
    <t>784181019</t>
  </si>
  <si>
    <t>Pačokování dvojnásobné na schodišti o výšce podlaží přes 3,80 do 5,00 m</t>
  </si>
  <si>
    <t>478100743</t>
  </si>
  <si>
    <t>https://podminky.urs.cz/item/CS_URS_2023_01/784181019</t>
  </si>
  <si>
    <t>84</t>
  </si>
  <si>
    <t>784312029R</t>
  </si>
  <si>
    <t>Malby vápenné dvojnásobné, bílé na schodišti o výšce podlaží přes 3,80 do 5,00 m</t>
  </si>
  <si>
    <t>1280713872</t>
  </si>
  <si>
    <t>https://podminky.urs.cz/item/CS_URS_2023_01/784312029R</t>
  </si>
  <si>
    <t>VRN - Vedlejší rozpočtové náklady</t>
  </si>
  <si>
    <t xml:space="preserve">    VRN3 - Zařízení staveniště</t>
  </si>
  <si>
    <t>VRN3</t>
  </si>
  <si>
    <t>Zařízení staveniště</t>
  </si>
  <si>
    <t>030001000</t>
  </si>
  <si>
    <t>%</t>
  </si>
  <si>
    <t>CS ÚRS 2022 01</t>
  </si>
  <si>
    <t>1024</t>
  </si>
  <si>
    <t>-981687173</t>
  </si>
  <si>
    <t>https://podminky.urs.cz/item/CS_URS_2022_01/030001000</t>
  </si>
  <si>
    <t>Bc. Souhrnná zpráva_situace ZOV</t>
  </si>
  <si>
    <t>3,5</t>
  </si>
  <si>
    <t>SEZNAM FIGUR</t>
  </si>
  <si>
    <t>Výměra</t>
  </si>
  <si>
    <t xml:space="preserve"> A</t>
  </si>
  <si>
    <t>Použití figury:</t>
  </si>
  <si>
    <t>Montáž lešení prostorového rámového lehkého s podlahami zatížení do 200 kg/m2 v do 10 m</t>
  </si>
  <si>
    <t>Příplatek k lešení prostorovému rámovému lehkému s podlahami v do 10 m za první a ZKD den použití</t>
  </si>
  <si>
    <t>Demontáž lešení prostorového rámového lehkého s podlahami zatížení do 200 kg/m2 v do 10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</si>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</sst>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941121" TargetMode="External" /><Relationship Id="rId2" Type="http://schemas.openxmlformats.org/officeDocument/2006/relationships/hyperlink" Target="https://podminky.urs.cz/item/CS_URS_2023_01/617315421" TargetMode="External" /><Relationship Id="rId3" Type="http://schemas.openxmlformats.org/officeDocument/2006/relationships/hyperlink" Target="https://podminky.urs.cz/item/CS_URS_2023_01/617315451" TargetMode="External" /><Relationship Id="rId4" Type="http://schemas.openxmlformats.org/officeDocument/2006/relationships/hyperlink" Target="https://podminky.urs.cz/item/CS_URS_2023_01/943211111" TargetMode="External" /><Relationship Id="rId5" Type="http://schemas.openxmlformats.org/officeDocument/2006/relationships/hyperlink" Target="https://podminky.urs.cz/item/CS_URS_2023_01/943211211" TargetMode="External" /><Relationship Id="rId6" Type="http://schemas.openxmlformats.org/officeDocument/2006/relationships/hyperlink" Target="https://podminky.urs.cz/item/CS_URS_2023_01/943211811" TargetMode="External" /><Relationship Id="rId7" Type="http://schemas.openxmlformats.org/officeDocument/2006/relationships/hyperlink" Target="https://podminky.urs.cz/item/CS_URS_2023_01/964035111" TargetMode="External" /><Relationship Id="rId8" Type="http://schemas.openxmlformats.org/officeDocument/2006/relationships/hyperlink" Target="https://podminky.urs.cz/item/CS_URS_2023_01/965081112" TargetMode="External" /><Relationship Id="rId9" Type="http://schemas.openxmlformats.org/officeDocument/2006/relationships/hyperlink" Target="https://podminky.urs.cz/item/CS_URS_2023_01/975121111" TargetMode="External" /><Relationship Id="rId10" Type="http://schemas.openxmlformats.org/officeDocument/2006/relationships/hyperlink" Target="https://podminky.urs.cz/item/CS_URS_2023_01/975121112" TargetMode="External" /><Relationship Id="rId11" Type="http://schemas.openxmlformats.org/officeDocument/2006/relationships/hyperlink" Target="https://podminky.urs.cz/item/CS_URS_2023_01/975121113" TargetMode="External" /><Relationship Id="rId12" Type="http://schemas.openxmlformats.org/officeDocument/2006/relationships/hyperlink" Target="https://podminky.urs.cz/item/CS_URS_2022_02/977211112R" TargetMode="External" /><Relationship Id="rId13" Type="http://schemas.openxmlformats.org/officeDocument/2006/relationships/hyperlink" Target="https://podminky.urs.cz/item/CS_URS_2023_01/997013216" TargetMode="External" /><Relationship Id="rId14" Type="http://schemas.openxmlformats.org/officeDocument/2006/relationships/hyperlink" Target="https://podminky.urs.cz/item/CS_URS_2023_01/997013509" TargetMode="External" /><Relationship Id="rId15" Type="http://schemas.openxmlformats.org/officeDocument/2006/relationships/hyperlink" Target="https://podminky.urs.cz/item/CS_URS_2023_01/997013511" TargetMode="External" /><Relationship Id="rId16" Type="http://schemas.openxmlformats.org/officeDocument/2006/relationships/hyperlink" Target="https://podminky.urs.cz/item/CS_URS_2023_01/997013631" TargetMode="External" /><Relationship Id="rId17" Type="http://schemas.openxmlformats.org/officeDocument/2006/relationships/hyperlink" Target="https://podminky.urs.cz/item/CS_URS_2023_01/998018003" TargetMode="External" /><Relationship Id="rId18" Type="http://schemas.openxmlformats.org/officeDocument/2006/relationships/hyperlink" Target="https://podminky.urs.cz/item/CS_URS_2023_01/998766103" TargetMode="External" /><Relationship Id="rId19" Type="http://schemas.openxmlformats.org/officeDocument/2006/relationships/hyperlink" Target="https://podminky.urs.cz/item/CS_URS_2023_01/998772103" TargetMode="External" /><Relationship Id="rId20" Type="http://schemas.openxmlformats.org/officeDocument/2006/relationships/hyperlink" Target="https://podminky.urs.cz/item/CS_URS_2023_01/784111009" TargetMode="External" /><Relationship Id="rId21" Type="http://schemas.openxmlformats.org/officeDocument/2006/relationships/hyperlink" Target="https://podminky.urs.cz/item/CS_URS_2023_01/784111029" TargetMode="External" /><Relationship Id="rId22" Type="http://schemas.openxmlformats.org/officeDocument/2006/relationships/hyperlink" Target="https://podminky.urs.cz/item/CS_URS_2023_01/784121009" TargetMode="External" /><Relationship Id="rId23" Type="http://schemas.openxmlformats.org/officeDocument/2006/relationships/hyperlink" Target="https://podminky.urs.cz/item/CS_URS_2023_01/784181019" TargetMode="External" /><Relationship Id="rId24" Type="http://schemas.openxmlformats.org/officeDocument/2006/relationships/hyperlink" Target="https://podminky.urs.cz/item/CS_URS_2023_01/784312029R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0001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20230428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KH, kostel P. Marie Na Náměti - restaurování schodišť a konzervace části ohradní zdi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Kutná Hora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RK farnost - arciděkanství, Jakubská 1, Kutná Hora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INRECO s.r.o.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BACing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19</v>
      </c>
    </row>
    <row r="55" s="7" customFormat="1" ht="16.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'A - Restaurování schodišť'!J30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'A - Restaurování schodišť'!P94</f>
        <v>0</v>
      </c>
      <c r="AV55" s="121">
        <f>'A - Restaurování schodišť'!J33</f>
        <v>0</v>
      </c>
      <c r="AW55" s="121">
        <f>'A - Restaurování schodišť'!J34</f>
        <v>0</v>
      </c>
      <c r="AX55" s="121">
        <f>'A - Restaurování schodišť'!J35</f>
        <v>0</v>
      </c>
      <c r="AY55" s="121">
        <f>'A - Restaurování schodišť'!J36</f>
        <v>0</v>
      </c>
      <c r="AZ55" s="121">
        <f>'A - Restaurování schodišť'!F33</f>
        <v>0</v>
      </c>
      <c r="BA55" s="121">
        <f>'A - Restaurování schodišť'!F34</f>
        <v>0</v>
      </c>
      <c r="BB55" s="121">
        <f>'A - Restaurování schodišť'!F35</f>
        <v>0</v>
      </c>
      <c r="BC55" s="121">
        <f>'A - Restaurování schodišť'!F36</f>
        <v>0</v>
      </c>
      <c r="BD55" s="123">
        <f>'A - Restaurování schodišť'!F37</f>
        <v>0</v>
      </c>
      <c r="BE55" s="7"/>
      <c r="BT55" s="124" t="s">
        <v>85</v>
      </c>
      <c r="BV55" s="124" t="s">
        <v>79</v>
      </c>
      <c r="BW55" s="124" t="s">
        <v>86</v>
      </c>
      <c r="BX55" s="124" t="s">
        <v>5</v>
      </c>
      <c r="CL55" s="124" t="s">
        <v>19</v>
      </c>
      <c r="CM55" s="124" t="s">
        <v>87</v>
      </c>
    </row>
    <row r="56" s="7" customFormat="1" ht="16.5" customHeight="1">
      <c r="A56" s="112" t="s">
        <v>81</v>
      </c>
      <c r="B56" s="113"/>
      <c r="C56" s="114"/>
      <c r="D56" s="115" t="s">
        <v>88</v>
      </c>
      <c r="E56" s="115"/>
      <c r="F56" s="115"/>
      <c r="G56" s="115"/>
      <c r="H56" s="115"/>
      <c r="I56" s="116"/>
      <c r="J56" s="115" t="s">
        <v>89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'VRN - Vedlejší rozpočtové...'!J30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5">
        <v>0</v>
      </c>
      <c r="AT56" s="126">
        <f>ROUND(SUM(AV56:AW56),2)</f>
        <v>0</v>
      </c>
      <c r="AU56" s="127">
        <f>'VRN - Vedlejší rozpočtové...'!P81</f>
        <v>0</v>
      </c>
      <c r="AV56" s="126">
        <f>'VRN - Vedlejší rozpočtové...'!J33</f>
        <v>0</v>
      </c>
      <c r="AW56" s="126">
        <f>'VRN - Vedlejší rozpočtové...'!J34</f>
        <v>0</v>
      </c>
      <c r="AX56" s="126">
        <f>'VRN - Vedlejší rozpočtové...'!J35</f>
        <v>0</v>
      </c>
      <c r="AY56" s="126">
        <f>'VRN - Vedlejší rozpočtové...'!J36</f>
        <v>0</v>
      </c>
      <c r="AZ56" s="126">
        <f>'VRN - Vedlejší rozpočtové...'!F33</f>
        <v>0</v>
      </c>
      <c r="BA56" s="126">
        <f>'VRN - Vedlejší rozpočtové...'!F34</f>
        <v>0</v>
      </c>
      <c r="BB56" s="126">
        <f>'VRN - Vedlejší rozpočtové...'!F35</f>
        <v>0</v>
      </c>
      <c r="BC56" s="126">
        <f>'VRN - Vedlejší rozpočtové...'!F36</f>
        <v>0</v>
      </c>
      <c r="BD56" s="128">
        <f>'VRN - Vedlejší rozpočtové...'!F37</f>
        <v>0</v>
      </c>
      <c r="BE56" s="7"/>
      <c r="BT56" s="124" t="s">
        <v>85</v>
      </c>
      <c r="BV56" s="124" t="s">
        <v>79</v>
      </c>
      <c r="BW56" s="124" t="s">
        <v>90</v>
      </c>
      <c r="BX56" s="124" t="s">
        <v>5</v>
      </c>
      <c r="CL56" s="124" t="s">
        <v>19</v>
      </c>
      <c r="CM56" s="124" t="s">
        <v>87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HLoUP35zLVaT13hnkPiv94ikZHSdMSRBwRgRRavNf2k+QuaKnDT69ntQUUvKhdulgAPem8LfceVGi8oo7sp0Hg==" hashValue="Cs0yQJ29pzQMVYuSDVZvZaGJ3wYcyOGrJTO/mdMAhCjCu3V1XKvkyt71lz3whoG1ywDJo00POvKpkqhNNT21Iw==" algorithmName="SHA-512" password="CC3D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A - Restaurování schodišť'!C2" display="/"/>
    <hyperlink ref="A5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29" t="s">
        <v>91</v>
      </c>
      <c r="BA2" s="129" t="s">
        <v>92</v>
      </c>
      <c r="BB2" s="129" t="s">
        <v>93</v>
      </c>
      <c r="BC2" s="129" t="s">
        <v>94</v>
      </c>
      <c r="BD2" s="12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26.25" customHeight="1">
      <c r="B7" s="21"/>
      <c r="E7" s="135" t="str">
        <f>'Rekapitulace stavby'!K6</f>
        <v>KH, kostel P. Marie Na Náměti - restaurování schodišť a konzervace části ohradní zdi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96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28. 4. 2023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35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37</v>
      </c>
      <c r="E23" s="39"/>
      <c r="F23" s="39"/>
      <c r="G23" s="39"/>
      <c r="H23" s="39"/>
      <c r="I23" s="134" t="s">
        <v>26</v>
      </c>
      <c r="J23" s="138" t="s">
        <v>38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40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41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43</v>
      </c>
      <c r="E30" s="39"/>
      <c r="F30" s="39"/>
      <c r="G30" s="39"/>
      <c r="H30" s="39"/>
      <c r="I30" s="39"/>
      <c r="J30" s="146">
        <f>ROUND(J94,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45</v>
      </c>
      <c r="G32" s="39"/>
      <c r="H32" s="39"/>
      <c r="I32" s="147" t="s">
        <v>44</v>
      </c>
      <c r="J32" s="147" t="s">
        <v>46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47</v>
      </c>
      <c r="E33" s="134" t="s">
        <v>48</v>
      </c>
      <c r="F33" s="149">
        <f>ROUND((SUM(BE94:BE761)),  2)</f>
        <v>0</v>
      </c>
      <c r="G33" s="39"/>
      <c r="H33" s="39"/>
      <c r="I33" s="150">
        <v>0.20999999999999999</v>
      </c>
      <c r="J33" s="149">
        <f>ROUND(((SUM(BE94:BE761))*I33),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49</v>
      </c>
      <c r="F34" s="149">
        <f>ROUND((SUM(BF94:BF761)),  2)</f>
        <v>0</v>
      </c>
      <c r="G34" s="39"/>
      <c r="H34" s="39"/>
      <c r="I34" s="150">
        <v>0.14999999999999999</v>
      </c>
      <c r="J34" s="149">
        <f>ROUND(((SUM(BF94:BF761))*I34),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50</v>
      </c>
      <c r="F35" s="149">
        <f>ROUND((SUM(BG94:BG761)),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51</v>
      </c>
      <c r="F36" s="149">
        <f>ROUND((SUM(BH94:BH761)),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52</v>
      </c>
      <c r="F37" s="149">
        <f>ROUND((SUM(BI94:BI761)),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2" t="str">
        <f>E7</f>
        <v>KH, kostel P. Marie Na Náměti - restaurování schodišť a konzervace části ohradní zdi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A - Restaurování schodišť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Kutná Hora</v>
      </c>
      <c r="G52" s="41"/>
      <c r="H52" s="41"/>
      <c r="I52" s="33" t="s">
        <v>23</v>
      </c>
      <c r="J52" s="73" t="str">
        <f>IF(J12="","",J12)</f>
        <v>28. 4. 2023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RK farnost - arciděkanství, Jakubská 1, Kutná Hora</v>
      </c>
      <c r="G54" s="41"/>
      <c r="H54" s="41"/>
      <c r="I54" s="33" t="s">
        <v>32</v>
      </c>
      <c r="J54" s="37" t="str">
        <f>E21</f>
        <v>INRECO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BACing s.r.o.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75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J131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J151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J152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J289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J346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J567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J687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J697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113</v>
      </c>
      <c r="E71" s="170"/>
      <c r="F71" s="170"/>
      <c r="G71" s="170"/>
      <c r="H71" s="170"/>
      <c r="I71" s="170"/>
      <c r="J71" s="171">
        <f>J700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114</v>
      </c>
      <c r="E72" s="176"/>
      <c r="F72" s="176"/>
      <c r="G72" s="176"/>
      <c r="H72" s="176"/>
      <c r="I72" s="176"/>
      <c r="J72" s="177">
        <f>J701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115</v>
      </c>
      <c r="E73" s="176"/>
      <c r="F73" s="176"/>
      <c r="G73" s="176"/>
      <c r="H73" s="176"/>
      <c r="I73" s="176"/>
      <c r="J73" s="177">
        <f>J714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116</v>
      </c>
      <c r="E74" s="176"/>
      <c r="F74" s="176"/>
      <c r="G74" s="176"/>
      <c r="H74" s="176"/>
      <c r="I74" s="176"/>
      <c r="J74" s="177">
        <f>J741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117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62" t="str">
        <f>E7</f>
        <v>KH, kostel P. Marie Na Náměti - restaurování schodišť a konzervace části ohradní zdi</v>
      </c>
      <c r="F84" s="33"/>
      <c r="G84" s="33"/>
      <c r="H84" s="33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96</v>
      </c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A - Restaurování schodišť</v>
      </c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Kutná Hora</v>
      </c>
      <c r="G88" s="41"/>
      <c r="H88" s="41"/>
      <c r="I88" s="33" t="s">
        <v>23</v>
      </c>
      <c r="J88" s="73" t="str">
        <f>IF(J12="","",J12)</f>
        <v>28. 4. 2023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RK farnost - arciděkanství, Jakubská 1, Kutná Hora</v>
      </c>
      <c r="G90" s="41"/>
      <c r="H90" s="41"/>
      <c r="I90" s="33" t="s">
        <v>32</v>
      </c>
      <c r="J90" s="37" t="str">
        <f>E21</f>
        <v>INRECO s.r.o.</v>
      </c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IF(E18="","",E18)</f>
        <v>Vyplň údaj</v>
      </c>
      <c r="G91" s="41"/>
      <c r="H91" s="41"/>
      <c r="I91" s="33" t="s">
        <v>37</v>
      </c>
      <c r="J91" s="37" t="str">
        <f>E24</f>
        <v>BACing s.r.o.</v>
      </c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9"/>
      <c r="B93" s="180"/>
      <c r="C93" s="181" t="s">
        <v>118</v>
      </c>
      <c r="D93" s="182" t="s">
        <v>62</v>
      </c>
      <c r="E93" s="182" t="s">
        <v>58</v>
      </c>
      <c r="F93" s="182" t="s">
        <v>59</v>
      </c>
      <c r="G93" s="182" t="s">
        <v>119</v>
      </c>
      <c r="H93" s="182" t="s">
        <v>120</v>
      </c>
      <c r="I93" s="182" t="s">
        <v>121</v>
      </c>
      <c r="J93" s="182" t="s">
        <v>100</v>
      </c>
      <c r="K93" s="183" t="s">
        <v>122</v>
      </c>
      <c r="L93" s="184"/>
      <c r="M93" s="93" t="s">
        <v>19</v>
      </c>
      <c r="N93" s="94" t="s">
        <v>47</v>
      </c>
      <c r="O93" s="94" t="s">
        <v>123</v>
      </c>
      <c r="P93" s="94" t="s">
        <v>124</v>
      </c>
      <c r="Q93" s="94" t="s">
        <v>125</v>
      </c>
      <c r="R93" s="94" t="s">
        <v>126</v>
      </c>
      <c r="S93" s="94" t="s">
        <v>127</v>
      </c>
      <c r="T93" s="95" t="s">
        <v>128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39"/>
      <c r="B94" s="40"/>
      <c r="C94" s="100" t="s">
        <v>129</v>
      </c>
      <c r="D94" s="41"/>
      <c r="E94" s="41"/>
      <c r="F94" s="41"/>
      <c r="G94" s="41"/>
      <c r="H94" s="41"/>
      <c r="I94" s="41"/>
      <c r="J94" s="185">
        <f>BK94</f>
        <v>0</v>
      </c>
      <c r="K94" s="41"/>
      <c r="L94" s="45"/>
      <c r="M94" s="96"/>
      <c r="N94" s="186"/>
      <c r="O94" s="97"/>
      <c r="P94" s="187">
        <f>P95+P700</f>
        <v>0</v>
      </c>
      <c r="Q94" s="97"/>
      <c r="R94" s="187">
        <f>R95+R700</f>
        <v>11.3180599632</v>
      </c>
      <c r="S94" s="97"/>
      <c r="T94" s="188">
        <f>T95+T700</f>
        <v>2.3496867799999999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76</v>
      </c>
      <c r="AU94" s="18" t="s">
        <v>101</v>
      </c>
      <c r="BK94" s="189">
        <f>BK95+BK700</f>
        <v>0</v>
      </c>
    </row>
    <row r="95" s="12" customFormat="1" ht="25.92" customHeight="1">
      <c r="A95" s="12"/>
      <c r="B95" s="190"/>
      <c r="C95" s="191"/>
      <c r="D95" s="192" t="s">
        <v>76</v>
      </c>
      <c r="E95" s="193" t="s">
        <v>130</v>
      </c>
      <c r="F95" s="193" t="s">
        <v>131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P96+P118+P131+P151+P567+P687+P697</f>
        <v>0</v>
      </c>
      <c r="Q95" s="198"/>
      <c r="R95" s="199">
        <f>R96+R118+R131+R151+R567+R687+R697</f>
        <v>10.909946275999999</v>
      </c>
      <c r="S95" s="198"/>
      <c r="T95" s="200">
        <f>T96+T118+T131+T151+T567+T687+T697</f>
        <v>1.9944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85</v>
      </c>
      <c r="AT95" s="202" t="s">
        <v>76</v>
      </c>
      <c r="AU95" s="202" t="s">
        <v>77</v>
      </c>
      <c r="AY95" s="201" t="s">
        <v>132</v>
      </c>
      <c r="BK95" s="203">
        <f>BK96+BK118+BK131+BK151+BK567+BK687+BK697</f>
        <v>0</v>
      </c>
    </row>
    <row r="96" s="12" customFormat="1" ht="22.8" customHeight="1">
      <c r="A96" s="12"/>
      <c r="B96" s="190"/>
      <c r="C96" s="191"/>
      <c r="D96" s="192" t="s">
        <v>76</v>
      </c>
      <c r="E96" s="204" t="s">
        <v>133</v>
      </c>
      <c r="F96" s="204" t="s">
        <v>134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SUM(P97:P117)</f>
        <v>0</v>
      </c>
      <c r="Q96" s="198"/>
      <c r="R96" s="199">
        <f>SUM(R97:R117)</f>
        <v>1.5846970759999999</v>
      </c>
      <c r="S96" s="198"/>
      <c r="T96" s="200">
        <f>SUM(T97:T117)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85</v>
      </c>
      <c r="AT96" s="202" t="s">
        <v>76</v>
      </c>
      <c r="AU96" s="202" t="s">
        <v>85</v>
      </c>
      <c r="AY96" s="201" t="s">
        <v>132</v>
      </c>
      <c r="BK96" s="203">
        <f>SUM(BK97:BK117)</f>
        <v>0</v>
      </c>
    </row>
    <row r="97" s="2" customFormat="1" ht="24.15" customHeight="1">
      <c r="A97" s="39"/>
      <c r="B97" s="40"/>
      <c r="C97" s="206" t="s">
        <v>85</v>
      </c>
      <c r="D97" s="206" t="s">
        <v>135</v>
      </c>
      <c r="E97" s="207" t="s">
        <v>136</v>
      </c>
      <c r="F97" s="208" t="s">
        <v>137</v>
      </c>
      <c r="G97" s="209" t="s">
        <v>93</v>
      </c>
      <c r="H97" s="210">
        <v>0.82499999999999996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1.8998600000000001</v>
      </c>
      <c r="R97" s="215">
        <f>Q97*H97</f>
        <v>1.5673845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138</v>
      </c>
      <c r="AT97" s="217" t="s">
        <v>135</v>
      </c>
      <c r="AU97" s="217" t="s">
        <v>87</v>
      </c>
      <c r="AY97" s="18" t="s">
        <v>132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85</v>
      </c>
      <c r="BK97" s="218">
        <f>ROUND(I97*H97,2)</f>
        <v>0</v>
      </c>
      <c r="BL97" s="18" t="s">
        <v>138</v>
      </c>
      <c r="BM97" s="217" t="s">
        <v>139</v>
      </c>
    </row>
    <row r="98" s="13" customFormat="1">
      <c r="A98" s="13"/>
      <c r="B98" s="219"/>
      <c r="C98" s="220"/>
      <c r="D98" s="221" t="s">
        <v>140</v>
      </c>
      <c r="E98" s="222" t="s">
        <v>19</v>
      </c>
      <c r="F98" s="223" t="s">
        <v>141</v>
      </c>
      <c r="G98" s="220"/>
      <c r="H98" s="222" t="s">
        <v>19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140</v>
      </c>
      <c r="AU98" s="229" t="s">
        <v>87</v>
      </c>
      <c r="AV98" s="13" t="s">
        <v>85</v>
      </c>
      <c r="AW98" s="13" t="s">
        <v>36</v>
      </c>
      <c r="AX98" s="13" t="s">
        <v>77</v>
      </c>
      <c r="AY98" s="229" t="s">
        <v>132</v>
      </c>
    </row>
    <row r="99" s="13" customFormat="1">
      <c r="A99" s="13"/>
      <c r="B99" s="219"/>
      <c r="C99" s="220"/>
      <c r="D99" s="221" t="s">
        <v>140</v>
      </c>
      <c r="E99" s="222" t="s">
        <v>19</v>
      </c>
      <c r="F99" s="223" t="s">
        <v>142</v>
      </c>
      <c r="G99" s="220"/>
      <c r="H99" s="222" t="s">
        <v>19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140</v>
      </c>
      <c r="AU99" s="229" t="s">
        <v>87</v>
      </c>
      <c r="AV99" s="13" t="s">
        <v>85</v>
      </c>
      <c r="AW99" s="13" t="s">
        <v>36</v>
      </c>
      <c r="AX99" s="13" t="s">
        <v>77</v>
      </c>
      <c r="AY99" s="229" t="s">
        <v>132</v>
      </c>
    </row>
    <row r="100" s="13" customFormat="1">
      <c r="A100" s="13"/>
      <c r="B100" s="219"/>
      <c r="C100" s="220"/>
      <c r="D100" s="221" t="s">
        <v>140</v>
      </c>
      <c r="E100" s="222" t="s">
        <v>19</v>
      </c>
      <c r="F100" s="223" t="s">
        <v>143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140</v>
      </c>
      <c r="AU100" s="229" t="s">
        <v>87</v>
      </c>
      <c r="AV100" s="13" t="s">
        <v>85</v>
      </c>
      <c r="AW100" s="13" t="s">
        <v>36</v>
      </c>
      <c r="AX100" s="13" t="s">
        <v>77</v>
      </c>
      <c r="AY100" s="229" t="s">
        <v>132</v>
      </c>
    </row>
    <row r="101" s="13" customFormat="1">
      <c r="A101" s="13"/>
      <c r="B101" s="219"/>
      <c r="C101" s="220"/>
      <c r="D101" s="221" t="s">
        <v>140</v>
      </c>
      <c r="E101" s="222" t="s">
        <v>19</v>
      </c>
      <c r="F101" s="223" t="s">
        <v>144</v>
      </c>
      <c r="G101" s="220"/>
      <c r="H101" s="222" t="s">
        <v>19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140</v>
      </c>
      <c r="AU101" s="229" t="s">
        <v>87</v>
      </c>
      <c r="AV101" s="13" t="s">
        <v>85</v>
      </c>
      <c r="AW101" s="13" t="s">
        <v>36</v>
      </c>
      <c r="AX101" s="13" t="s">
        <v>77</v>
      </c>
      <c r="AY101" s="229" t="s">
        <v>132</v>
      </c>
    </row>
    <row r="102" s="13" customFormat="1">
      <c r="A102" s="13"/>
      <c r="B102" s="219"/>
      <c r="C102" s="220"/>
      <c r="D102" s="221" t="s">
        <v>140</v>
      </c>
      <c r="E102" s="222" t="s">
        <v>19</v>
      </c>
      <c r="F102" s="223" t="s">
        <v>145</v>
      </c>
      <c r="G102" s="220"/>
      <c r="H102" s="222" t="s">
        <v>19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140</v>
      </c>
      <c r="AU102" s="229" t="s">
        <v>87</v>
      </c>
      <c r="AV102" s="13" t="s">
        <v>85</v>
      </c>
      <c r="AW102" s="13" t="s">
        <v>36</v>
      </c>
      <c r="AX102" s="13" t="s">
        <v>77</v>
      </c>
      <c r="AY102" s="229" t="s">
        <v>132</v>
      </c>
    </row>
    <row r="103" s="13" customFormat="1">
      <c r="A103" s="13"/>
      <c r="B103" s="219"/>
      <c r="C103" s="220"/>
      <c r="D103" s="221" t="s">
        <v>140</v>
      </c>
      <c r="E103" s="222" t="s">
        <v>19</v>
      </c>
      <c r="F103" s="223" t="s">
        <v>146</v>
      </c>
      <c r="G103" s="220"/>
      <c r="H103" s="222" t="s">
        <v>19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140</v>
      </c>
      <c r="AU103" s="229" t="s">
        <v>87</v>
      </c>
      <c r="AV103" s="13" t="s">
        <v>85</v>
      </c>
      <c r="AW103" s="13" t="s">
        <v>36</v>
      </c>
      <c r="AX103" s="13" t="s">
        <v>77</v>
      </c>
      <c r="AY103" s="229" t="s">
        <v>132</v>
      </c>
    </row>
    <row r="104" s="14" customFormat="1">
      <c r="A104" s="14"/>
      <c r="B104" s="230"/>
      <c r="C104" s="231"/>
      <c r="D104" s="221" t="s">
        <v>140</v>
      </c>
      <c r="E104" s="232" t="s">
        <v>19</v>
      </c>
      <c r="F104" s="233" t="s">
        <v>147</v>
      </c>
      <c r="G104" s="231"/>
      <c r="H104" s="234">
        <v>0.82499999999999996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140</v>
      </c>
      <c r="AU104" s="240" t="s">
        <v>87</v>
      </c>
      <c r="AV104" s="14" t="s">
        <v>87</v>
      </c>
      <c r="AW104" s="14" t="s">
        <v>36</v>
      </c>
      <c r="AX104" s="14" t="s">
        <v>77</v>
      </c>
      <c r="AY104" s="240" t="s">
        <v>132</v>
      </c>
    </row>
    <row r="105" s="15" customFormat="1">
      <c r="A105" s="15"/>
      <c r="B105" s="241"/>
      <c r="C105" s="242"/>
      <c r="D105" s="221" t="s">
        <v>140</v>
      </c>
      <c r="E105" s="243" t="s">
        <v>19</v>
      </c>
      <c r="F105" s="244" t="s">
        <v>148</v>
      </c>
      <c r="G105" s="242"/>
      <c r="H105" s="245">
        <v>0.82499999999999996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1" t="s">
        <v>140</v>
      </c>
      <c r="AU105" s="251" t="s">
        <v>87</v>
      </c>
      <c r="AV105" s="15" t="s">
        <v>138</v>
      </c>
      <c r="AW105" s="15" t="s">
        <v>36</v>
      </c>
      <c r="AX105" s="15" t="s">
        <v>85</v>
      </c>
      <c r="AY105" s="251" t="s">
        <v>132</v>
      </c>
    </row>
    <row r="106" s="2" customFormat="1" ht="37.8" customHeight="1">
      <c r="A106" s="39"/>
      <c r="B106" s="40"/>
      <c r="C106" s="206" t="s">
        <v>87</v>
      </c>
      <c r="D106" s="206" t="s">
        <v>135</v>
      </c>
      <c r="E106" s="207" t="s">
        <v>149</v>
      </c>
      <c r="F106" s="208" t="s">
        <v>150</v>
      </c>
      <c r="G106" s="209" t="s">
        <v>151</v>
      </c>
      <c r="H106" s="210">
        <v>0.016</v>
      </c>
      <c r="I106" s="211"/>
      <c r="J106" s="212">
        <f>ROUND(I106*H106,2)</f>
        <v>0</v>
      </c>
      <c r="K106" s="208" t="s">
        <v>152</v>
      </c>
      <c r="L106" s="45"/>
      <c r="M106" s="213" t="s">
        <v>19</v>
      </c>
      <c r="N106" s="214" t="s">
        <v>48</v>
      </c>
      <c r="O106" s="85"/>
      <c r="P106" s="215">
        <f>O106*H106</f>
        <v>0</v>
      </c>
      <c r="Q106" s="215">
        <v>0.019536000000000001</v>
      </c>
      <c r="R106" s="215">
        <f>Q106*H106</f>
        <v>0.00031257600000000001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138</v>
      </c>
      <c r="AT106" s="217" t="s">
        <v>135</v>
      </c>
      <c r="AU106" s="217" t="s">
        <v>87</v>
      </c>
      <c r="AY106" s="18" t="s">
        <v>132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85</v>
      </c>
      <c r="BK106" s="218">
        <f>ROUND(I106*H106,2)</f>
        <v>0</v>
      </c>
      <c r="BL106" s="18" t="s">
        <v>138</v>
      </c>
      <c r="BM106" s="217" t="s">
        <v>153</v>
      </c>
    </row>
    <row r="107" s="2" customFormat="1">
      <c r="A107" s="39"/>
      <c r="B107" s="40"/>
      <c r="C107" s="41"/>
      <c r="D107" s="252" t="s">
        <v>154</v>
      </c>
      <c r="E107" s="41"/>
      <c r="F107" s="253" t="s">
        <v>155</v>
      </c>
      <c r="G107" s="41"/>
      <c r="H107" s="41"/>
      <c r="I107" s="254"/>
      <c r="J107" s="41"/>
      <c r="K107" s="41"/>
      <c r="L107" s="45"/>
      <c r="M107" s="255"/>
      <c r="N107" s="25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154</v>
      </c>
      <c r="AU107" s="18" t="s">
        <v>87</v>
      </c>
    </row>
    <row r="108" s="13" customFormat="1">
      <c r="A108" s="13"/>
      <c r="B108" s="219"/>
      <c r="C108" s="220"/>
      <c r="D108" s="221" t="s">
        <v>140</v>
      </c>
      <c r="E108" s="222" t="s">
        <v>19</v>
      </c>
      <c r="F108" s="223" t="s">
        <v>141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140</v>
      </c>
      <c r="AU108" s="229" t="s">
        <v>87</v>
      </c>
      <c r="AV108" s="13" t="s">
        <v>85</v>
      </c>
      <c r="AW108" s="13" t="s">
        <v>36</v>
      </c>
      <c r="AX108" s="13" t="s">
        <v>77</v>
      </c>
      <c r="AY108" s="229" t="s">
        <v>132</v>
      </c>
    </row>
    <row r="109" s="13" customFormat="1">
      <c r="A109" s="13"/>
      <c r="B109" s="219"/>
      <c r="C109" s="220"/>
      <c r="D109" s="221" t="s">
        <v>140</v>
      </c>
      <c r="E109" s="222" t="s">
        <v>19</v>
      </c>
      <c r="F109" s="223" t="s">
        <v>142</v>
      </c>
      <c r="G109" s="220"/>
      <c r="H109" s="222" t="s">
        <v>19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140</v>
      </c>
      <c r="AU109" s="229" t="s">
        <v>87</v>
      </c>
      <c r="AV109" s="13" t="s">
        <v>85</v>
      </c>
      <c r="AW109" s="13" t="s">
        <v>36</v>
      </c>
      <c r="AX109" s="13" t="s">
        <v>77</v>
      </c>
      <c r="AY109" s="229" t="s">
        <v>132</v>
      </c>
    </row>
    <row r="110" s="13" customFormat="1">
      <c r="A110" s="13"/>
      <c r="B110" s="219"/>
      <c r="C110" s="220"/>
      <c r="D110" s="221" t="s">
        <v>140</v>
      </c>
      <c r="E110" s="222" t="s">
        <v>19</v>
      </c>
      <c r="F110" s="223" t="s">
        <v>143</v>
      </c>
      <c r="G110" s="220"/>
      <c r="H110" s="222" t="s">
        <v>19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140</v>
      </c>
      <c r="AU110" s="229" t="s">
        <v>87</v>
      </c>
      <c r="AV110" s="13" t="s">
        <v>85</v>
      </c>
      <c r="AW110" s="13" t="s">
        <v>36</v>
      </c>
      <c r="AX110" s="13" t="s">
        <v>77</v>
      </c>
      <c r="AY110" s="229" t="s">
        <v>132</v>
      </c>
    </row>
    <row r="111" s="13" customFormat="1">
      <c r="A111" s="13"/>
      <c r="B111" s="219"/>
      <c r="C111" s="220"/>
      <c r="D111" s="221" t="s">
        <v>140</v>
      </c>
      <c r="E111" s="222" t="s">
        <v>19</v>
      </c>
      <c r="F111" s="223" t="s">
        <v>144</v>
      </c>
      <c r="G111" s="220"/>
      <c r="H111" s="222" t="s">
        <v>19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140</v>
      </c>
      <c r="AU111" s="229" t="s">
        <v>87</v>
      </c>
      <c r="AV111" s="13" t="s">
        <v>85</v>
      </c>
      <c r="AW111" s="13" t="s">
        <v>36</v>
      </c>
      <c r="AX111" s="13" t="s">
        <v>77</v>
      </c>
      <c r="AY111" s="229" t="s">
        <v>132</v>
      </c>
    </row>
    <row r="112" s="13" customFormat="1">
      <c r="A112" s="13"/>
      <c r="B112" s="219"/>
      <c r="C112" s="220"/>
      <c r="D112" s="221" t="s">
        <v>140</v>
      </c>
      <c r="E112" s="222" t="s">
        <v>19</v>
      </c>
      <c r="F112" s="223" t="s">
        <v>145</v>
      </c>
      <c r="G112" s="220"/>
      <c r="H112" s="222" t="s">
        <v>19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140</v>
      </c>
      <c r="AU112" s="229" t="s">
        <v>87</v>
      </c>
      <c r="AV112" s="13" t="s">
        <v>85</v>
      </c>
      <c r="AW112" s="13" t="s">
        <v>36</v>
      </c>
      <c r="AX112" s="13" t="s">
        <v>77</v>
      </c>
      <c r="AY112" s="229" t="s">
        <v>132</v>
      </c>
    </row>
    <row r="113" s="13" customFormat="1">
      <c r="A113" s="13"/>
      <c r="B113" s="219"/>
      <c r="C113" s="220"/>
      <c r="D113" s="221" t="s">
        <v>140</v>
      </c>
      <c r="E113" s="222" t="s">
        <v>19</v>
      </c>
      <c r="F113" s="223" t="s">
        <v>146</v>
      </c>
      <c r="G113" s="220"/>
      <c r="H113" s="222" t="s">
        <v>19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140</v>
      </c>
      <c r="AU113" s="229" t="s">
        <v>87</v>
      </c>
      <c r="AV113" s="13" t="s">
        <v>85</v>
      </c>
      <c r="AW113" s="13" t="s">
        <v>36</v>
      </c>
      <c r="AX113" s="13" t="s">
        <v>77</v>
      </c>
      <c r="AY113" s="229" t="s">
        <v>132</v>
      </c>
    </row>
    <row r="114" s="14" customFormat="1">
      <c r="A114" s="14"/>
      <c r="B114" s="230"/>
      <c r="C114" s="231"/>
      <c r="D114" s="221" t="s">
        <v>140</v>
      </c>
      <c r="E114" s="232" t="s">
        <v>19</v>
      </c>
      <c r="F114" s="233" t="s">
        <v>156</v>
      </c>
      <c r="G114" s="231"/>
      <c r="H114" s="234">
        <v>0.016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140</v>
      </c>
      <c r="AU114" s="240" t="s">
        <v>87</v>
      </c>
      <c r="AV114" s="14" t="s">
        <v>87</v>
      </c>
      <c r="AW114" s="14" t="s">
        <v>36</v>
      </c>
      <c r="AX114" s="14" t="s">
        <v>77</v>
      </c>
      <c r="AY114" s="240" t="s">
        <v>132</v>
      </c>
    </row>
    <row r="115" s="15" customFormat="1">
      <c r="A115" s="15"/>
      <c r="B115" s="241"/>
      <c r="C115" s="242"/>
      <c r="D115" s="221" t="s">
        <v>140</v>
      </c>
      <c r="E115" s="243" t="s">
        <v>19</v>
      </c>
      <c r="F115" s="244" t="s">
        <v>148</v>
      </c>
      <c r="G115" s="242"/>
      <c r="H115" s="245">
        <v>0.016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1" t="s">
        <v>140</v>
      </c>
      <c r="AU115" s="251" t="s">
        <v>87</v>
      </c>
      <c r="AV115" s="15" t="s">
        <v>138</v>
      </c>
      <c r="AW115" s="15" t="s">
        <v>36</v>
      </c>
      <c r="AX115" s="15" t="s">
        <v>85</v>
      </c>
      <c r="AY115" s="251" t="s">
        <v>132</v>
      </c>
    </row>
    <row r="116" s="2" customFormat="1" ht="21.75" customHeight="1">
      <c r="A116" s="39"/>
      <c r="B116" s="40"/>
      <c r="C116" s="257" t="s">
        <v>133</v>
      </c>
      <c r="D116" s="257" t="s">
        <v>157</v>
      </c>
      <c r="E116" s="258" t="s">
        <v>158</v>
      </c>
      <c r="F116" s="259" t="s">
        <v>159</v>
      </c>
      <c r="G116" s="260" t="s">
        <v>151</v>
      </c>
      <c r="H116" s="261">
        <v>0.017000000000000001</v>
      </c>
      <c r="I116" s="262"/>
      <c r="J116" s="263">
        <f>ROUND(I116*H116,2)</f>
        <v>0</v>
      </c>
      <c r="K116" s="259" t="s">
        <v>152</v>
      </c>
      <c r="L116" s="264"/>
      <c r="M116" s="265" t="s">
        <v>19</v>
      </c>
      <c r="N116" s="266" t="s">
        <v>48</v>
      </c>
      <c r="O116" s="85"/>
      <c r="P116" s="215">
        <f>O116*H116</f>
        <v>0</v>
      </c>
      <c r="Q116" s="215">
        <v>1</v>
      </c>
      <c r="R116" s="215">
        <f>Q116*H116</f>
        <v>0.017000000000000001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160</v>
      </c>
      <c r="AT116" s="217" t="s">
        <v>157</v>
      </c>
      <c r="AU116" s="217" t="s">
        <v>87</v>
      </c>
      <c r="AY116" s="18" t="s">
        <v>132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85</v>
      </c>
      <c r="BK116" s="218">
        <f>ROUND(I116*H116,2)</f>
        <v>0</v>
      </c>
      <c r="BL116" s="18" t="s">
        <v>138</v>
      </c>
      <c r="BM116" s="217" t="s">
        <v>161</v>
      </c>
    </row>
    <row r="117" s="14" customFormat="1">
      <c r="A117" s="14"/>
      <c r="B117" s="230"/>
      <c r="C117" s="231"/>
      <c r="D117" s="221" t="s">
        <v>140</v>
      </c>
      <c r="E117" s="231"/>
      <c r="F117" s="233" t="s">
        <v>162</v>
      </c>
      <c r="G117" s="231"/>
      <c r="H117" s="234">
        <v>0.017000000000000001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140</v>
      </c>
      <c r="AU117" s="240" t="s">
        <v>87</v>
      </c>
      <c r="AV117" s="14" t="s">
        <v>87</v>
      </c>
      <c r="AW117" s="14" t="s">
        <v>4</v>
      </c>
      <c r="AX117" s="14" t="s">
        <v>85</v>
      </c>
      <c r="AY117" s="240" t="s">
        <v>132</v>
      </c>
    </row>
    <row r="118" s="12" customFormat="1" ht="22.8" customHeight="1">
      <c r="A118" s="12"/>
      <c r="B118" s="190"/>
      <c r="C118" s="191"/>
      <c r="D118" s="192" t="s">
        <v>76</v>
      </c>
      <c r="E118" s="204" t="s">
        <v>138</v>
      </c>
      <c r="F118" s="204" t="s">
        <v>163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SUM(P119:P130)</f>
        <v>0</v>
      </c>
      <c r="Q118" s="198"/>
      <c r="R118" s="199">
        <f>SUM(R119:R130)</f>
        <v>5.7416999999999998</v>
      </c>
      <c r="S118" s="198"/>
      <c r="T118" s="200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85</v>
      </c>
      <c r="AT118" s="202" t="s">
        <v>76</v>
      </c>
      <c r="AU118" s="202" t="s">
        <v>85</v>
      </c>
      <c r="AY118" s="201" t="s">
        <v>132</v>
      </c>
      <c r="BK118" s="203">
        <f>SUM(BK119:BK130)</f>
        <v>0</v>
      </c>
    </row>
    <row r="119" s="2" customFormat="1" ht="55.5" customHeight="1">
      <c r="A119" s="39"/>
      <c r="B119" s="40"/>
      <c r="C119" s="206" t="s">
        <v>138</v>
      </c>
      <c r="D119" s="206" t="s">
        <v>135</v>
      </c>
      <c r="E119" s="207" t="s">
        <v>164</v>
      </c>
      <c r="F119" s="208" t="s">
        <v>165</v>
      </c>
      <c r="G119" s="209" t="s">
        <v>166</v>
      </c>
      <c r="H119" s="210">
        <v>2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48</v>
      </c>
      <c r="O119" s="85"/>
      <c r="P119" s="215">
        <f>O119*H119</f>
        <v>0</v>
      </c>
      <c r="Q119" s="215">
        <v>1.9138999999999999</v>
      </c>
      <c r="R119" s="215">
        <f>Q119*H119</f>
        <v>3.8277999999999999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138</v>
      </c>
      <c r="AT119" s="217" t="s">
        <v>135</v>
      </c>
      <c r="AU119" s="217" t="s">
        <v>87</v>
      </c>
      <c r="AY119" s="18" t="s">
        <v>132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85</v>
      </c>
      <c r="BK119" s="218">
        <f>ROUND(I119*H119,2)</f>
        <v>0</v>
      </c>
      <c r="BL119" s="18" t="s">
        <v>138</v>
      </c>
      <c r="BM119" s="217" t="s">
        <v>167</v>
      </c>
    </row>
    <row r="120" s="13" customFormat="1">
      <c r="A120" s="13"/>
      <c r="B120" s="219"/>
      <c r="C120" s="220"/>
      <c r="D120" s="221" t="s">
        <v>140</v>
      </c>
      <c r="E120" s="222" t="s">
        <v>19</v>
      </c>
      <c r="F120" s="223" t="s">
        <v>141</v>
      </c>
      <c r="G120" s="220"/>
      <c r="H120" s="222" t="s">
        <v>19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140</v>
      </c>
      <c r="AU120" s="229" t="s">
        <v>87</v>
      </c>
      <c r="AV120" s="13" t="s">
        <v>85</v>
      </c>
      <c r="AW120" s="13" t="s">
        <v>36</v>
      </c>
      <c r="AX120" s="13" t="s">
        <v>77</v>
      </c>
      <c r="AY120" s="229" t="s">
        <v>132</v>
      </c>
    </row>
    <row r="121" s="13" customFormat="1">
      <c r="A121" s="13"/>
      <c r="B121" s="219"/>
      <c r="C121" s="220"/>
      <c r="D121" s="221" t="s">
        <v>140</v>
      </c>
      <c r="E121" s="222" t="s">
        <v>19</v>
      </c>
      <c r="F121" s="223" t="s">
        <v>168</v>
      </c>
      <c r="G121" s="220"/>
      <c r="H121" s="222" t="s">
        <v>19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140</v>
      </c>
      <c r="AU121" s="229" t="s">
        <v>87</v>
      </c>
      <c r="AV121" s="13" t="s">
        <v>85</v>
      </c>
      <c r="AW121" s="13" t="s">
        <v>36</v>
      </c>
      <c r="AX121" s="13" t="s">
        <v>77</v>
      </c>
      <c r="AY121" s="229" t="s">
        <v>132</v>
      </c>
    </row>
    <row r="122" s="13" customFormat="1">
      <c r="A122" s="13"/>
      <c r="B122" s="219"/>
      <c r="C122" s="220"/>
      <c r="D122" s="221" t="s">
        <v>140</v>
      </c>
      <c r="E122" s="222" t="s">
        <v>19</v>
      </c>
      <c r="F122" s="223" t="s">
        <v>146</v>
      </c>
      <c r="G122" s="220"/>
      <c r="H122" s="222" t="s">
        <v>19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140</v>
      </c>
      <c r="AU122" s="229" t="s">
        <v>87</v>
      </c>
      <c r="AV122" s="13" t="s">
        <v>85</v>
      </c>
      <c r="AW122" s="13" t="s">
        <v>36</v>
      </c>
      <c r="AX122" s="13" t="s">
        <v>77</v>
      </c>
      <c r="AY122" s="229" t="s">
        <v>132</v>
      </c>
    </row>
    <row r="123" s="14" customFormat="1">
      <c r="A123" s="14"/>
      <c r="B123" s="230"/>
      <c r="C123" s="231"/>
      <c r="D123" s="221" t="s">
        <v>140</v>
      </c>
      <c r="E123" s="232" t="s">
        <v>19</v>
      </c>
      <c r="F123" s="233" t="s">
        <v>169</v>
      </c>
      <c r="G123" s="231"/>
      <c r="H123" s="234">
        <v>2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140</v>
      </c>
      <c r="AU123" s="240" t="s">
        <v>87</v>
      </c>
      <c r="AV123" s="14" t="s">
        <v>87</v>
      </c>
      <c r="AW123" s="14" t="s">
        <v>36</v>
      </c>
      <c r="AX123" s="14" t="s">
        <v>77</v>
      </c>
      <c r="AY123" s="240" t="s">
        <v>132</v>
      </c>
    </row>
    <row r="124" s="15" customFormat="1">
      <c r="A124" s="15"/>
      <c r="B124" s="241"/>
      <c r="C124" s="242"/>
      <c r="D124" s="221" t="s">
        <v>140</v>
      </c>
      <c r="E124" s="243" t="s">
        <v>19</v>
      </c>
      <c r="F124" s="244" t="s">
        <v>148</v>
      </c>
      <c r="G124" s="242"/>
      <c r="H124" s="245">
        <v>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1" t="s">
        <v>140</v>
      </c>
      <c r="AU124" s="251" t="s">
        <v>87</v>
      </c>
      <c r="AV124" s="15" t="s">
        <v>138</v>
      </c>
      <c r="AW124" s="15" t="s">
        <v>36</v>
      </c>
      <c r="AX124" s="15" t="s">
        <v>85</v>
      </c>
      <c r="AY124" s="251" t="s">
        <v>132</v>
      </c>
    </row>
    <row r="125" s="2" customFormat="1" ht="55.5" customHeight="1">
      <c r="A125" s="39"/>
      <c r="B125" s="40"/>
      <c r="C125" s="206" t="s">
        <v>170</v>
      </c>
      <c r="D125" s="206" t="s">
        <v>135</v>
      </c>
      <c r="E125" s="207" t="s">
        <v>171</v>
      </c>
      <c r="F125" s="208" t="s">
        <v>172</v>
      </c>
      <c r="G125" s="209" t="s">
        <v>166</v>
      </c>
      <c r="H125" s="210">
        <v>1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48</v>
      </c>
      <c r="O125" s="85"/>
      <c r="P125" s="215">
        <f>O125*H125</f>
        <v>0</v>
      </c>
      <c r="Q125" s="215">
        <v>1.9138999999999999</v>
      </c>
      <c r="R125" s="215">
        <f>Q125*H125</f>
        <v>1.9138999999999999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138</v>
      </c>
      <c r="AT125" s="217" t="s">
        <v>135</v>
      </c>
      <c r="AU125" s="217" t="s">
        <v>87</v>
      </c>
      <c r="AY125" s="18" t="s">
        <v>132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85</v>
      </c>
      <c r="BK125" s="218">
        <f>ROUND(I125*H125,2)</f>
        <v>0</v>
      </c>
      <c r="BL125" s="18" t="s">
        <v>138</v>
      </c>
      <c r="BM125" s="217" t="s">
        <v>173</v>
      </c>
    </row>
    <row r="126" s="13" customFormat="1">
      <c r="A126" s="13"/>
      <c r="B126" s="219"/>
      <c r="C126" s="220"/>
      <c r="D126" s="221" t="s">
        <v>140</v>
      </c>
      <c r="E126" s="222" t="s">
        <v>19</v>
      </c>
      <c r="F126" s="223" t="s">
        <v>141</v>
      </c>
      <c r="G126" s="220"/>
      <c r="H126" s="222" t="s">
        <v>19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140</v>
      </c>
      <c r="AU126" s="229" t="s">
        <v>87</v>
      </c>
      <c r="AV126" s="13" t="s">
        <v>85</v>
      </c>
      <c r="AW126" s="13" t="s">
        <v>36</v>
      </c>
      <c r="AX126" s="13" t="s">
        <v>77</v>
      </c>
      <c r="AY126" s="229" t="s">
        <v>132</v>
      </c>
    </row>
    <row r="127" s="13" customFormat="1">
      <c r="A127" s="13"/>
      <c r="B127" s="219"/>
      <c r="C127" s="220"/>
      <c r="D127" s="221" t="s">
        <v>140</v>
      </c>
      <c r="E127" s="222" t="s">
        <v>19</v>
      </c>
      <c r="F127" s="223" t="s">
        <v>168</v>
      </c>
      <c r="G127" s="220"/>
      <c r="H127" s="222" t="s">
        <v>19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140</v>
      </c>
      <c r="AU127" s="229" t="s">
        <v>87</v>
      </c>
      <c r="AV127" s="13" t="s">
        <v>85</v>
      </c>
      <c r="AW127" s="13" t="s">
        <v>36</v>
      </c>
      <c r="AX127" s="13" t="s">
        <v>77</v>
      </c>
      <c r="AY127" s="229" t="s">
        <v>132</v>
      </c>
    </row>
    <row r="128" s="13" customFormat="1">
      <c r="A128" s="13"/>
      <c r="B128" s="219"/>
      <c r="C128" s="220"/>
      <c r="D128" s="221" t="s">
        <v>140</v>
      </c>
      <c r="E128" s="222" t="s">
        <v>19</v>
      </c>
      <c r="F128" s="223" t="s">
        <v>146</v>
      </c>
      <c r="G128" s="220"/>
      <c r="H128" s="222" t="s">
        <v>19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140</v>
      </c>
      <c r="AU128" s="229" t="s">
        <v>87</v>
      </c>
      <c r="AV128" s="13" t="s">
        <v>85</v>
      </c>
      <c r="AW128" s="13" t="s">
        <v>36</v>
      </c>
      <c r="AX128" s="13" t="s">
        <v>77</v>
      </c>
      <c r="AY128" s="229" t="s">
        <v>132</v>
      </c>
    </row>
    <row r="129" s="14" customFormat="1">
      <c r="A129" s="14"/>
      <c r="B129" s="230"/>
      <c r="C129" s="231"/>
      <c r="D129" s="221" t="s">
        <v>140</v>
      </c>
      <c r="E129" s="232" t="s">
        <v>19</v>
      </c>
      <c r="F129" s="233" t="s">
        <v>174</v>
      </c>
      <c r="G129" s="231"/>
      <c r="H129" s="234">
        <v>1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140</v>
      </c>
      <c r="AU129" s="240" t="s">
        <v>87</v>
      </c>
      <c r="AV129" s="14" t="s">
        <v>87</v>
      </c>
      <c r="AW129" s="14" t="s">
        <v>36</v>
      </c>
      <c r="AX129" s="14" t="s">
        <v>77</v>
      </c>
      <c r="AY129" s="240" t="s">
        <v>132</v>
      </c>
    </row>
    <row r="130" s="15" customFormat="1">
      <c r="A130" s="15"/>
      <c r="B130" s="241"/>
      <c r="C130" s="242"/>
      <c r="D130" s="221" t="s">
        <v>140</v>
      </c>
      <c r="E130" s="243" t="s">
        <v>19</v>
      </c>
      <c r="F130" s="244" t="s">
        <v>148</v>
      </c>
      <c r="G130" s="242"/>
      <c r="H130" s="245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1" t="s">
        <v>140</v>
      </c>
      <c r="AU130" s="251" t="s">
        <v>87</v>
      </c>
      <c r="AV130" s="15" t="s">
        <v>138</v>
      </c>
      <c r="AW130" s="15" t="s">
        <v>36</v>
      </c>
      <c r="AX130" s="15" t="s">
        <v>85</v>
      </c>
      <c r="AY130" s="251" t="s">
        <v>132</v>
      </c>
    </row>
    <row r="131" s="12" customFormat="1" ht="22.8" customHeight="1">
      <c r="A131" s="12"/>
      <c r="B131" s="190"/>
      <c r="C131" s="191"/>
      <c r="D131" s="192" t="s">
        <v>76</v>
      </c>
      <c r="E131" s="204" t="s">
        <v>175</v>
      </c>
      <c r="F131" s="204" t="s">
        <v>176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SUM(P132:P150)</f>
        <v>0</v>
      </c>
      <c r="Q131" s="198"/>
      <c r="R131" s="199">
        <f>SUM(R132:R150)</f>
        <v>3.4427171999999997</v>
      </c>
      <c r="S131" s="198"/>
      <c r="T131" s="200">
        <f>SUM(T132:T150)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85</v>
      </c>
      <c r="AT131" s="202" t="s">
        <v>76</v>
      </c>
      <c r="AU131" s="202" t="s">
        <v>85</v>
      </c>
      <c r="AY131" s="201" t="s">
        <v>132</v>
      </c>
      <c r="BK131" s="203">
        <f>SUM(BK132:BK150)</f>
        <v>0</v>
      </c>
    </row>
    <row r="132" s="2" customFormat="1" ht="49.05" customHeight="1">
      <c r="A132" s="39"/>
      <c r="B132" s="40"/>
      <c r="C132" s="206" t="s">
        <v>175</v>
      </c>
      <c r="D132" s="206" t="s">
        <v>135</v>
      </c>
      <c r="E132" s="207" t="s">
        <v>177</v>
      </c>
      <c r="F132" s="208" t="s">
        <v>178</v>
      </c>
      <c r="G132" s="209" t="s">
        <v>179</v>
      </c>
      <c r="H132" s="210">
        <v>51.085999999999999</v>
      </c>
      <c r="I132" s="211"/>
      <c r="J132" s="212">
        <f>ROUND(I132*H132,2)</f>
        <v>0</v>
      </c>
      <c r="K132" s="208" t="s">
        <v>152</v>
      </c>
      <c r="L132" s="45"/>
      <c r="M132" s="213" t="s">
        <v>19</v>
      </c>
      <c r="N132" s="214" t="s">
        <v>48</v>
      </c>
      <c r="O132" s="85"/>
      <c r="P132" s="215">
        <f>O132*H132</f>
        <v>0</v>
      </c>
      <c r="Q132" s="215">
        <v>0.0057999999999999996</v>
      </c>
      <c r="R132" s="215">
        <f>Q132*H132</f>
        <v>0.29629879999999997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138</v>
      </c>
      <c r="AT132" s="217" t="s">
        <v>135</v>
      </c>
      <c r="AU132" s="217" t="s">
        <v>87</v>
      </c>
      <c r="AY132" s="18" t="s">
        <v>132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85</v>
      </c>
      <c r="BK132" s="218">
        <f>ROUND(I132*H132,2)</f>
        <v>0</v>
      </c>
      <c r="BL132" s="18" t="s">
        <v>138</v>
      </c>
      <c r="BM132" s="217" t="s">
        <v>180</v>
      </c>
    </row>
    <row r="133" s="2" customFormat="1">
      <c r="A133" s="39"/>
      <c r="B133" s="40"/>
      <c r="C133" s="41"/>
      <c r="D133" s="252" t="s">
        <v>154</v>
      </c>
      <c r="E133" s="41"/>
      <c r="F133" s="253" t="s">
        <v>181</v>
      </c>
      <c r="G133" s="41"/>
      <c r="H133" s="41"/>
      <c r="I133" s="254"/>
      <c r="J133" s="41"/>
      <c r="K133" s="41"/>
      <c r="L133" s="45"/>
      <c r="M133" s="255"/>
      <c r="N133" s="25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154</v>
      </c>
      <c r="AU133" s="18" t="s">
        <v>87</v>
      </c>
    </row>
    <row r="134" s="13" customFormat="1">
      <c r="A134" s="13"/>
      <c r="B134" s="219"/>
      <c r="C134" s="220"/>
      <c r="D134" s="221" t="s">
        <v>140</v>
      </c>
      <c r="E134" s="222" t="s">
        <v>19</v>
      </c>
      <c r="F134" s="223" t="s">
        <v>141</v>
      </c>
      <c r="G134" s="220"/>
      <c r="H134" s="222" t="s">
        <v>19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140</v>
      </c>
      <c r="AU134" s="229" t="s">
        <v>87</v>
      </c>
      <c r="AV134" s="13" t="s">
        <v>85</v>
      </c>
      <c r="AW134" s="13" t="s">
        <v>36</v>
      </c>
      <c r="AX134" s="13" t="s">
        <v>77</v>
      </c>
      <c r="AY134" s="229" t="s">
        <v>132</v>
      </c>
    </row>
    <row r="135" s="13" customFormat="1">
      <c r="A135" s="13"/>
      <c r="B135" s="219"/>
      <c r="C135" s="220"/>
      <c r="D135" s="221" t="s">
        <v>140</v>
      </c>
      <c r="E135" s="222" t="s">
        <v>19</v>
      </c>
      <c r="F135" s="223" t="s">
        <v>182</v>
      </c>
      <c r="G135" s="220"/>
      <c r="H135" s="222" t="s">
        <v>19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140</v>
      </c>
      <c r="AU135" s="229" t="s">
        <v>87</v>
      </c>
      <c r="AV135" s="13" t="s">
        <v>85</v>
      </c>
      <c r="AW135" s="13" t="s">
        <v>36</v>
      </c>
      <c r="AX135" s="13" t="s">
        <v>77</v>
      </c>
      <c r="AY135" s="229" t="s">
        <v>132</v>
      </c>
    </row>
    <row r="136" s="13" customFormat="1">
      <c r="A136" s="13"/>
      <c r="B136" s="219"/>
      <c r="C136" s="220"/>
      <c r="D136" s="221" t="s">
        <v>140</v>
      </c>
      <c r="E136" s="222" t="s">
        <v>19</v>
      </c>
      <c r="F136" s="223" t="s">
        <v>183</v>
      </c>
      <c r="G136" s="220"/>
      <c r="H136" s="222" t="s">
        <v>19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140</v>
      </c>
      <c r="AU136" s="229" t="s">
        <v>87</v>
      </c>
      <c r="AV136" s="13" t="s">
        <v>85</v>
      </c>
      <c r="AW136" s="13" t="s">
        <v>36</v>
      </c>
      <c r="AX136" s="13" t="s">
        <v>77</v>
      </c>
      <c r="AY136" s="229" t="s">
        <v>132</v>
      </c>
    </row>
    <row r="137" s="14" customFormat="1">
      <c r="A137" s="14"/>
      <c r="B137" s="230"/>
      <c r="C137" s="231"/>
      <c r="D137" s="221" t="s">
        <v>140</v>
      </c>
      <c r="E137" s="232" t="s">
        <v>19</v>
      </c>
      <c r="F137" s="233" t="s">
        <v>184</v>
      </c>
      <c r="G137" s="231"/>
      <c r="H137" s="234">
        <v>51.085999999999999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140</v>
      </c>
      <c r="AU137" s="240" t="s">
        <v>87</v>
      </c>
      <c r="AV137" s="14" t="s">
        <v>87</v>
      </c>
      <c r="AW137" s="14" t="s">
        <v>36</v>
      </c>
      <c r="AX137" s="14" t="s">
        <v>77</v>
      </c>
      <c r="AY137" s="240" t="s">
        <v>132</v>
      </c>
    </row>
    <row r="138" s="15" customFormat="1">
      <c r="A138" s="15"/>
      <c r="B138" s="241"/>
      <c r="C138" s="242"/>
      <c r="D138" s="221" t="s">
        <v>140</v>
      </c>
      <c r="E138" s="243" t="s">
        <v>19</v>
      </c>
      <c r="F138" s="244" t="s">
        <v>148</v>
      </c>
      <c r="G138" s="242"/>
      <c r="H138" s="245">
        <v>51.085999999999999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1" t="s">
        <v>140</v>
      </c>
      <c r="AU138" s="251" t="s">
        <v>87</v>
      </c>
      <c r="AV138" s="15" t="s">
        <v>138</v>
      </c>
      <c r="AW138" s="15" t="s">
        <v>36</v>
      </c>
      <c r="AX138" s="15" t="s">
        <v>85</v>
      </c>
      <c r="AY138" s="251" t="s">
        <v>132</v>
      </c>
    </row>
    <row r="139" s="2" customFormat="1" ht="49.05" customHeight="1">
      <c r="A139" s="39"/>
      <c r="B139" s="40"/>
      <c r="C139" s="206" t="s">
        <v>185</v>
      </c>
      <c r="D139" s="206" t="s">
        <v>135</v>
      </c>
      <c r="E139" s="207" t="s">
        <v>186</v>
      </c>
      <c r="F139" s="208" t="s">
        <v>187</v>
      </c>
      <c r="G139" s="209" t="s">
        <v>179</v>
      </c>
      <c r="H139" s="210">
        <v>204.34399999999999</v>
      </c>
      <c r="I139" s="211"/>
      <c r="J139" s="212">
        <f>ROUND(I139*H139,2)</f>
        <v>0</v>
      </c>
      <c r="K139" s="208" t="s">
        <v>152</v>
      </c>
      <c r="L139" s="45"/>
      <c r="M139" s="213" t="s">
        <v>19</v>
      </c>
      <c r="N139" s="214" t="s">
        <v>48</v>
      </c>
      <c r="O139" s="85"/>
      <c r="P139" s="215">
        <f>O139*H139</f>
        <v>0</v>
      </c>
      <c r="Q139" s="215">
        <v>0.0064999999999999997</v>
      </c>
      <c r="R139" s="215">
        <f>Q139*H139</f>
        <v>1.328236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138</v>
      </c>
      <c r="AT139" s="217" t="s">
        <v>135</v>
      </c>
      <c r="AU139" s="217" t="s">
        <v>87</v>
      </c>
      <c r="AY139" s="18" t="s">
        <v>132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85</v>
      </c>
      <c r="BK139" s="218">
        <f>ROUND(I139*H139,2)</f>
        <v>0</v>
      </c>
      <c r="BL139" s="18" t="s">
        <v>138</v>
      </c>
      <c r="BM139" s="217" t="s">
        <v>188</v>
      </c>
    </row>
    <row r="140" s="2" customFormat="1">
      <c r="A140" s="39"/>
      <c r="B140" s="40"/>
      <c r="C140" s="41"/>
      <c r="D140" s="252" t="s">
        <v>154</v>
      </c>
      <c r="E140" s="41"/>
      <c r="F140" s="253" t="s">
        <v>189</v>
      </c>
      <c r="G140" s="41"/>
      <c r="H140" s="41"/>
      <c r="I140" s="254"/>
      <c r="J140" s="41"/>
      <c r="K140" s="41"/>
      <c r="L140" s="45"/>
      <c r="M140" s="255"/>
      <c r="N140" s="256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154</v>
      </c>
      <c r="AU140" s="18" t="s">
        <v>87</v>
      </c>
    </row>
    <row r="141" s="14" customFormat="1">
      <c r="A141" s="14"/>
      <c r="B141" s="230"/>
      <c r="C141" s="231"/>
      <c r="D141" s="221" t="s">
        <v>140</v>
      </c>
      <c r="E141" s="231"/>
      <c r="F141" s="233" t="s">
        <v>190</v>
      </c>
      <c r="G141" s="231"/>
      <c r="H141" s="234">
        <v>204.34399999999999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0" t="s">
        <v>140</v>
      </c>
      <c r="AU141" s="240" t="s">
        <v>87</v>
      </c>
      <c r="AV141" s="14" t="s">
        <v>87</v>
      </c>
      <c r="AW141" s="14" t="s">
        <v>4</v>
      </c>
      <c r="AX141" s="14" t="s">
        <v>85</v>
      </c>
      <c r="AY141" s="240" t="s">
        <v>132</v>
      </c>
    </row>
    <row r="142" s="2" customFormat="1" ht="49.05" customHeight="1">
      <c r="A142" s="39"/>
      <c r="B142" s="40"/>
      <c r="C142" s="206" t="s">
        <v>160</v>
      </c>
      <c r="D142" s="206" t="s">
        <v>135</v>
      </c>
      <c r="E142" s="207" t="s">
        <v>191</v>
      </c>
      <c r="F142" s="208" t="s">
        <v>192</v>
      </c>
      <c r="G142" s="209" t="s">
        <v>179</v>
      </c>
      <c r="H142" s="210">
        <v>11.24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48</v>
      </c>
      <c r="O142" s="85"/>
      <c r="P142" s="215">
        <f>O142*H142</f>
        <v>0</v>
      </c>
      <c r="Q142" s="215">
        <v>0.16175999999999999</v>
      </c>
      <c r="R142" s="215">
        <f>Q142*H142</f>
        <v>1.8181824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138</v>
      </c>
      <c r="AT142" s="217" t="s">
        <v>135</v>
      </c>
      <c r="AU142" s="217" t="s">
        <v>87</v>
      </c>
      <c r="AY142" s="18" t="s">
        <v>132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85</v>
      </c>
      <c r="BK142" s="218">
        <f>ROUND(I142*H142,2)</f>
        <v>0</v>
      </c>
      <c r="BL142" s="18" t="s">
        <v>138</v>
      </c>
      <c r="BM142" s="217" t="s">
        <v>193</v>
      </c>
    </row>
    <row r="143" s="13" customFormat="1">
      <c r="A143" s="13"/>
      <c r="B143" s="219"/>
      <c r="C143" s="220"/>
      <c r="D143" s="221" t="s">
        <v>140</v>
      </c>
      <c r="E143" s="222" t="s">
        <v>19</v>
      </c>
      <c r="F143" s="223" t="s">
        <v>141</v>
      </c>
      <c r="G143" s="220"/>
      <c r="H143" s="222" t="s">
        <v>19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140</v>
      </c>
      <c r="AU143" s="229" t="s">
        <v>87</v>
      </c>
      <c r="AV143" s="13" t="s">
        <v>85</v>
      </c>
      <c r="AW143" s="13" t="s">
        <v>36</v>
      </c>
      <c r="AX143" s="13" t="s">
        <v>77</v>
      </c>
      <c r="AY143" s="229" t="s">
        <v>132</v>
      </c>
    </row>
    <row r="144" s="13" customFormat="1">
      <c r="A144" s="13"/>
      <c r="B144" s="219"/>
      <c r="C144" s="220"/>
      <c r="D144" s="221" t="s">
        <v>140</v>
      </c>
      <c r="E144" s="222" t="s">
        <v>19</v>
      </c>
      <c r="F144" s="223" t="s">
        <v>194</v>
      </c>
      <c r="G144" s="220"/>
      <c r="H144" s="222" t="s">
        <v>19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140</v>
      </c>
      <c r="AU144" s="229" t="s">
        <v>87</v>
      </c>
      <c r="AV144" s="13" t="s">
        <v>85</v>
      </c>
      <c r="AW144" s="13" t="s">
        <v>36</v>
      </c>
      <c r="AX144" s="13" t="s">
        <v>77</v>
      </c>
      <c r="AY144" s="229" t="s">
        <v>132</v>
      </c>
    </row>
    <row r="145" s="13" customFormat="1">
      <c r="A145" s="13"/>
      <c r="B145" s="219"/>
      <c r="C145" s="220"/>
      <c r="D145" s="221" t="s">
        <v>140</v>
      </c>
      <c r="E145" s="222" t="s">
        <v>19</v>
      </c>
      <c r="F145" s="223" t="s">
        <v>146</v>
      </c>
      <c r="G145" s="220"/>
      <c r="H145" s="222" t="s">
        <v>19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140</v>
      </c>
      <c r="AU145" s="229" t="s">
        <v>87</v>
      </c>
      <c r="AV145" s="13" t="s">
        <v>85</v>
      </c>
      <c r="AW145" s="13" t="s">
        <v>36</v>
      </c>
      <c r="AX145" s="13" t="s">
        <v>77</v>
      </c>
      <c r="AY145" s="229" t="s">
        <v>132</v>
      </c>
    </row>
    <row r="146" s="13" customFormat="1">
      <c r="A146" s="13"/>
      <c r="B146" s="219"/>
      <c r="C146" s="220"/>
      <c r="D146" s="221" t="s">
        <v>140</v>
      </c>
      <c r="E146" s="222" t="s">
        <v>19</v>
      </c>
      <c r="F146" s="223" t="s">
        <v>195</v>
      </c>
      <c r="G146" s="220"/>
      <c r="H146" s="222" t="s">
        <v>19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140</v>
      </c>
      <c r="AU146" s="229" t="s">
        <v>87</v>
      </c>
      <c r="AV146" s="13" t="s">
        <v>85</v>
      </c>
      <c r="AW146" s="13" t="s">
        <v>36</v>
      </c>
      <c r="AX146" s="13" t="s">
        <v>77</v>
      </c>
      <c r="AY146" s="229" t="s">
        <v>132</v>
      </c>
    </row>
    <row r="147" s="14" customFormat="1">
      <c r="A147" s="14"/>
      <c r="B147" s="230"/>
      <c r="C147" s="231"/>
      <c r="D147" s="221" t="s">
        <v>140</v>
      </c>
      <c r="E147" s="232" t="s">
        <v>19</v>
      </c>
      <c r="F147" s="233" t="s">
        <v>196</v>
      </c>
      <c r="G147" s="231"/>
      <c r="H147" s="234">
        <v>0.40000000000000002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140</v>
      </c>
      <c r="AU147" s="240" t="s">
        <v>87</v>
      </c>
      <c r="AV147" s="14" t="s">
        <v>87</v>
      </c>
      <c r="AW147" s="14" t="s">
        <v>36</v>
      </c>
      <c r="AX147" s="14" t="s">
        <v>77</v>
      </c>
      <c r="AY147" s="240" t="s">
        <v>132</v>
      </c>
    </row>
    <row r="148" s="13" customFormat="1">
      <c r="A148" s="13"/>
      <c r="B148" s="219"/>
      <c r="C148" s="220"/>
      <c r="D148" s="221" t="s">
        <v>140</v>
      </c>
      <c r="E148" s="222" t="s">
        <v>19</v>
      </c>
      <c r="F148" s="223" t="s">
        <v>197</v>
      </c>
      <c r="G148" s="220"/>
      <c r="H148" s="222" t="s">
        <v>19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140</v>
      </c>
      <c r="AU148" s="229" t="s">
        <v>87</v>
      </c>
      <c r="AV148" s="13" t="s">
        <v>85</v>
      </c>
      <c r="AW148" s="13" t="s">
        <v>36</v>
      </c>
      <c r="AX148" s="13" t="s">
        <v>77</v>
      </c>
      <c r="AY148" s="229" t="s">
        <v>132</v>
      </c>
    </row>
    <row r="149" s="14" customFormat="1">
      <c r="A149" s="14"/>
      <c r="B149" s="230"/>
      <c r="C149" s="231"/>
      <c r="D149" s="221" t="s">
        <v>140</v>
      </c>
      <c r="E149" s="232" t="s">
        <v>19</v>
      </c>
      <c r="F149" s="233" t="s">
        <v>198</v>
      </c>
      <c r="G149" s="231"/>
      <c r="H149" s="234">
        <v>10.84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140</v>
      </c>
      <c r="AU149" s="240" t="s">
        <v>87</v>
      </c>
      <c r="AV149" s="14" t="s">
        <v>87</v>
      </c>
      <c r="AW149" s="14" t="s">
        <v>36</v>
      </c>
      <c r="AX149" s="14" t="s">
        <v>77</v>
      </c>
      <c r="AY149" s="240" t="s">
        <v>132</v>
      </c>
    </row>
    <row r="150" s="15" customFormat="1">
      <c r="A150" s="15"/>
      <c r="B150" s="241"/>
      <c r="C150" s="242"/>
      <c r="D150" s="221" t="s">
        <v>140</v>
      </c>
      <c r="E150" s="243" t="s">
        <v>19</v>
      </c>
      <c r="F150" s="244" t="s">
        <v>148</v>
      </c>
      <c r="G150" s="242"/>
      <c r="H150" s="245">
        <v>11.24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1" t="s">
        <v>140</v>
      </c>
      <c r="AU150" s="251" t="s">
        <v>87</v>
      </c>
      <c r="AV150" s="15" t="s">
        <v>138</v>
      </c>
      <c r="AW150" s="15" t="s">
        <v>36</v>
      </c>
      <c r="AX150" s="15" t="s">
        <v>85</v>
      </c>
      <c r="AY150" s="251" t="s">
        <v>132</v>
      </c>
    </row>
    <row r="151" s="12" customFormat="1" ht="22.8" customHeight="1">
      <c r="A151" s="12"/>
      <c r="B151" s="190"/>
      <c r="C151" s="191"/>
      <c r="D151" s="192" t="s">
        <v>76</v>
      </c>
      <c r="E151" s="204" t="s">
        <v>199</v>
      </c>
      <c r="F151" s="204" t="s">
        <v>200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P152+P289+P346</f>
        <v>0</v>
      </c>
      <c r="Q151" s="198"/>
      <c r="R151" s="199">
        <f>R152+R289+R346</f>
        <v>0</v>
      </c>
      <c r="S151" s="198"/>
      <c r="T151" s="200">
        <f>T152+T289+T346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85</v>
      </c>
      <c r="AT151" s="202" t="s">
        <v>76</v>
      </c>
      <c r="AU151" s="202" t="s">
        <v>85</v>
      </c>
      <c r="AY151" s="201" t="s">
        <v>132</v>
      </c>
      <c r="BK151" s="203">
        <f>BK152+BK289+BK346</f>
        <v>0</v>
      </c>
    </row>
    <row r="152" s="12" customFormat="1" ht="20.88" customHeight="1">
      <c r="A152" s="12"/>
      <c r="B152" s="190"/>
      <c r="C152" s="191"/>
      <c r="D152" s="192" t="s">
        <v>76</v>
      </c>
      <c r="E152" s="204" t="s">
        <v>201</v>
      </c>
      <c r="F152" s="204" t="s">
        <v>202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SUM(P153:P288)</f>
        <v>0</v>
      </c>
      <c r="Q152" s="198"/>
      <c r="R152" s="199">
        <f>SUM(R153:R288)</f>
        <v>0</v>
      </c>
      <c r="S152" s="198"/>
      <c r="T152" s="200">
        <f>SUM(T153:T288)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85</v>
      </c>
      <c r="AT152" s="202" t="s">
        <v>76</v>
      </c>
      <c r="AU152" s="202" t="s">
        <v>87</v>
      </c>
      <c r="AY152" s="201" t="s">
        <v>132</v>
      </c>
      <c r="BK152" s="203">
        <f>SUM(BK153:BK288)</f>
        <v>0</v>
      </c>
    </row>
    <row r="153" s="2" customFormat="1" ht="16.5" customHeight="1">
      <c r="A153" s="39"/>
      <c r="B153" s="40"/>
      <c r="C153" s="206" t="s">
        <v>203</v>
      </c>
      <c r="D153" s="206" t="s">
        <v>135</v>
      </c>
      <c r="E153" s="207" t="s">
        <v>204</v>
      </c>
      <c r="F153" s="208" t="s">
        <v>205</v>
      </c>
      <c r="G153" s="209" t="s">
        <v>166</v>
      </c>
      <c r="H153" s="210">
        <v>1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48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138</v>
      </c>
      <c r="AT153" s="217" t="s">
        <v>135</v>
      </c>
      <c r="AU153" s="217" t="s">
        <v>133</v>
      </c>
      <c r="AY153" s="18" t="s">
        <v>132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85</v>
      </c>
      <c r="BK153" s="218">
        <f>ROUND(I153*H153,2)</f>
        <v>0</v>
      </c>
      <c r="BL153" s="18" t="s">
        <v>138</v>
      </c>
      <c r="BM153" s="217" t="s">
        <v>206</v>
      </c>
    </row>
    <row r="154" s="13" customFormat="1">
      <c r="A154" s="13"/>
      <c r="B154" s="219"/>
      <c r="C154" s="220"/>
      <c r="D154" s="221" t="s">
        <v>140</v>
      </c>
      <c r="E154" s="222" t="s">
        <v>19</v>
      </c>
      <c r="F154" s="223" t="s">
        <v>141</v>
      </c>
      <c r="G154" s="220"/>
      <c r="H154" s="222" t="s">
        <v>19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140</v>
      </c>
      <c r="AU154" s="229" t="s">
        <v>133</v>
      </c>
      <c r="AV154" s="13" t="s">
        <v>85</v>
      </c>
      <c r="AW154" s="13" t="s">
        <v>36</v>
      </c>
      <c r="AX154" s="13" t="s">
        <v>77</v>
      </c>
      <c r="AY154" s="229" t="s">
        <v>132</v>
      </c>
    </row>
    <row r="155" s="13" customFormat="1">
      <c r="A155" s="13"/>
      <c r="B155" s="219"/>
      <c r="C155" s="220"/>
      <c r="D155" s="221" t="s">
        <v>140</v>
      </c>
      <c r="E155" s="222" t="s">
        <v>19</v>
      </c>
      <c r="F155" s="223" t="s">
        <v>207</v>
      </c>
      <c r="G155" s="220"/>
      <c r="H155" s="222" t="s">
        <v>19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140</v>
      </c>
      <c r="AU155" s="229" t="s">
        <v>133</v>
      </c>
      <c r="AV155" s="13" t="s">
        <v>85</v>
      </c>
      <c r="AW155" s="13" t="s">
        <v>36</v>
      </c>
      <c r="AX155" s="13" t="s">
        <v>77</v>
      </c>
      <c r="AY155" s="229" t="s">
        <v>132</v>
      </c>
    </row>
    <row r="156" s="13" customFormat="1">
      <c r="A156" s="13"/>
      <c r="B156" s="219"/>
      <c r="C156" s="220"/>
      <c r="D156" s="221" t="s">
        <v>140</v>
      </c>
      <c r="E156" s="222" t="s">
        <v>19</v>
      </c>
      <c r="F156" s="223" t="s">
        <v>208</v>
      </c>
      <c r="G156" s="220"/>
      <c r="H156" s="222" t="s">
        <v>19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140</v>
      </c>
      <c r="AU156" s="229" t="s">
        <v>133</v>
      </c>
      <c r="AV156" s="13" t="s">
        <v>85</v>
      </c>
      <c r="AW156" s="13" t="s">
        <v>36</v>
      </c>
      <c r="AX156" s="13" t="s">
        <v>77</v>
      </c>
      <c r="AY156" s="229" t="s">
        <v>132</v>
      </c>
    </row>
    <row r="157" s="13" customFormat="1">
      <c r="A157" s="13"/>
      <c r="B157" s="219"/>
      <c r="C157" s="220"/>
      <c r="D157" s="221" t="s">
        <v>140</v>
      </c>
      <c r="E157" s="222" t="s">
        <v>19</v>
      </c>
      <c r="F157" s="223" t="s">
        <v>183</v>
      </c>
      <c r="G157" s="220"/>
      <c r="H157" s="222" t="s">
        <v>19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140</v>
      </c>
      <c r="AU157" s="229" t="s">
        <v>133</v>
      </c>
      <c r="AV157" s="13" t="s">
        <v>85</v>
      </c>
      <c r="AW157" s="13" t="s">
        <v>36</v>
      </c>
      <c r="AX157" s="13" t="s">
        <v>77</v>
      </c>
      <c r="AY157" s="229" t="s">
        <v>132</v>
      </c>
    </row>
    <row r="158" s="13" customFormat="1">
      <c r="A158" s="13"/>
      <c r="B158" s="219"/>
      <c r="C158" s="220"/>
      <c r="D158" s="221" t="s">
        <v>140</v>
      </c>
      <c r="E158" s="222" t="s">
        <v>19</v>
      </c>
      <c r="F158" s="223" t="s">
        <v>209</v>
      </c>
      <c r="G158" s="220"/>
      <c r="H158" s="222" t="s">
        <v>19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140</v>
      </c>
      <c r="AU158" s="229" t="s">
        <v>133</v>
      </c>
      <c r="AV158" s="13" t="s">
        <v>85</v>
      </c>
      <c r="AW158" s="13" t="s">
        <v>36</v>
      </c>
      <c r="AX158" s="13" t="s">
        <v>77</v>
      </c>
      <c r="AY158" s="229" t="s">
        <v>132</v>
      </c>
    </row>
    <row r="159" s="14" customFormat="1">
      <c r="A159" s="14"/>
      <c r="B159" s="230"/>
      <c r="C159" s="231"/>
      <c r="D159" s="221" t="s">
        <v>140</v>
      </c>
      <c r="E159" s="232" t="s">
        <v>19</v>
      </c>
      <c r="F159" s="233" t="s">
        <v>210</v>
      </c>
      <c r="G159" s="231"/>
      <c r="H159" s="234">
        <v>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140</v>
      </c>
      <c r="AU159" s="240" t="s">
        <v>133</v>
      </c>
      <c r="AV159" s="14" t="s">
        <v>87</v>
      </c>
      <c r="AW159" s="14" t="s">
        <v>36</v>
      </c>
      <c r="AX159" s="14" t="s">
        <v>77</v>
      </c>
      <c r="AY159" s="240" t="s">
        <v>132</v>
      </c>
    </row>
    <row r="160" s="15" customFormat="1">
      <c r="A160" s="15"/>
      <c r="B160" s="241"/>
      <c r="C160" s="242"/>
      <c r="D160" s="221" t="s">
        <v>140</v>
      </c>
      <c r="E160" s="243" t="s">
        <v>19</v>
      </c>
      <c r="F160" s="244" t="s">
        <v>148</v>
      </c>
      <c r="G160" s="242"/>
      <c r="H160" s="245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1" t="s">
        <v>140</v>
      </c>
      <c r="AU160" s="251" t="s">
        <v>133</v>
      </c>
      <c r="AV160" s="15" t="s">
        <v>138</v>
      </c>
      <c r="AW160" s="15" t="s">
        <v>36</v>
      </c>
      <c r="AX160" s="15" t="s">
        <v>85</v>
      </c>
      <c r="AY160" s="251" t="s">
        <v>132</v>
      </c>
    </row>
    <row r="161" s="2" customFormat="1" ht="16.5" customHeight="1">
      <c r="A161" s="39"/>
      <c r="B161" s="40"/>
      <c r="C161" s="206" t="s">
        <v>211</v>
      </c>
      <c r="D161" s="206" t="s">
        <v>135</v>
      </c>
      <c r="E161" s="207" t="s">
        <v>212</v>
      </c>
      <c r="F161" s="208" t="s">
        <v>213</v>
      </c>
      <c r="G161" s="209" t="s">
        <v>166</v>
      </c>
      <c r="H161" s="210">
        <v>1</v>
      </c>
      <c r="I161" s="211"/>
      <c r="J161" s="212">
        <f>ROUND(I161*H161,2)</f>
        <v>0</v>
      </c>
      <c r="K161" s="208" t="s">
        <v>19</v>
      </c>
      <c r="L161" s="45"/>
      <c r="M161" s="213" t="s">
        <v>19</v>
      </c>
      <c r="N161" s="214" t="s">
        <v>48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138</v>
      </c>
      <c r="AT161" s="217" t="s">
        <v>135</v>
      </c>
      <c r="AU161" s="217" t="s">
        <v>133</v>
      </c>
      <c r="AY161" s="18" t="s">
        <v>132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85</v>
      </c>
      <c r="BK161" s="218">
        <f>ROUND(I161*H161,2)</f>
        <v>0</v>
      </c>
      <c r="BL161" s="18" t="s">
        <v>138</v>
      </c>
      <c r="BM161" s="217" t="s">
        <v>214</v>
      </c>
    </row>
    <row r="162" s="13" customFormat="1">
      <c r="A162" s="13"/>
      <c r="B162" s="219"/>
      <c r="C162" s="220"/>
      <c r="D162" s="221" t="s">
        <v>140</v>
      </c>
      <c r="E162" s="222" t="s">
        <v>19</v>
      </c>
      <c r="F162" s="223" t="s">
        <v>141</v>
      </c>
      <c r="G162" s="220"/>
      <c r="H162" s="222" t="s">
        <v>19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140</v>
      </c>
      <c r="AU162" s="229" t="s">
        <v>133</v>
      </c>
      <c r="AV162" s="13" t="s">
        <v>85</v>
      </c>
      <c r="AW162" s="13" t="s">
        <v>36</v>
      </c>
      <c r="AX162" s="13" t="s">
        <v>77</v>
      </c>
      <c r="AY162" s="229" t="s">
        <v>132</v>
      </c>
    </row>
    <row r="163" s="13" customFormat="1">
      <c r="A163" s="13"/>
      <c r="B163" s="219"/>
      <c r="C163" s="220"/>
      <c r="D163" s="221" t="s">
        <v>140</v>
      </c>
      <c r="E163" s="222" t="s">
        <v>19</v>
      </c>
      <c r="F163" s="223" t="s">
        <v>207</v>
      </c>
      <c r="G163" s="220"/>
      <c r="H163" s="222" t="s">
        <v>19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140</v>
      </c>
      <c r="AU163" s="229" t="s">
        <v>133</v>
      </c>
      <c r="AV163" s="13" t="s">
        <v>85</v>
      </c>
      <c r="AW163" s="13" t="s">
        <v>36</v>
      </c>
      <c r="AX163" s="13" t="s">
        <v>77</v>
      </c>
      <c r="AY163" s="229" t="s">
        <v>132</v>
      </c>
    </row>
    <row r="164" s="13" customFormat="1">
      <c r="A164" s="13"/>
      <c r="B164" s="219"/>
      <c r="C164" s="220"/>
      <c r="D164" s="221" t="s">
        <v>140</v>
      </c>
      <c r="E164" s="222" t="s">
        <v>19</v>
      </c>
      <c r="F164" s="223" t="s">
        <v>208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140</v>
      </c>
      <c r="AU164" s="229" t="s">
        <v>133</v>
      </c>
      <c r="AV164" s="13" t="s">
        <v>85</v>
      </c>
      <c r="AW164" s="13" t="s">
        <v>36</v>
      </c>
      <c r="AX164" s="13" t="s">
        <v>77</v>
      </c>
      <c r="AY164" s="229" t="s">
        <v>132</v>
      </c>
    </row>
    <row r="165" s="13" customFormat="1">
      <c r="A165" s="13"/>
      <c r="B165" s="219"/>
      <c r="C165" s="220"/>
      <c r="D165" s="221" t="s">
        <v>140</v>
      </c>
      <c r="E165" s="222" t="s">
        <v>19</v>
      </c>
      <c r="F165" s="223" t="s">
        <v>183</v>
      </c>
      <c r="G165" s="220"/>
      <c r="H165" s="222" t="s">
        <v>19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140</v>
      </c>
      <c r="AU165" s="229" t="s">
        <v>133</v>
      </c>
      <c r="AV165" s="13" t="s">
        <v>85</v>
      </c>
      <c r="AW165" s="13" t="s">
        <v>36</v>
      </c>
      <c r="AX165" s="13" t="s">
        <v>77</v>
      </c>
      <c r="AY165" s="229" t="s">
        <v>132</v>
      </c>
    </row>
    <row r="166" s="13" customFormat="1">
      <c r="A166" s="13"/>
      <c r="B166" s="219"/>
      <c r="C166" s="220"/>
      <c r="D166" s="221" t="s">
        <v>140</v>
      </c>
      <c r="E166" s="222" t="s">
        <v>19</v>
      </c>
      <c r="F166" s="223" t="s">
        <v>209</v>
      </c>
      <c r="G166" s="220"/>
      <c r="H166" s="222" t="s">
        <v>19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140</v>
      </c>
      <c r="AU166" s="229" t="s">
        <v>133</v>
      </c>
      <c r="AV166" s="13" t="s">
        <v>85</v>
      </c>
      <c r="AW166" s="13" t="s">
        <v>36</v>
      </c>
      <c r="AX166" s="13" t="s">
        <v>77</v>
      </c>
      <c r="AY166" s="229" t="s">
        <v>132</v>
      </c>
    </row>
    <row r="167" s="14" customFormat="1">
      <c r="A167" s="14"/>
      <c r="B167" s="230"/>
      <c r="C167" s="231"/>
      <c r="D167" s="221" t="s">
        <v>140</v>
      </c>
      <c r="E167" s="232" t="s">
        <v>19</v>
      </c>
      <c r="F167" s="233" t="s">
        <v>210</v>
      </c>
      <c r="G167" s="231"/>
      <c r="H167" s="234">
        <v>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140</v>
      </c>
      <c r="AU167" s="240" t="s">
        <v>133</v>
      </c>
      <c r="AV167" s="14" t="s">
        <v>87</v>
      </c>
      <c r="AW167" s="14" t="s">
        <v>36</v>
      </c>
      <c r="AX167" s="14" t="s">
        <v>77</v>
      </c>
      <c r="AY167" s="240" t="s">
        <v>132</v>
      </c>
    </row>
    <row r="168" s="15" customFormat="1">
      <c r="A168" s="15"/>
      <c r="B168" s="241"/>
      <c r="C168" s="242"/>
      <c r="D168" s="221" t="s">
        <v>140</v>
      </c>
      <c r="E168" s="243" t="s">
        <v>19</v>
      </c>
      <c r="F168" s="244" t="s">
        <v>148</v>
      </c>
      <c r="G168" s="242"/>
      <c r="H168" s="245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1" t="s">
        <v>140</v>
      </c>
      <c r="AU168" s="251" t="s">
        <v>133</v>
      </c>
      <c r="AV168" s="15" t="s">
        <v>138</v>
      </c>
      <c r="AW168" s="15" t="s">
        <v>36</v>
      </c>
      <c r="AX168" s="15" t="s">
        <v>85</v>
      </c>
      <c r="AY168" s="251" t="s">
        <v>132</v>
      </c>
    </row>
    <row r="169" s="2" customFormat="1" ht="24.15" customHeight="1">
      <c r="A169" s="39"/>
      <c r="B169" s="40"/>
      <c r="C169" s="206" t="s">
        <v>215</v>
      </c>
      <c r="D169" s="206" t="s">
        <v>135</v>
      </c>
      <c r="E169" s="207" t="s">
        <v>216</v>
      </c>
      <c r="F169" s="208" t="s">
        <v>217</v>
      </c>
      <c r="G169" s="209" t="s">
        <v>166</v>
      </c>
      <c r="H169" s="210">
        <v>1</v>
      </c>
      <c r="I169" s="211"/>
      <c r="J169" s="212">
        <f>ROUND(I169*H169,2)</f>
        <v>0</v>
      </c>
      <c r="K169" s="208" t="s">
        <v>19</v>
      </c>
      <c r="L169" s="45"/>
      <c r="M169" s="213" t="s">
        <v>19</v>
      </c>
      <c r="N169" s="214" t="s">
        <v>48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138</v>
      </c>
      <c r="AT169" s="217" t="s">
        <v>135</v>
      </c>
      <c r="AU169" s="217" t="s">
        <v>133</v>
      </c>
      <c r="AY169" s="18" t="s">
        <v>132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85</v>
      </c>
      <c r="BK169" s="218">
        <f>ROUND(I169*H169,2)</f>
        <v>0</v>
      </c>
      <c r="BL169" s="18" t="s">
        <v>138</v>
      </c>
      <c r="BM169" s="217" t="s">
        <v>218</v>
      </c>
    </row>
    <row r="170" s="13" customFormat="1">
      <c r="A170" s="13"/>
      <c r="B170" s="219"/>
      <c r="C170" s="220"/>
      <c r="D170" s="221" t="s">
        <v>140</v>
      </c>
      <c r="E170" s="222" t="s">
        <v>19</v>
      </c>
      <c r="F170" s="223" t="s">
        <v>141</v>
      </c>
      <c r="G170" s="220"/>
      <c r="H170" s="222" t="s">
        <v>19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140</v>
      </c>
      <c r="AU170" s="229" t="s">
        <v>133</v>
      </c>
      <c r="AV170" s="13" t="s">
        <v>85</v>
      </c>
      <c r="AW170" s="13" t="s">
        <v>36</v>
      </c>
      <c r="AX170" s="13" t="s">
        <v>77</v>
      </c>
      <c r="AY170" s="229" t="s">
        <v>132</v>
      </c>
    </row>
    <row r="171" s="13" customFormat="1">
      <c r="A171" s="13"/>
      <c r="B171" s="219"/>
      <c r="C171" s="220"/>
      <c r="D171" s="221" t="s">
        <v>140</v>
      </c>
      <c r="E171" s="222" t="s">
        <v>19</v>
      </c>
      <c r="F171" s="223" t="s">
        <v>207</v>
      </c>
      <c r="G171" s="220"/>
      <c r="H171" s="222" t="s">
        <v>19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140</v>
      </c>
      <c r="AU171" s="229" t="s">
        <v>133</v>
      </c>
      <c r="AV171" s="13" t="s">
        <v>85</v>
      </c>
      <c r="AW171" s="13" t="s">
        <v>36</v>
      </c>
      <c r="AX171" s="13" t="s">
        <v>77</v>
      </c>
      <c r="AY171" s="229" t="s">
        <v>132</v>
      </c>
    </row>
    <row r="172" s="13" customFormat="1">
      <c r="A172" s="13"/>
      <c r="B172" s="219"/>
      <c r="C172" s="220"/>
      <c r="D172" s="221" t="s">
        <v>140</v>
      </c>
      <c r="E172" s="222" t="s">
        <v>19</v>
      </c>
      <c r="F172" s="223" t="s">
        <v>208</v>
      </c>
      <c r="G172" s="220"/>
      <c r="H172" s="222" t="s">
        <v>19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140</v>
      </c>
      <c r="AU172" s="229" t="s">
        <v>133</v>
      </c>
      <c r="AV172" s="13" t="s">
        <v>85</v>
      </c>
      <c r="AW172" s="13" t="s">
        <v>36</v>
      </c>
      <c r="AX172" s="13" t="s">
        <v>77</v>
      </c>
      <c r="AY172" s="229" t="s">
        <v>132</v>
      </c>
    </row>
    <row r="173" s="13" customFormat="1">
      <c r="A173" s="13"/>
      <c r="B173" s="219"/>
      <c r="C173" s="220"/>
      <c r="D173" s="221" t="s">
        <v>140</v>
      </c>
      <c r="E173" s="222" t="s">
        <v>19</v>
      </c>
      <c r="F173" s="223" t="s">
        <v>183</v>
      </c>
      <c r="G173" s="220"/>
      <c r="H173" s="222" t="s">
        <v>19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140</v>
      </c>
      <c r="AU173" s="229" t="s">
        <v>133</v>
      </c>
      <c r="AV173" s="13" t="s">
        <v>85</v>
      </c>
      <c r="AW173" s="13" t="s">
        <v>36</v>
      </c>
      <c r="AX173" s="13" t="s">
        <v>77</v>
      </c>
      <c r="AY173" s="229" t="s">
        <v>132</v>
      </c>
    </row>
    <row r="174" s="13" customFormat="1">
      <c r="A174" s="13"/>
      <c r="B174" s="219"/>
      <c r="C174" s="220"/>
      <c r="D174" s="221" t="s">
        <v>140</v>
      </c>
      <c r="E174" s="222" t="s">
        <v>19</v>
      </c>
      <c r="F174" s="223" t="s">
        <v>209</v>
      </c>
      <c r="G174" s="220"/>
      <c r="H174" s="222" t="s">
        <v>19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140</v>
      </c>
      <c r="AU174" s="229" t="s">
        <v>133</v>
      </c>
      <c r="AV174" s="13" t="s">
        <v>85</v>
      </c>
      <c r="AW174" s="13" t="s">
        <v>36</v>
      </c>
      <c r="AX174" s="13" t="s">
        <v>77</v>
      </c>
      <c r="AY174" s="229" t="s">
        <v>132</v>
      </c>
    </row>
    <row r="175" s="14" customFormat="1">
      <c r="A175" s="14"/>
      <c r="B175" s="230"/>
      <c r="C175" s="231"/>
      <c r="D175" s="221" t="s">
        <v>140</v>
      </c>
      <c r="E175" s="232" t="s">
        <v>19</v>
      </c>
      <c r="F175" s="233" t="s">
        <v>210</v>
      </c>
      <c r="G175" s="231"/>
      <c r="H175" s="234">
        <v>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140</v>
      </c>
      <c r="AU175" s="240" t="s">
        <v>133</v>
      </c>
      <c r="AV175" s="14" t="s">
        <v>87</v>
      </c>
      <c r="AW175" s="14" t="s">
        <v>36</v>
      </c>
      <c r="AX175" s="14" t="s">
        <v>77</v>
      </c>
      <c r="AY175" s="240" t="s">
        <v>132</v>
      </c>
    </row>
    <row r="176" s="15" customFormat="1">
      <c r="A176" s="15"/>
      <c r="B176" s="241"/>
      <c r="C176" s="242"/>
      <c r="D176" s="221" t="s">
        <v>140</v>
      </c>
      <c r="E176" s="243" t="s">
        <v>19</v>
      </c>
      <c r="F176" s="244" t="s">
        <v>148</v>
      </c>
      <c r="G176" s="242"/>
      <c r="H176" s="245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1" t="s">
        <v>140</v>
      </c>
      <c r="AU176" s="251" t="s">
        <v>133</v>
      </c>
      <c r="AV176" s="15" t="s">
        <v>138</v>
      </c>
      <c r="AW176" s="15" t="s">
        <v>36</v>
      </c>
      <c r="AX176" s="15" t="s">
        <v>85</v>
      </c>
      <c r="AY176" s="251" t="s">
        <v>132</v>
      </c>
    </row>
    <row r="177" s="2" customFormat="1" ht="16.5" customHeight="1">
      <c r="A177" s="39"/>
      <c r="B177" s="40"/>
      <c r="C177" s="206" t="s">
        <v>219</v>
      </c>
      <c r="D177" s="206" t="s">
        <v>135</v>
      </c>
      <c r="E177" s="207" t="s">
        <v>220</v>
      </c>
      <c r="F177" s="208" t="s">
        <v>221</v>
      </c>
      <c r="G177" s="209" t="s">
        <v>166</v>
      </c>
      <c r="H177" s="210">
        <v>1</v>
      </c>
      <c r="I177" s="211"/>
      <c r="J177" s="212">
        <f>ROUND(I177*H177,2)</f>
        <v>0</v>
      </c>
      <c r="K177" s="208" t="s">
        <v>19</v>
      </c>
      <c r="L177" s="45"/>
      <c r="M177" s="213" t="s">
        <v>19</v>
      </c>
      <c r="N177" s="214" t="s">
        <v>48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138</v>
      </c>
      <c r="AT177" s="217" t="s">
        <v>135</v>
      </c>
      <c r="AU177" s="217" t="s">
        <v>133</v>
      </c>
      <c r="AY177" s="18" t="s">
        <v>132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85</v>
      </c>
      <c r="BK177" s="218">
        <f>ROUND(I177*H177,2)</f>
        <v>0</v>
      </c>
      <c r="BL177" s="18" t="s">
        <v>138</v>
      </c>
      <c r="BM177" s="217" t="s">
        <v>222</v>
      </c>
    </row>
    <row r="178" s="13" customFormat="1">
      <c r="A178" s="13"/>
      <c r="B178" s="219"/>
      <c r="C178" s="220"/>
      <c r="D178" s="221" t="s">
        <v>140</v>
      </c>
      <c r="E178" s="222" t="s">
        <v>19</v>
      </c>
      <c r="F178" s="223" t="s">
        <v>141</v>
      </c>
      <c r="G178" s="220"/>
      <c r="H178" s="222" t="s">
        <v>19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140</v>
      </c>
      <c r="AU178" s="229" t="s">
        <v>133</v>
      </c>
      <c r="AV178" s="13" t="s">
        <v>85</v>
      </c>
      <c r="AW178" s="13" t="s">
        <v>36</v>
      </c>
      <c r="AX178" s="13" t="s">
        <v>77</v>
      </c>
      <c r="AY178" s="229" t="s">
        <v>132</v>
      </c>
    </row>
    <row r="179" s="13" customFormat="1">
      <c r="A179" s="13"/>
      <c r="B179" s="219"/>
      <c r="C179" s="220"/>
      <c r="D179" s="221" t="s">
        <v>140</v>
      </c>
      <c r="E179" s="222" t="s">
        <v>19</v>
      </c>
      <c r="F179" s="223" t="s">
        <v>207</v>
      </c>
      <c r="G179" s="220"/>
      <c r="H179" s="222" t="s">
        <v>19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140</v>
      </c>
      <c r="AU179" s="229" t="s">
        <v>133</v>
      </c>
      <c r="AV179" s="13" t="s">
        <v>85</v>
      </c>
      <c r="AW179" s="13" t="s">
        <v>36</v>
      </c>
      <c r="AX179" s="13" t="s">
        <v>77</v>
      </c>
      <c r="AY179" s="229" t="s">
        <v>132</v>
      </c>
    </row>
    <row r="180" s="13" customFormat="1">
      <c r="A180" s="13"/>
      <c r="B180" s="219"/>
      <c r="C180" s="220"/>
      <c r="D180" s="221" t="s">
        <v>140</v>
      </c>
      <c r="E180" s="222" t="s">
        <v>19</v>
      </c>
      <c r="F180" s="223" t="s">
        <v>208</v>
      </c>
      <c r="G180" s="220"/>
      <c r="H180" s="222" t="s">
        <v>19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140</v>
      </c>
      <c r="AU180" s="229" t="s">
        <v>133</v>
      </c>
      <c r="AV180" s="13" t="s">
        <v>85</v>
      </c>
      <c r="AW180" s="13" t="s">
        <v>36</v>
      </c>
      <c r="AX180" s="13" t="s">
        <v>77</v>
      </c>
      <c r="AY180" s="229" t="s">
        <v>132</v>
      </c>
    </row>
    <row r="181" s="13" customFormat="1">
      <c r="A181" s="13"/>
      <c r="B181" s="219"/>
      <c r="C181" s="220"/>
      <c r="D181" s="221" t="s">
        <v>140</v>
      </c>
      <c r="E181" s="222" t="s">
        <v>19</v>
      </c>
      <c r="F181" s="223" t="s">
        <v>183</v>
      </c>
      <c r="G181" s="220"/>
      <c r="H181" s="222" t="s">
        <v>19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140</v>
      </c>
      <c r="AU181" s="229" t="s">
        <v>133</v>
      </c>
      <c r="AV181" s="13" t="s">
        <v>85</v>
      </c>
      <c r="AW181" s="13" t="s">
        <v>36</v>
      </c>
      <c r="AX181" s="13" t="s">
        <v>77</v>
      </c>
      <c r="AY181" s="229" t="s">
        <v>132</v>
      </c>
    </row>
    <row r="182" s="13" customFormat="1">
      <c r="A182" s="13"/>
      <c r="B182" s="219"/>
      <c r="C182" s="220"/>
      <c r="D182" s="221" t="s">
        <v>140</v>
      </c>
      <c r="E182" s="222" t="s">
        <v>19</v>
      </c>
      <c r="F182" s="223" t="s">
        <v>209</v>
      </c>
      <c r="G182" s="220"/>
      <c r="H182" s="222" t="s">
        <v>19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140</v>
      </c>
      <c r="AU182" s="229" t="s">
        <v>133</v>
      </c>
      <c r="AV182" s="13" t="s">
        <v>85</v>
      </c>
      <c r="AW182" s="13" t="s">
        <v>36</v>
      </c>
      <c r="AX182" s="13" t="s">
        <v>77</v>
      </c>
      <c r="AY182" s="229" t="s">
        <v>132</v>
      </c>
    </row>
    <row r="183" s="14" customFormat="1">
      <c r="A183" s="14"/>
      <c r="B183" s="230"/>
      <c r="C183" s="231"/>
      <c r="D183" s="221" t="s">
        <v>140</v>
      </c>
      <c r="E183" s="232" t="s">
        <v>19</v>
      </c>
      <c r="F183" s="233" t="s">
        <v>210</v>
      </c>
      <c r="G183" s="231"/>
      <c r="H183" s="234">
        <v>1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0" t="s">
        <v>140</v>
      </c>
      <c r="AU183" s="240" t="s">
        <v>133</v>
      </c>
      <c r="AV183" s="14" t="s">
        <v>87</v>
      </c>
      <c r="AW183" s="14" t="s">
        <v>36</v>
      </c>
      <c r="AX183" s="14" t="s">
        <v>77</v>
      </c>
      <c r="AY183" s="240" t="s">
        <v>132</v>
      </c>
    </row>
    <row r="184" s="15" customFormat="1">
      <c r="A184" s="15"/>
      <c r="B184" s="241"/>
      <c r="C184" s="242"/>
      <c r="D184" s="221" t="s">
        <v>140</v>
      </c>
      <c r="E184" s="243" t="s">
        <v>19</v>
      </c>
      <c r="F184" s="244" t="s">
        <v>148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1" t="s">
        <v>140</v>
      </c>
      <c r="AU184" s="251" t="s">
        <v>133</v>
      </c>
      <c r="AV184" s="15" t="s">
        <v>138</v>
      </c>
      <c r="AW184" s="15" t="s">
        <v>36</v>
      </c>
      <c r="AX184" s="15" t="s">
        <v>85</v>
      </c>
      <c r="AY184" s="251" t="s">
        <v>132</v>
      </c>
    </row>
    <row r="185" s="2" customFormat="1" ht="16.5" customHeight="1">
      <c r="A185" s="39"/>
      <c r="B185" s="40"/>
      <c r="C185" s="206" t="s">
        <v>223</v>
      </c>
      <c r="D185" s="206" t="s">
        <v>135</v>
      </c>
      <c r="E185" s="207" t="s">
        <v>224</v>
      </c>
      <c r="F185" s="208" t="s">
        <v>225</v>
      </c>
      <c r="G185" s="209" t="s">
        <v>166</v>
      </c>
      <c r="H185" s="210">
        <v>1</v>
      </c>
      <c r="I185" s="211"/>
      <c r="J185" s="212">
        <f>ROUND(I185*H185,2)</f>
        <v>0</v>
      </c>
      <c r="K185" s="208" t="s">
        <v>19</v>
      </c>
      <c r="L185" s="45"/>
      <c r="M185" s="213" t="s">
        <v>19</v>
      </c>
      <c r="N185" s="214" t="s">
        <v>48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138</v>
      </c>
      <c r="AT185" s="217" t="s">
        <v>135</v>
      </c>
      <c r="AU185" s="217" t="s">
        <v>133</v>
      </c>
      <c r="AY185" s="18" t="s">
        <v>132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85</v>
      </c>
      <c r="BK185" s="218">
        <f>ROUND(I185*H185,2)</f>
        <v>0</v>
      </c>
      <c r="BL185" s="18" t="s">
        <v>138</v>
      </c>
      <c r="BM185" s="217" t="s">
        <v>226</v>
      </c>
    </row>
    <row r="186" s="13" customFormat="1">
      <c r="A186" s="13"/>
      <c r="B186" s="219"/>
      <c r="C186" s="220"/>
      <c r="D186" s="221" t="s">
        <v>140</v>
      </c>
      <c r="E186" s="222" t="s">
        <v>19</v>
      </c>
      <c r="F186" s="223" t="s">
        <v>141</v>
      </c>
      <c r="G186" s="220"/>
      <c r="H186" s="222" t="s">
        <v>19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140</v>
      </c>
      <c r="AU186" s="229" t="s">
        <v>133</v>
      </c>
      <c r="AV186" s="13" t="s">
        <v>85</v>
      </c>
      <c r="AW186" s="13" t="s">
        <v>36</v>
      </c>
      <c r="AX186" s="13" t="s">
        <v>77</v>
      </c>
      <c r="AY186" s="229" t="s">
        <v>132</v>
      </c>
    </row>
    <row r="187" s="13" customFormat="1">
      <c r="A187" s="13"/>
      <c r="B187" s="219"/>
      <c r="C187" s="220"/>
      <c r="D187" s="221" t="s">
        <v>140</v>
      </c>
      <c r="E187" s="222" t="s">
        <v>19</v>
      </c>
      <c r="F187" s="223" t="s">
        <v>207</v>
      </c>
      <c r="G187" s="220"/>
      <c r="H187" s="222" t="s">
        <v>19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140</v>
      </c>
      <c r="AU187" s="229" t="s">
        <v>133</v>
      </c>
      <c r="AV187" s="13" t="s">
        <v>85</v>
      </c>
      <c r="AW187" s="13" t="s">
        <v>36</v>
      </c>
      <c r="AX187" s="13" t="s">
        <v>77</v>
      </c>
      <c r="AY187" s="229" t="s">
        <v>132</v>
      </c>
    </row>
    <row r="188" s="13" customFormat="1">
      <c r="A188" s="13"/>
      <c r="B188" s="219"/>
      <c r="C188" s="220"/>
      <c r="D188" s="221" t="s">
        <v>140</v>
      </c>
      <c r="E188" s="222" t="s">
        <v>19</v>
      </c>
      <c r="F188" s="223" t="s">
        <v>208</v>
      </c>
      <c r="G188" s="220"/>
      <c r="H188" s="222" t="s">
        <v>19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140</v>
      </c>
      <c r="AU188" s="229" t="s">
        <v>133</v>
      </c>
      <c r="AV188" s="13" t="s">
        <v>85</v>
      </c>
      <c r="AW188" s="13" t="s">
        <v>36</v>
      </c>
      <c r="AX188" s="13" t="s">
        <v>77</v>
      </c>
      <c r="AY188" s="229" t="s">
        <v>132</v>
      </c>
    </row>
    <row r="189" s="13" customFormat="1">
      <c r="A189" s="13"/>
      <c r="B189" s="219"/>
      <c r="C189" s="220"/>
      <c r="D189" s="221" t="s">
        <v>140</v>
      </c>
      <c r="E189" s="222" t="s">
        <v>19</v>
      </c>
      <c r="F189" s="223" t="s">
        <v>183</v>
      </c>
      <c r="G189" s="220"/>
      <c r="H189" s="222" t="s">
        <v>19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140</v>
      </c>
      <c r="AU189" s="229" t="s">
        <v>133</v>
      </c>
      <c r="AV189" s="13" t="s">
        <v>85</v>
      </c>
      <c r="AW189" s="13" t="s">
        <v>36</v>
      </c>
      <c r="AX189" s="13" t="s">
        <v>77</v>
      </c>
      <c r="AY189" s="229" t="s">
        <v>132</v>
      </c>
    </row>
    <row r="190" s="13" customFormat="1">
      <c r="A190" s="13"/>
      <c r="B190" s="219"/>
      <c r="C190" s="220"/>
      <c r="D190" s="221" t="s">
        <v>140</v>
      </c>
      <c r="E190" s="222" t="s">
        <v>19</v>
      </c>
      <c r="F190" s="223" t="s">
        <v>209</v>
      </c>
      <c r="G190" s="220"/>
      <c r="H190" s="222" t="s">
        <v>19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140</v>
      </c>
      <c r="AU190" s="229" t="s">
        <v>133</v>
      </c>
      <c r="AV190" s="13" t="s">
        <v>85</v>
      </c>
      <c r="AW190" s="13" t="s">
        <v>36</v>
      </c>
      <c r="AX190" s="13" t="s">
        <v>77</v>
      </c>
      <c r="AY190" s="229" t="s">
        <v>132</v>
      </c>
    </row>
    <row r="191" s="14" customFormat="1">
      <c r="A191" s="14"/>
      <c r="B191" s="230"/>
      <c r="C191" s="231"/>
      <c r="D191" s="221" t="s">
        <v>140</v>
      </c>
      <c r="E191" s="232" t="s">
        <v>19</v>
      </c>
      <c r="F191" s="233" t="s">
        <v>210</v>
      </c>
      <c r="G191" s="231"/>
      <c r="H191" s="234">
        <v>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140</v>
      </c>
      <c r="AU191" s="240" t="s">
        <v>133</v>
      </c>
      <c r="AV191" s="14" t="s">
        <v>87</v>
      </c>
      <c r="AW191" s="14" t="s">
        <v>36</v>
      </c>
      <c r="AX191" s="14" t="s">
        <v>77</v>
      </c>
      <c r="AY191" s="240" t="s">
        <v>132</v>
      </c>
    </row>
    <row r="192" s="15" customFormat="1">
      <c r="A192" s="15"/>
      <c r="B192" s="241"/>
      <c r="C192" s="242"/>
      <c r="D192" s="221" t="s">
        <v>140</v>
      </c>
      <c r="E192" s="243" t="s">
        <v>19</v>
      </c>
      <c r="F192" s="244" t="s">
        <v>148</v>
      </c>
      <c r="G192" s="242"/>
      <c r="H192" s="245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1" t="s">
        <v>140</v>
      </c>
      <c r="AU192" s="251" t="s">
        <v>133</v>
      </c>
      <c r="AV192" s="15" t="s">
        <v>138</v>
      </c>
      <c r="AW192" s="15" t="s">
        <v>36</v>
      </c>
      <c r="AX192" s="15" t="s">
        <v>85</v>
      </c>
      <c r="AY192" s="251" t="s">
        <v>132</v>
      </c>
    </row>
    <row r="193" s="2" customFormat="1" ht="16.5" customHeight="1">
      <c r="A193" s="39"/>
      <c r="B193" s="40"/>
      <c r="C193" s="206" t="s">
        <v>227</v>
      </c>
      <c r="D193" s="206" t="s">
        <v>135</v>
      </c>
      <c r="E193" s="207" t="s">
        <v>228</v>
      </c>
      <c r="F193" s="208" t="s">
        <v>229</v>
      </c>
      <c r="G193" s="209" t="s">
        <v>166</v>
      </c>
      <c r="H193" s="210">
        <v>1</v>
      </c>
      <c r="I193" s="211"/>
      <c r="J193" s="212">
        <f>ROUND(I193*H193,2)</f>
        <v>0</v>
      </c>
      <c r="K193" s="208" t="s">
        <v>19</v>
      </c>
      <c r="L193" s="45"/>
      <c r="M193" s="213" t="s">
        <v>19</v>
      </c>
      <c r="N193" s="214" t="s">
        <v>48</v>
      </c>
      <c r="O193" s="85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138</v>
      </c>
      <c r="AT193" s="217" t="s">
        <v>135</v>
      </c>
      <c r="AU193" s="217" t="s">
        <v>133</v>
      </c>
      <c r="AY193" s="18" t="s">
        <v>132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85</v>
      </c>
      <c r="BK193" s="218">
        <f>ROUND(I193*H193,2)</f>
        <v>0</v>
      </c>
      <c r="BL193" s="18" t="s">
        <v>138</v>
      </c>
      <c r="BM193" s="217" t="s">
        <v>230</v>
      </c>
    </row>
    <row r="194" s="13" customFormat="1">
      <c r="A194" s="13"/>
      <c r="B194" s="219"/>
      <c r="C194" s="220"/>
      <c r="D194" s="221" t="s">
        <v>140</v>
      </c>
      <c r="E194" s="222" t="s">
        <v>19</v>
      </c>
      <c r="F194" s="223" t="s">
        <v>141</v>
      </c>
      <c r="G194" s="220"/>
      <c r="H194" s="222" t="s">
        <v>19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140</v>
      </c>
      <c r="AU194" s="229" t="s">
        <v>133</v>
      </c>
      <c r="AV194" s="13" t="s">
        <v>85</v>
      </c>
      <c r="AW194" s="13" t="s">
        <v>36</v>
      </c>
      <c r="AX194" s="13" t="s">
        <v>77</v>
      </c>
      <c r="AY194" s="229" t="s">
        <v>132</v>
      </c>
    </row>
    <row r="195" s="13" customFormat="1">
      <c r="A195" s="13"/>
      <c r="B195" s="219"/>
      <c r="C195" s="220"/>
      <c r="D195" s="221" t="s">
        <v>140</v>
      </c>
      <c r="E195" s="222" t="s">
        <v>19</v>
      </c>
      <c r="F195" s="223" t="s">
        <v>207</v>
      </c>
      <c r="G195" s="220"/>
      <c r="H195" s="222" t="s">
        <v>19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140</v>
      </c>
      <c r="AU195" s="229" t="s">
        <v>133</v>
      </c>
      <c r="AV195" s="13" t="s">
        <v>85</v>
      </c>
      <c r="AW195" s="13" t="s">
        <v>36</v>
      </c>
      <c r="AX195" s="13" t="s">
        <v>77</v>
      </c>
      <c r="AY195" s="229" t="s">
        <v>132</v>
      </c>
    </row>
    <row r="196" s="13" customFormat="1">
      <c r="A196" s="13"/>
      <c r="B196" s="219"/>
      <c r="C196" s="220"/>
      <c r="D196" s="221" t="s">
        <v>140</v>
      </c>
      <c r="E196" s="222" t="s">
        <v>19</v>
      </c>
      <c r="F196" s="223" t="s">
        <v>208</v>
      </c>
      <c r="G196" s="220"/>
      <c r="H196" s="222" t="s">
        <v>19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140</v>
      </c>
      <c r="AU196" s="229" t="s">
        <v>133</v>
      </c>
      <c r="AV196" s="13" t="s">
        <v>85</v>
      </c>
      <c r="AW196" s="13" t="s">
        <v>36</v>
      </c>
      <c r="AX196" s="13" t="s">
        <v>77</v>
      </c>
      <c r="AY196" s="229" t="s">
        <v>132</v>
      </c>
    </row>
    <row r="197" s="13" customFormat="1">
      <c r="A197" s="13"/>
      <c r="B197" s="219"/>
      <c r="C197" s="220"/>
      <c r="D197" s="221" t="s">
        <v>140</v>
      </c>
      <c r="E197" s="222" t="s">
        <v>19</v>
      </c>
      <c r="F197" s="223" t="s">
        <v>183</v>
      </c>
      <c r="G197" s="220"/>
      <c r="H197" s="222" t="s">
        <v>19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140</v>
      </c>
      <c r="AU197" s="229" t="s">
        <v>133</v>
      </c>
      <c r="AV197" s="13" t="s">
        <v>85</v>
      </c>
      <c r="AW197" s="13" t="s">
        <v>36</v>
      </c>
      <c r="AX197" s="13" t="s">
        <v>77</v>
      </c>
      <c r="AY197" s="229" t="s">
        <v>132</v>
      </c>
    </row>
    <row r="198" s="13" customFormat="1">
      <c r="A198" s="13"/>
      <c r="B198" s="219"/>
      <c r="C198" s="220"/>
      <c r="D198" s="221" t="s">
        <v>140</v>
      </c>
      <c r="E198" s="222" t="s">
        <v>19</v>
      </c>
      <c r="F198" s="223" t="s">
        <v>209</v>
      </c>
      <c r="G198" s="220"/>
      <c r="H198" s="222" t="s">
        <v>19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9" t="s">
        <v>140</v>
      </c>
      <c r="AU198" s="229" t="s">
        <v>133</v>
      </c>
      <c r="AV198" s="13" t="s">
        <v>85</v>
      </c>
      <c r="AW198" s="13" t="s">
        <v>36</v>
      </c>
      <c r="AX198" s="13" t="s">
        <v>77</v>
      </c>
      <c r="AY198" s="229" t="s">
        <v>132</v>
      </c>
    </row>
    <row r="199" s="14" customFormat="1">
      <c r="A199" s="14"/>
      <c r="B199" s="230"/>
      <c r="C199" s="231"/>
      <c r="D199" s="221" t="s">
        <v>140</v>
      </c>
      <c r="E199" s="232" t="s">
        <v>19</v>
      </c>
      <c r="F199" s="233" t="s">
        <v>210</v>
      </c>
      <c r="G199" s="231"/>
      <c r="H199" s="234">
        <v>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0" t="s">
        <v>140</v>
      </c>
      <c r="AU199" s="240" t="s">
        <v>133</v>
      </c>
      <c r="AV199" s="14" t="s">
        <v>87</v>
      </c>
      <c r="AW199" s="14" t="s">
        <v>36</v>
      </c>
      <c r="AX199" s="14" t="s">
        <v>77</v>
      </c>
      <c r="AY199" s="240" t="s">
        <v>132</v>
      </c>
    </row>
    <row r="200" s="15" customFormat="1">
      <c r="A200" s="15"/>
      <c r="B200" s="241"/>
      <c r="C200" s="242"/>
      <c r="D200" s="221" t="s">
        <v>140</v>
      </c>
      <c r="E200" s="243" t="s">
        <v>19</v>
      </c>
      <c r="F200" s="244" t="s">
        <v>148</v>
      </c>
      <c r="G200" s="242"/>
      <c r="H200" s="245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1" t="s">
        <v>140</v>
      </c>
      <c r="AU200" s="251" t="s">
        <v>133</v>
      </c>
      <c r="AV200" s="15" t="s">
        <v>138</v>
      </c>
      <c r="AW200" s="15" t="s">
        <v>36</v>
      </c>
      <c r="AX200" s="15" t="s">
        <v>85</v>
      </c>
      <c r="AY200" s="251" t="s">
        <v>132</v>
      </c>
    </row>
    <row r="201" s="2" customFormat="1" ht="16.5" customHeight="1">
      <c r="A201" s="39"/>
      <c r="B201" s="40"/>
      <c r="C201" s="206" t="s">
        <v>8</v>
      </c>
      <c r="D201" s="206" t="s">
        <v>135</v>
      </c>
      <c r="E201" s="207" t="s">
        <v>231</v>
      </c>
      <c r="F201" s="208" t="s">
        <v>232</v>
      </c>
      <c r="G201" s="209" t="s">
        <v>166</v>
      </c>
      <c r="H201" s="210">
        <v>1</v>
      </c>
      <c r="I201" s="211"/>
      <c r="J201" s="212">
        <f>ROUND(I201*H201,2)</f>
        <v>0</v>
      </c>
      <c r="K201" s="208" t="s">
        <v>19</v>
      </c>
      <c r="L201" s="45"/>
      <c r="M201" s="213" t="s">
        <v>19</v>
      </c>
      <c r="N201" s="214" t="s">
        <v>48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138</v>
      </c>
      <c r="AT201" s="217" t="s">
        <v>135</v>
      </c>
      <c r="AU201" s="217" t="s">
        <v>133</v>
      </c>
      <c r="AY201" s="18" t="s">
        <v>132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85</v>
      </c>
      <c r="BK201" s="218">
        <f>ROUND(I201*H201,2)</f>
        <v>0</v>
      </c>
      <c r="BL201" s="18" t="s">
        <v>138</v>
      </c>
      <c r="BM201" s="217" t="s">
        <v>233</v>
      </c>
    </row>
    <row r="202" s="13" customFormat="1">
      <c r="A202" s="13"/>
      <c r="B202" s="219"/>
      <c r="C202" s="220"/>
      <c r="D202" s="221" t="s">
        <v>140</v>
      </c>
      <c r="E202" s="222" t="s">
        <v>19</v>
      </c>
      <c r="F202" s="223" t="s">
        <v>141</v>
      </c>
      <c r="G202" s="220"/>
      <c r="H202" s="222" t="s">
        <v>19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140</v>
      </c>
      <c r="AU202" s="229" t="s">
        <v>133</v>
      </c>
      <c r="AV202" s="13" t="s">
        <v>85</v>
      </c>
      <c r="AW202" s="13" t="s">
        <v>36</v>
      </c>
      <c r="AX202" s="13" t="s">
        <v>77</v>
      </c>
      <c r="AY202" s="229" t="s">
        <v>132</v>
      </c>
    </row>
    <row r="203" s="13" customFormat="1">
      <c r="A203" s="13"/>
      <c r="B203" s="219"/>
      <c r="C203" s="220"/>
      <c r="D203" s="221" t="s">
        <v>140</v>
      </c>
      <c r="E203" s="222" t="s">
        <v>19</v>
      </c>
      <c r="F203" s="223" t="s">
        <v>207</v>
      </c>
      <c r="G203" s="220"/>
      <c r="H203" s="222" t="s">
        <v>19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140</v>
      </c>
      <c r="AU203" s="229" t="s">
        <v>133</v>
      </c>
      <c r="AV203" s="13" t="s">
        <v>85</v>
      </c>
      <c r="AW203" s="13" t="s">
        <v>36</v>
      </c>
      <c r="AX203" s="13" t="s">
        <v>77</v>
      </c>
      <c r="AY203" s="229" t="s">
        <v>132</v>
      </c>
    </row>
    <row r="204" s="13" customFormat="1">
      <c r="A204" s="13"/>
      <c r="B204" s="219"/>
      <c r="C204" s="220"/>
      <c r="D204" s="221" t="s">
        <v>140</v>
      </c>
      <c r="E204" s="222" t="s">
        <v>19</v>
      </c>
      <c r="F204" s="223" t="s">
        <v>208</v>
      </c>
      <c r="G204" s="220"/>
      <c r="H204" s="222" t="s">
        <v>19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9" t="s">
        <v>140</v>
      </c>
      <c r="AU204" s="229" t="s">
        <v>133</v>
      </c>
      <c r="AV204" s="13" t="s">
        <v>85</v>
      </c>
      <c r="AW204" s="13" t="s">
        <v>36</v>
      </c>
      <c r="AX204" s="13" t="s">
        <v>77</v>
      </c>
      <c r="AY204" s="229" t="s">
        <v>132</v>
      </c>
    </row>
    <row r="205" s="13" customFormat="1">
      <c r="A205" s="13"/>
      <c r="B205" s="219"/>
      <c r="C205" s="220"/>
      <c r="D205" s="221" t="s">
        <v>140</v>
      </c>
      <c r="E205" s="222" t="s">
        <v>19</v>
      </c>
      <c r="F205" s="223" t="s">
        <v>183</v>
      </c>
      <c r="G205" s="220"/>
      <c r="H205" s="222" t="s">
        <v>19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140</v>
      </c>
      <c r="AU205" s="229" t="s">
        <v>133</v>
      </c>
      <c r="AV205" s="13" t="s">
        <v>85</v>
      </c>
      <c r="AW205" s="13" t="s">
        <v>36</v>
      </c>
      <c r="AX205" s="13" t="s">
        <v>77</v>
      </c>
      <c r="AY205" s="229" t="s">
        <v>132</v>
      </c>
    </row>
    <row r="206" s="13" customFormat="1">
      <c r="A206" s="13"/>
      <c r="B206" s="219"/>
      <c r="C206" s="220"/>
      <c r="D206" s="221" t="s">
        <v>140</v>
      </c>
      <c r="E206" s="222" t="s">
        <v>19</v>
      </c>
      <c r="F206" s="223" t="s">
        <v>209</v>
      </c>
      <c r="G206" s="220"/>
      <c r="H206" s="222" t="s">
        <v>19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140</v>
      </c>
      <c r="AU206" s="229" t="s">
        <v>133</v>
      </c>
      <c r="AV206" s="13" t="s">
        <v>85</v>
      </c>
      <c r="AW206" s="13" t="s">
        <v>36</v>
      </c>
      <c r="AX206" s="13" t="s">
        <v>77</v>
      </c>
      <c r="AY206" s="229" t="s">
        <v>132</v>
      </c>
    </row>
    <row r="207" s="14" customFormat="1">
      <c r="A207" s="14"/>
      <c r="B207" s="230"/>
      <c r="C207" s="231"/>
      <c r="D207" s="221" t="s">
        <v>140</v>
      </c>
      <c r="E207" s="232" t="s">
        <v>19</v>
      </c>
      <c r="F207" s="233" t="s">
        <v>210</v>
      </c>
      <c r="G207" s="231"/>
      <c r="H207" s="234">
        <v>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140</v>
      </c>
      <c r="AU207" s="240" t="s">
        <v>133</v>
      </c>
      <c r="AV207" s="14" t="s">
        <v>87</v>
      </c>
      <c r="AW207" s="14" t="s">
        <v>36</v>
      </c>
      <c r="AX207" s="14" t="s">
        <v>77</v>
      </c>
      <c r="AY207" s="240" t="s">
        <v>132</v>
      </c>
    </row>
    <row r="208" s="15" customFormat="1">
      <c r="A208" s="15"/>
      <c r="B208" s="241"/>
      <c r="C208" s="242"/>
      <c r="D208" s="221" t="s">
        <v>140</v>
      </c>
      <c r="E208" s="243" t="s">
        <v>19</v>
      </c>
      <c r="F208" s="244" t="s">
        <v>148</v>
      </c>
      <c r="G208" s="242"/>
      <c r="H208" s="245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1" t="s">
        <v>140</v>
      </c>
      <c r="AU208" s="251" t="s">
        <v>133</v>
      </c>
      <c r="AV208" s="15" t="s">
        <v>138</v>
      </c>
      <c r="AW208" s="15" t="s">
        <v>36</v>
      </c>
      <c r="AX208" s="15" t="s">
        <v>85</v>
      </c>
      <c r="AY208" s="251" t="s">
        <v>132</v>
      </c>
    </row>
    <row r="209" s="2" customFormat="1" ht="16.5" customHeight="1">
      <c r="A209" s="39"/>
      <c r="B209" s="40"/>
      <c r="C209" s="206" t="s">
        <v>234</v>
      </c>
      <c r="D209" s="206" t="s">
        <v>135</v>
      </c>
      <c r="E209" s="207" t="s">
        <v>235</v>
      </c>
      <c r="F209" s="208" t="s">
        <v>236</v>
      </c>
      <c r="G209" s="209" t="s">
        <v>166</v>
      </c>
      <c r="H209" s="210">
        <v>1</v>
      </c>
      <c r="I209" s="211"/>
      <c r="J209" s="212">
        <f>ROUND(I209*H209,2)</f>
        <v>0</v>
      </c>
      <c r="K209" s="208" t="s">
        <v>19</v>
      </c>
      <c r="L209" s="45"/>
      <c r="M209" s="213" t="s">
        <v>19</v>
      </c>
      <c r="N209" s="214" t="s">
        <v>48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138</v>
      </c>
      <c r="AT209" s="217" t="s">
        <v>135</v>
      </c>
      <c r="AU209" s="217" t="s">
        <v>133</v>
      </c>
      <c r="AY209" s="18" t="s">
        <v>132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85</v>
      </c>
      <c r="BK209" s="218">
        <f>ROUND(I209*H209,2)</f>
        <v>0</v>
      </c>
      <c r="BL209" s="18" t="s">
        <v>138</v>
      </c>
      <c r="BM209" s="217" t="s">
        <v>237</v>
      </c>
    </row>
    <row r="210" s="13" customFormat="1">
      <c r="A210" s="13"/>
      <c r="B210" s="219"/>
      <c r="C210" s="220"/>
      <c r="D210" s="221" t="s">
        <v>140</v>
      </c>
      <c r="E210" s="222" t="s">
        <v>19</v>
      </c>
      <c r="F210" s="223" t="s">
        <v>141</v>
      </c>
      <c r="G210" s="220"/>
      <c r="H210" s="222" t="s">
        <v>19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140</v>
      </c>
      <c r="AU210" s="229" t="s">
        <v>133</v>
      </c>
      <c r="AV210" s="13" t="s">
        <v>85</v>
      </c>
      <c r="AW210" s="13" t="s">
        <v>36</v>
      </c>
      <c r="AX210" s="13" t="s">
        <v>77</v>
      </c>
      <c r="AY210" s="229" t="s">
        <v>132</v>
      </c>
    </row>
    <row r="211" s="13" customFormat="1">
      <c r="A211" s="13"/>
      <c r="B211" s="219"/>
      <c r="C211" s="220"/>
      <c r="D211" s="221" t="s">
        <v>140</v>
      </c>
      <c r="E211" s="222" t="s">
        <v>19</v>
      </c>
      <c r="F211" s="223" t="s">
        <v>207</v>
      </c>
      <c r="G211" s="220"/>
      <c r="H211" s="222" t="s">
        <v>19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9" t="s">
        <v>140</v>
      </c>
      <c r="AU211" s="229" t="s">
        <v>133</v>
      </c>
      <c r="AV211" s="13" t="s">
        <v>85</v>
      </c>
      <c r="AW211" s="13" t="s">
        <v>36</v>
      </c>
      <c r="AX211" s="13" t="s">
        <v>77</v>
      </c>
      <c r="AY211" s="229" t="s">
        <v>132</v>
      </c>
    </row>
    <row r="212" s="13" customFormat="1">
      <c r="A212" s="13"/>
      <c r="B212" s="219"/>
      <c r="C212" s="220"/>
      <c r="D212" s="221" t="s">
        <v>140</v>
      </c>
      <c r="E212" s="222" t="s">
        <v>19</v>
      </c>
      <c r="F212" s="223" t="s">
        <v>208</v>
      </c>
      <c r="G212" s="220"/>
      <c r="H212" s="222" t="s">
        <v>19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140</v>
      </c>
      <c r="AU212" s="229" t="s">
        <v>133</v>
      </c>
      <c r="AV212" s="13" t="s">
        <v>85</v>
      </c>
      <c r="AW212" s="13" t="s">
        <v>36</v>
      </c>
      <c r="AX212" s="13" t="s">
        <v>77</v>
      </c>
      <c r="AY212" s="229" t="s">
        <v>132</v>
      </c>
    </row>
    <row r="213" s="13" customFormat="1">
      <c r="A213" s="13"/>
      <c r="B213" s="219"/>
      <c r="C213" s="220"/>
      <c r="D213" s="221" t="s">
        <v>140</v>
      </c>
      <c r="E213" s="222" t="s">
        <v>19</v>
      </c>
      <c r="F213" s="223" t="s">
        <v>183</v>
      </c>
      <c r="G213" s="220"/>
      <c r="H213" s="222" t="s">
        <v>19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140</v>
      </c>
      <c r="AU213" s="229" t="s">
        <v>133</v>
      </c>
      <c r="AV213" s="13" t="s">
        <v>85</v>
      </c>
      <c r="AW213" s="13" t="s">
        <v>36</v>
      </c>
      <c r="AX213" s="13" t="s">
        <v>77</v>
      </c>
      <c r="AY213" s="229" t="s">
        <v>132</v>
      </c>
    </row>
    <row r="214" s="13" customFormat="1">
      <c r="A214" s="13"/>
      <c r="B214" s="219"/>
      <c r="C214" s="220"/>
      <c r="D214" s="221" t="s">
        <v>140</v>
      </c>
      <c r="E214" s="222" t="s">
        <v>19</v>
      </c>
      <c r="F214" s="223" t="s">
        <v>209</v>
      </c>
      <c r="G214" s="220"/>
      <c r="H214" s="222" t="s">
        <v>19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140</v>
      </c>
      <c r="AU214" s="229" t="s">
        <v>133</v>
      </c>
      <c r="AV214" s="13" t="s">
        <v>85</v>
      </c>
      <c r="AW214" s="13" t="s">
        <v>36</v>
      </c>
      <c r="AX214" s="13" t="s">
        <v>77</v>
      </c>
      <c r="AY214" s="229" t="s">
        <v>132</v>
      </c>
    </row>
    <row r="215" s="14" customFormat="1">
      <c r="A215" s="14"/>
      <c r="B215" s="230"/>
      <c r="C215" s="231"/>
      <c r="D215" s="221" t="s">
        <v>140</v>
      </c>
      <c r="E215" s="232" t="s">
        <v>19</v>
      </c>
      <c r="F215" s="233" t="s">
        <v>210</v>
      </c>
      <c r="G215" s="231"/>
      <c r="H215" s="234">
        <v>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140</v>
      </c>
      <c r="AU215" s="240" t="s">
        <v>133</v>
      </c>
      <c r="AV215" s="14" t="s">
        <v>87</v>
      </c>
      <c r="AW215" s="14" t="s">
        <v>36</v>
      </c>
      <c r="AX215" s="14" t="s">
        <v>77</v>
      </c>
      <c r="AY215" s="240" t="s">
        <v>132</v>
      </c>
    </row>
    <row r="216" s="15" customFormat="1">
      <c r="A216" s="15"/>
      <c r="B216" s="241"/>
      <c r="C216" s="242"/>
      <c r="D216" s="221" t="s">
        <v>140</v>
      </c>
      <c r="E216" s="243" t="s">
        <v>19</v>
      </c>
      <c r="F216" s="244" t="s">
        <v>148</v>
      </c>
      <c r="G216" s="242"/>
      <c r="H216" s="245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1" t="s">
        <v>140</v>
      </c>
      <c r="AU216" s="251" t="s">
        <v>133</v>
      </c>
      <c r="AV216" s="15" t="s">
        <v>138</v>
      </c>
      <c r="AW216" s="15" t="s">
        <v>36</v>
      </c>
      <c r="AX216" s="15" t="s">
        <v>85</v>
      </c>
      <c r="AY216" s="251" t="s">
        <v>132</v>
      </c>
    </row>
    <row r="217" s="2" customFormat="1" ht="21.75" customHeight="1">
      <c r="A217" s="39"/>
      <c r="B217" s="40"/>
      <c r="C217" s="206" t="s">
        <v>238</v>
      </c>
      <c r="D217" s="206" t="s">
        <v>135</v>
      </c>
      <c r="E217" s="207" t="s">
        <v>239</v>
      </c>
      <c r="F217" s="208" t="s">
        <v>240</v>
      </c>
      <c r="G217" s="209" t="s">
        <v>166</v>
      </c>
      <c r="H217" s="210">
        <v>1</v>
      </c>
      <c r="I217" s="211"/>
      <c r="J217" s="212">
        <f>ROUND(I217*H217,2)</f>
        <v>0</v>
      </c>
      <c r="K217" s="208" t="s">
        <v>19</v>
      </c>
      <c r="L217" s="45"/>
      <c r="M217" s="213" t="s">
        <v>19</v>
      </c>
      <c r="N217" s="214" t="s">
        <v>48</v>
      </c>
      <c r="O217" s="85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138</v>
      </c>
      <c r="AT217" s="217" t="s">
        <v>135</v>
      </c>
      <c r="AU217" s="217" t="s">
        <v>133</v>
      </c>
      <c r="AY217" s="18" t="s">
        <v>132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85</v>
      </c>
      <c r="BK217" s="218">
        <f>ROUND(I217*H217,2)</f>
        <v>0</v>
      </c>
      <c r="BL217" s="18" t="s">
        <v>138</v>
      </c>
      <c r="BM217" s="217" t="s">
        <v>241</v>
      </c>
    </row>
    <row r="218" s="13" customFormat="1">
      <c r="A218" s="13"/>
      <c r="B218" s="219"/>
      <c r="C218" s="220"/>
      <c r="D218" s="221" t="s">
        <v>140</v>
      </c>
      <c r="E218" s="222" t="s">
        <v>19</v>
      </c>
      <c r="F218" s="223" t="s">
        <v>141</v>
      </c>
      <c r="G218" s="220"/>
      <c r="H218" s="222" t="s">
        <v>19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140</v>
      </c>
      <c r="AU218" s="229" t="s">
        <v>133</v>
      </c>
      <c r="AV218" s="13" t="s">
        <v>85</v>
      </c>
      <c r="AW218" s="13" t="s">
        <v>36</v>
      </c>
      <c r="AX218" s="13" t="s">
        <v>77</v>
      </c>
      <c r="AY218" s="229" t="s">
        <v>132</v>
      </c>
    </row>
    <row r="219" s="13" customFormat="1">
      <c r="A219" s="13"/>
      <c r="B219" s="219"/>
      <c r="C219" s="220"/>
      <c r="D219" s="221" t="s">
        <v>140</v>
      </c>
      <c r="E219" s="222" t="s">
        <v>19</v>
      </c>
      <c r="F219" s="223" t="s">
        <v>207</v>
      </c>
      <c r="G219" s="220"/>
      <c r="H219" s="222" t="s">
        <v>19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140</v>
      </c>
      <c r="AU219" s="229" t="s">
        <v>133</v>
      </c>
      <c r="AV219" s="13" t="s">
        <v>85</v>
      </c>
      <c r="AW219" s="13" t="s">
        <v>36</v>
      </c>
      <c r="AX219" s="13" t="s">
        <v>77</v>
      </c>
      <c r="AY219" s="229" t="s">
        <v>132</v>
      </c>
    </row>
    <row r="220" s="13" customFormat="1">
      <c r="A220" s="13"/>
      <c r="B220" s="219"/>
      <c r="C220" s="220"/>
      <c r="D220" s="221" t="s">
        <v>140</v>
      </c>
      <c r="E220" s="222" t="s">
        <v>19</v>
      </c>
      <c r="F220" s="223" t="s">
        <v>208</v>
      </c>
      <c r="G220" s="220"/>
      <c r="H220" s="222" t="s">
        <v>19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9" t="s">
        <v>140</v>
      </c>
      <c r="AU220" s="229" t="s">
        <v>133</v>
      </c>
      <c r="AV220" s="13" t="s">
        <v>85</v>
      </c>
      <c r="AW220" s="13" t="s">
        <v>36</v>
      </c>
      <c r="AX220" s="13" t="s">
        <v>77</v>
      </c>
      <c r="AY220" s="229" t="s">
        <v>132</v>
      </c>
    </row>
    <row r="221" s="13" customFormat="1">
      <c r="A221" s="13"/>
      <c r="B221" s="219"/>
      <c r="C221" s="220"/>
      <c r="D221" s="221" t="s">
        <v>140</v>
      </c>
      <c r="E221" s="222" t="s">
        <v>19</v>
      </c>
      <c r="F221" s="223" t="s">
        <v>183</v>
      </c>
      <c r="G221" s="220"/>
      <c r="H221" s="222" t="s">
        <v>19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140</v>
      </c>
      <c r="AU221" s="229" t="s">
        <v>133</v>
      </c>
      <c r="AV221" s="13" t="s">
        <v>85</v>
      </c>
      <c r="AW221" s="13" t="s">
        <v>36</v>
      </c>
      <c r="AX221" s="13" t="s">
        <v>77</v>
      </c>
      <c r="AY221" s="229" t="s">
        <v>132</v>
      </c>
    </row>
    <row r="222" s="13" customFormat="1">
      <c r="A222" s="13"/>
      <c r="B222" s="219"/>
      <c r="C222" s="220"/>
      <c r="D222" s="221" t="s">
        <v>140</v>
      </c>
      <c r="E222" s="222" t="s">
        <v>19</v>
      </c>
      <c r="F222" s="223" t="s">
        <v>209</v>
      </c>
      <c r="G222" s="220"/>
      <c r="H222" s="222" t="s">
        <v>19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140</v>
      </c>
      <c r="AU222" s="229" t="s">
        <v>133</v>
      </c>
      <c r="AV222" s="13" t="s">
        <v>85</v>
      </c>
      <c r="AW222" s="13" t="s">
        <v>36</v>
      </c>
      <c r="AX222" s="13" t="s">
        <v>77</v>
      </c>
      <c r="AY222" s="229" t="s">
        <v>132</v>
      </c>
    </row>
    <row r="223" s="14" customFormat="1">
      <c r="A223" s="14"/>
      <c r="B223" s="230"/>
      <c r="C223" s="231"/>
      <c r="D223" s="221" t="s">
        <v>140</v>
      </c>
      <c r="E223" s="232" t="s">
        <v>19</v>
      </c>
      <c r="F223" s="233" t="s">
        <v>210</v>
      </c>
      <c r="G223" s="231"/>
      <c r="H223" s="234">
        <v>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140</v>
      </c>
      <c r="AU223" s="240" t="s">
        <v>133</v>
      </c>
      <c r="AV223" s="14" t="s">
        <v>87</v>
      </c>
      <c r="AW223" s="14" t="s">
        <v>36</v>
      </c>
      <c r="AX223" s="14" t="s">
        <v>77</v>
      </c>
      <c r="AY223" s="240" t="s">
        <v>132</v>
      </c>
    </row>
    <row r="224" s="15" customFormat="1">
      <c r="A224" s="15"/>
      <c r="B224" s="241"/>
      <c r="C224" s="242"/>
      <c r="D224" s="221" t="s">
        <v>140</v>
      </c>
      <c r="E224" s="243" t="s">
        <v>19</v>
      </c>
      <c r="F224" s="244" t="s">
        <v>148</v>
      </c>
      <c r="G224" s="242"/>
      <c r="H224" s="245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1" t="s">
        <v>140</v>
      </c>
      <c r="AU224" s="251" t="s">
        <v>133</v>
      </c>
      <c r="AV224" s="15" t="s">
        <v>138</v>
      </c>
      <c r="AW224" s="15" t="s">
        <v>36</v>
      </c>
      <c r="AX224" s="15" t="s">
        <v>85</v>
      </c>
      <c r="AY224" s="251" t="s">
        <v>132</v>
      </c>
    </row>
    <row r="225" s="2" customFormat="1" ht="16.5" customHeight="1">
      <c r="A225" s="39"/>
      <c r="B225" s="40"/>
      <c r="C225" s="206" t="s">
        <v>242</v>
      </c>
      <c r="D225" s="206" t="s">
        <v>135</v>
      </c>
      <c r="E225" s="207" t="s">
        <v>243</v>
      </c>
      <c r="F225" s="208" t="s">
        <v>244</v>
      </c>
      <c r="G225" s="209" t="s">
        <v>166</v>
      </c>
      <c r="H225" s="210">
        <v>1</v>
      </c>
      <c r="I225" s="211"/>
      <c r="J225" s="212">
        <f>ROUND(I225*H225,2)</f>
        <v>0</v>
      </c>
      <c r="K225" s="208" t="s">
        <v>19</v>
      </c>
      <c r="L225" s="45"/>
      <c r="M225" s="213" t="s">
        <v>19</v>
      </c>
      <c r="N225" s="214" t="s">
        <v>48</v>
      </c>
      <c r="O225" s="85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138</v>
      </c>
      <c r="AT225" s="217" t="s">
        <v>135</v>
      </c>
      <c r="AU225" s="217" t="s">
        <v>133</v>
      </c>
      <c r="AY225" s="18" t="s">
        <v>132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85</v>
      </c>
      <c r="BK225" s="218">
        <f>ROUND(I225*H225,2)</f>
        <v>0</v>
      </c>
      <c r="BL225" s="18" t="s">
        <v>138</v>
      </c>
      <c r="BM225" s="217" t="s">
        <v>245</v>
      </c>
    </row>
    <row r="226" s="13" customFormat="1">
      <c r="A226" s="13"/>
      <c r="B226" s="219"/>
      <c r="C226" s="220"/>
      <c r="D226" s="221" t="s">
        <v>140</v>
      </c>
      <c r="E226" s="222" t="s">
        <v>19</v>
      </c>
      <c r="F226" s="223" t="s">
        <v>141</v>
      </c>
      <c r="G226" s="220"/>
      <c r="H226" s="222" t="s">
        <v>19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140</v>
      </c>
      <c r="AU226" s="229" t="s">
        <v>133</v>
      </c>
      <c r="AV226" s="13" t="s">
        <v>85</v>
      </c>
      <c r="AW226" s="13" t="s">
        <v>36</v>
      </c>
      <c r="AX226" s="13" t="s">
        <v>77</v>
      </c>
      <c r="AY226" s="229" t="s">
        <v>132</v>
      </c>
    </row>
    <row r="227" s="13" customFormat="1">
      <c r="A227" s="13"/>
      <c r="B227" s="219"/>
      <c r="C227" s="220"/>
      <c r="D227" s="221" t="s">
        <v>140</v>
      </c>
      <c r="E227" s="222" t="s">
        <v>19</v>
      </c>
      <c r="F227" s="223" t="s">
        <v>207</v>
      </c>
      <c r="G227" s="220"/>
      <c r="H227" s="222" t="s">
        <v>19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140</v>
      </c>
      <c r="AU227" s="229" t="s">
        <v>133</v>
      </c>
      <c r="AV227" s="13" t="s">
        <v>85</v>
      </c>
      <c r="AW227" s="13" t="s">
        <v>36</v>
      </c>
      <c r="AX227" s="13" t="s">
        <v>77</v>
      </c>
      <c r="AY227" s="229" t="s">
        <v>132</v>
      </c>
    </row>
    <row r="228" s="13" customFormat="1">
      <c r="A228" s="13"/>
      <c r="B228" s="219"/>
      <c r="C228" s="220"/>
      <c r="D228" s="221" t="s">
        <v>140</v>
      </c>
      <c r="E228" s="222" t="s">
        <v>19</v>
      </c>
      <c r="F228" s="223" t="s">
        <v>208</v>
      </c>
      <c r="G228" s="220"/>
      <c r="H228" s="222" t="s">
        <v>19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140</v>
      </c>
      <c r="AU228" s="229" t="s">
        <v>133</v>
      </c>
      <c r="AV228" s="13" t="s">
        <v>85</v>
      </c>
      <c r="AW228" s="13" t="s">
        <v>36</v>
      </c>
      <c r="AX228" s="13" t="s">
        <v>77</v>
      </c>
      <c r="AY228" s="229" t="s">
        <v>132</v>
      </c>
    </row>
    <row r="229" s="13" customFormat="1">
      <c r="A229" s="13"/>
      <c r="B229" s="219"/>
      <c r="C229" s="220"/>
      <c r="D229" s="221" t="s">
        <v>140</v>
      </c>
      <c r="E229" s="222" t="s">
        <v>19</v>
      </c>
      <c r="F229" s="223" t="s">
        <v>183</v>
      </c>
      <c r="G229" s="220"/>
      <c r="H229" s="222" t="s">
        <v>19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140</v>
      </c>
      <c r="AU229" s="229" t="s">
        <v>133</v>
      </c>
      <c r="AV229" s="13" t="s">
        <v>85</v>
      </c>
      <c r="AW229" s="13" t="s">
        <v>36</v>
      </c>
      <c r="AX229" s="13" t="s">
        <v>77</v>
      </c>
      <c r="AY229" s="229" t="s">
        <v>132</v>
      </c>
    </row>
    <row r="230" s="13" customFormat="1">
      <c r="A230" s="13"/>
      <c r="B230" s="219"/>
      <c r="C230" s="220"/>
      <c r="D230" s="221" t="s">
        <v>140</v>
      </c>
      <c r="E230" s="222" t="s">
        <v>19</v>
      </c>
      <c r="F230" s="223" t="s">
        <v>209</v>
      </c>
      <c r="G230" s="220"/>
      <c r="H230" s="222" t="s">
        <v>19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9" t="s">
        <v>140</v>
      </c>
      <c r="AU230" s="229" t="s">
        <v>133</v>
      </c>
      <c r="AV230" s="13" t="s">
        <v>85</v>
      </c>
      <c r="AW230" s="13" t="s">
        <v>36</v>
      </c>
      <c r="AX230" s="13" t="s">
        <v>77</v>
      </c>
      <c r="AY230" s="229" t="s">
        <v>132</v>
      </c>
    </row>
    <row r="231" s="14" customFormat="1">
      <c r="A231" s="14"/>
      <c r="B231" s="230"/>
      <c r="C231" s="231"/>
      <c r="D231" s="221" t="s">
        <v>140</v>
      </c>
      <c r="E231" s="232" t="s">
        <v>19</v>
      </c>
      <c r="F231" s="233" t="s">
        <v>210</v>
      </c>
      <c r="G231" s="231"/>
      <c r="H231" s="234">
        <v>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0" t="s">
        <v>140</v>
      </c>
      <c r="AU231" s="240" t="s">
        <v>133</v>
      </c>
      <c r="AV231" s="14" t="s">
        <v>87</v>
      </c>
      <c r="AW231" s="14" t="s">
        <v>36</v>
      </c>
      <c r="AX231" s="14" t="s">
        <v>77</v>
      </c>
      <c r="AY231" s="240" t="s">
        <v>132</v>
      </c>
    </row>
    <row r="232" s="15" customFormat="1">
      <c r="A232" s="15"/>
      <c r="B232" s="241"/>
      <c r="C232" s="242"/>
      <c r="D232" s="221" t="s">
        <v>140</v>
      </c>
      <c r="E232" s="243" t="s">
        <v>19</v>
      </c>
      <c r="F232" s="244" t="s">
        <v>148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1" t="s">
        <v>140</v>
      </c>
      <c r="AU232" s="251" t="s">
        <v>133</v>
      </c>
      <c r="AV232" s="15" t="s">
        <v>138</v>
      </c>
      <c r="AW232" s="15" t="s">
        <v>36</v>
      </c>
      <c r="AX232" s="15" t="s">
        <v>85</v>
      </c>
      <c r="AY232" s="251" t="s">
        <v>132</v>
      </c>
    </row>
    <row r="233" s="2" customFormat="1" ht="16.5" customHeight="1">
      <c r="A233" s="39"/>
      <c r="B233" s="40"/>
      <c r="C233" s="206" t="s">
        <v>246</v>
      </c>
      <c r="D233" s="206" t="s">
        <v>135</v>
      </c>
      <c r="E233" s="207" t="s">
        <v>247</v>
      </c>
      <c r="F233" s="208" t="s">
        <v>248</v>
      </c>
      <c r="G233" s="209" t="s">
        <v>166</v>
      </c>
      <c r="H233" s="210">
        <v>1</v>
      </c>
      <c r="I233" s="211"/>
      <c r="J233" s="212">
        <f>ROUND(I233*H233,2)</f>
        <v>0</v>
      </c>
      <c r="K233" s="208" t="s">
        <v>19</v>
      </c>
      <c r="L233" s="45"/>
      <c r="M233" s="213" t="s">
        <v>19</v>
      </c>
      <c r="N233" s="214" t="s">
        <v>48</v>
      </c>
      <c r="O233" s="85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138</v>
      </c>
      <c r="AT233" s="217" t="s">
        <v>135</v>
      </c>
      <c r="AU233" s="217" t="s">
        <v>133</v>
      </c>
      <c r="AY233" s="18" t="s">
        <v>132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85</v>
      </c>
      <c r="BK233" s="218">
        <f>ROUND(I233*H233,2)</f>
        <v>0</v>
      </c>
      <c r="BL233" s="18" t="s">
        <v>138</v>
      </c>
      <c r="BM233" s="217" t="s">
        <v>249</v>
      </c>
    </row>
    <row r="234" s="13" customFormat="1">
      <c r="A234" s="13"/>
      <c r="B234" s="219"/>
      <c r="C234" s="220"/>
      <c r="D234" s="221" t="s">
        <v>140</v>
      </c>
      <c r="E234" s="222" t="s">
        <v>19</v>
      </c>
      <c r="F234" s="223" t="s">
        <v>141</v>
      </c>
      <c r="G234" s="220"/>
      <c r="H234" s="222" t="s">
        <v>19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9" t="s">
        <v>140</v>
      </c>
      <c r="AU234" s="229" t="s">
        <v>133</v>
      </c>
      <c r="AV234" s="13" t="s">
        <v>85</v>
      </c>
      <c r="AW234" s="13" t="s">
        <v>36</v>
      </c>
      <c r="AX234" s="13" t="s">
        <v>77</v>
      </c>
      <c r="AY234" s="229" t="s">
        <v>132</v>
      </c>
    </row>
    <row r="235" s="13" customFormat="1">
      <c r="A235" s="13"/>
      <c r="B235" s="219"/>
      <c r="C235" s="220"/>
      <c r="D235" s="221" t="s">
        <v>140</v>
      </c>
      <c r="E235" s="222" t="s">
        <v>19</v>
      </c>
      <c r="F235" s="223" t="s">
        <v>207</v>
      </c>
      <c r="G235" s="220"/>
      <c r="H235" s="222" t="s">
        <v>19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140</v>
      </c>
      <c r="AU235" s="229" t="s">
        <v>133</v>
      </c>
      <c r="AV235" s="13" t="s">
        <v>85</v>
      </c>
      <c r="AW235" s="13" t="s">
        <v>36</v>
      </c>
      <c r="AX235" s="13" t="s">
        <v>77</v>
      </c>
      <c r="AY235" s="229" t="s">
        <v>132</v>
      </c>
    </row>
    <row r="236" s="13" customFormat="1">
      <c r="A236" s="13"/>
      <c r="B236" s="219"/>
      <c r="C236" s="220"/>
      <c r="D236" s="221" t="s">
        <v>140</v>
      </c>
      <c r="E236" s="222" t="s">
        <v>19</v>
      </c>
      <c r="F236" s="223" t="s">
        <v>208</v>
      </c>
      <c r="G236" s="220"/>
      <c r="H236" s="222" t="s">
        <v>19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140</v>
      </c>
      <c r="AU236" s="229" t="s">
        <v>133</v>
      </c>
      <c r="AV236" s="13" t="s">
        <v>85</v>
      </c>
      <c r="AW236" s="13" t="s">
        <v>36</v>
      </c>
      <c r="AX236" s="13" t="s">
        <v>77</v>
      </c>
      <c r="AY236" s="229" t="s">
        <v>132</v>
      </c>
    </row>
    <row r="237" s="13" customFormat="1">
      <c r="A237" s="13"/>
      <c r="B237" s="219"/>
      <c r="C237" s="220"/>
      <c r="D237" s="221" t="s">
        <v>140</v>
      </c>
      <c r="E237" s="222" t="s">
        <v>19</v>
      </c>
      <c r="F237" s="223" t="s">
        <v>183</v>
      </c>
      <c r="G237" s="220"/>
      <c r="H237" s="222" t="s">
        <v>19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140</v>
      </c>
      <c r="AU237" s="229" t="s">
        <v>133</v>
      </c>
      <c r="AV237" s="13" t="s">
        <v>85</v>
      </c>
      <c r="AW237" s="13" t="s">
        <v>36</v>
      </c>
      <c r="AX237" s="13" t="s">
        <v>77</v>
      </c>
      <c r="AY237" s="229" t="s">
        <v>132</v>
      </c>
    </row>
    <row r="238" s="13" customFormat="1">
      <c r="A238" s="13"/>
      <c r="B238" s="219"/>
      <c r="C238" s="220"/>
      <c r="D238" s="221" t="s">
        <v>140</v>
      </c>
      <c r="E238" s="222" t="s">
        <v>19</v>
      </c>
      <c r="F238" s="223" t="s">
        <v>209</v>
      </c>
      <c r="G238" s="220"/>
      <c r="H238" s="222" t="s">
        <v>19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140</v>
      </c>
      <c r="AU238" s="229" t="s">
        <v>133</v>
      </c>
      <c r="AV238" s="13" t="s">
        <v>85</v>
      </c>
      <c r="AW238" s="13" t="s">
        <v>36</v>
      </c>
      <c r="AX238" s="13" t="s">
        <v>77</v>
      </c>
      <c r="AY238" s="229" t="s">
        <v>132</v>
      </c>
    </row>
    <row r="239" s="14" customFormat="1">
      <c r="A239" s="14"/>
      <c r="B239" s="230"/>
      <c r="C239" s="231"/>
      <c r="D239" s="221" t="s">
        <v>140</v>
      </c>
      <c r="E239" s="232" t="s">
        <v>19</v>
      </c>
      <c r="F239" s="233" t="s">
        <v>210</v>
      </c>
      <c r="G239" s="231"/>
      <c r="H239" s="234">
        <v>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0" t="s">
        <v>140</v>
      </c>
      <c r="AU239" s="240" t="s">
        <v>133</v>
      </c>
      <c r="AV239" s="14" t="s">
        <v>87</v>
      </c>
      <c r="AW239" s="14" t="s">
        <v>36</v>
      </c>
      <c r="AX239" s="14" t="s">
        <v>77</v>
      </c>
      <c r="AY239" s="240" t="s">
        <v>132</v>
      </c>
    </row>
    <row r="240" s="15" customFormat="1">
      <c r="A240" s="15"/>
      <c r="B240" s="241"/>
      <c r="C240" s="242"/>
      <c r="D240" s="221" t="s">
        <v>140</v>
      </c>
      <c r="E240" s="243" t="s">
        <v>19</v>
      </c>
      <c r="F240" s="244" t="s">
        <v>148</v>
      </c>
      <c r="G240" s="242"/>
      <c r="H240" s="245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1" t="s">
        <v>140</v>
      </c>
      <c r="AU240" s="251" t="s">
        <v>133</v>
      </c>
      <c r="AV240" s="15" t="s">
        <v>138</v>
      </c>
      <c r="AW240" s="15" t="s">
        <v>36</v>
      </c>
      <c r="AX240" s="15" t="s">
        <v>85</v>
      </c>
      <c r="AY240" s="251" t="s">
        <v>132</v>
      </c>
    </row>
    <row r="241" s="2" customFormat="1" ht="24.15" customHeight="1">
      <c r="A241" s="39"/>
      <c r="B241" s="40"/>
      <c r="C241" s="206" t="s">
        <v>250</v>
      </c>
      <c r="D241" s="206" t="s">
        <v>135</v>
      </c>
      <c r="E241" s="207" t="s">
        <v>251</v>
      </c>
      <c r="F241" s="208" t="s">
        <v>252</v>
      </c>
      <c r="G241" s="209" t="s">
        <v>166</v>
      </c>
      <c r="H241" s="210">
        <v>1</v>
      </c>
      <c r="I241" s="211"/>
      <c r="J241" s="212">
        <f>ROUND(I241*H241,2)</f>
        <v>0</v>
      </c>
      <c r="K241" s="208" t="s">
        <v>19</v>
      </c>
      <c r="L241" s="45"/>
      <c r="M241" s="213" t="s">
        <v>19</v>
      </c>
      <c r="N241" s="214" t="s">
        <v>48</v>
      </c>
      <c r="O241" s="85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138</v>
      </c>
      <c r="AT241" s="217" t="s">
        <v>135</v>
      </c>
      <c r="AU241" s="217" t="s">
        <v>133</v>
      </c>
      <c r="AY241" s="18" t="s">
        <v>132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85</v>
      </c>
      <c r="BK241" s="218">
        <f>ROUND(I241*H241,2)</f>
        <v>0</v>
      </c>
      <c r="BL241" s="18" t="s">
        <v>138</v>
      </c>
      <c r="BM241" s="217" t="s">
        <v>253</v>
      </c>
    </row>
    <row r="242" s="13" customFormat="1">
      <c r="A242" s="13"/>
      <c r="B242" s="219"/>
      <c r="C242" s="220"/>
      <c r="D242" s="221" t="s">
        <v>140</v>
      </c>
      <c r="E242" s="222" t="s">
        <v>19</v>
      </c>
      <c r="F242" s="223" t="s">
        <v>141</v>
      </c>
      <c r="G242" s="220"/>
      <c r="H242" s="222" t="s">
        <v>19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140</v>
      </c>
      <c r="AU242" s="229" t="s">
        <v>133</v>
      </c>
      <c r="AV242" s="13" t="s">
        <v>85</v>
      </c>
      <c r="AW242" s="13" t="s">
        <v>36</v>
      </c>
      <c r="AX242" s="13" t="s">
        <v>77</v>
      </c>
      <c r="AY242" s="229" t="s">
        <v>132</v>
      </c>
    </row>
    <row r="243" s="13" customFormat="1">
      <c r="A243" s="13"/>
      <c r="B243" s="219"/>
      <c r="C243" s="220"/>
      <c r="D243" s="221" t="s">
        <v>140</v>
      </c>
      <c r="E243" s="222" t="s">
        <v>19</v>
      </c>
      <c r="F243" s="223" t="s">
        <v>207</v>
      </c>
      <c r="G243" s="220"/>
      <c r="H243" s="222" t="s">
        <v>19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140</v>
      </c>
      <c r="AU243" s="229" t="s">
        <v>133</v>
      </c>
      <c r="AV243" s="13" t="s">
        <v>85</v>
      </c>
      <c r="AW243" s="13" t="s">
        <v>36</v>
      </c>
      <c r="AX243" s="13" t="s">
        <v>77</v>
      </c>
      <c r="AY243" s="229" t="s">
        <v>132</v>
      </c>
    </row>
    <row r="244" s="13" customFormat="1">
      <c r="A244" s="13"/>
      <c r="B244" s="219"/>
      <c r="C244" s="220"/>
      <c r="D244" s="221" t="s">
        <v>140</v>
      </c>
      <c r="E244" s="222" t="s">
        <v>19</v>
      </c>
      <c r="F244" s="223" t="s">
        <v>208</v>
      </c>
      <c r="G244" s="220"/>
      <c r="H244" s="222" t="s">
        <v>19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140</v>
      </c>
      <c r="AU244" s="229" t="s">
        <v>133</v>
      </c>
      <c r="AV244" s="13" t="s">
        <v>85</v>
      </c>
      <c r="AW244" s="13" t="s">
        <v>36</v>
      </c>
      <c r="AX244" s="13" t="s">
        <v>77</v>
      </c>
      <c r="AY244" s="229" t="s">
        <v>132</v>
      </c>
    </row>
    <row r="245" s="13" customFormat="1">
      <c r="A245" s="13"/>
      <c r="B245" s="219"/>
      <c r="C245" s="220"/>
      <c r="D245" s="221" t="s">
        <v>140</v>
      </c>
      <c r="E245" s="222" t="s">
        <v>19</v>
      </c>
      <c r="F245" s="223" t="s">
        <v>183</v>
      </c>
      <c r="G245" s="220"/>
      <c r="H245" s="222" t="s">
        <v>19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140</v>
      </c>
      <c r="AU245" s="229" t="s">
        <v>133</v>
      </c>
      <c r="AV245" s="13" t="s">
        <v>85</v>
      </c>
      <c r="AW245" s="13" t="s">
        <v>36</v>
      </c>
      <c r="AX245" s="13" t="s">
        <v>77</v>
      </c>
      <c r="AY245" s="229" t="s">
        <v>132</v>
      </c>
    </row>
    <row r="246" s="13" customFormat="1">
      <c r="A246" s="13"/>
      <c r="B246" s="219"/>
      <c r="C246" s="220"/>
      <c r="D246" s="221" t="s">
        <v>140</v>
      </c>
      <c r="E246" s="222" t="s">
        <v>19</v>
      </c>
      <c r="F246" s="223" t="s">
        <v>209</v>
      </c>
      <c r="G246" s="220"/>
      <c r="H246" s="222" t="s">
        <v>19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140</v>
      </c>
      <c r="AU246" s="229" t="s">
        <v>133</v>
      </c>
      <c r="AV246" s="13" t="s">
        <v>85</v>
      </c>
      <c r="AW246" s="13" t="s">
        <v>36</v>
      </c>
      <c r="AX246" s="13" t="s">
        <v>77</v>
      </c>
      <c r="AY246" s="229" t="s">
        <v>132</v>
      </c>
    </row>
    <row r="247" s="14" customFormat="1">
      <c r="A247" s="14"/>
      <c r="B247" s="230"/>
      <c r="C247" s="231"/>
      <c r="D247" s="221" t="s">
        <v>140</v>
      </c>
      <c r="E247" s="232" t="s">
        <v>19</v>
      </c>
      <c r="F247" s="233" t="s">
        <v>210</v>
      </c>
      <c r="G247" s="231"/>
      <c r="H247" s="234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140</v>
      </c>
      <c r="AU247" s="240" t="s">
        <v>133</v>
      </c>
      <c r="AV247" s="14" t="s">
        <v>87</v>
      </c>
      <c r="AW247" s="14" t="s">
        <v>36</v>
      </c>
      <c r="AX247" s="14" t="s">
        <v>77</v>
      </c>
      <c r="AY247" s="240" t="s">
        <v>132</v>
      </c>
    </row>
    <row r="248" s="15" customFormat="1">
      <c r="A248" s="15"/>
      <c r="B248" s="241"/>
      <c r="C248" s="242"/>
      <c r="D248" s="221" t="s">
        <v>140</v>
      </c>
      <c r="E248" s="243" t="s">
        <v>19</v>
      </c>
      <c r="F248" s="244" t="s">
        <v>148</v>
      </c>
      <c r="G248" s="242"/>
      <c r="H248" s="245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1" t="s">
        <v>140</v>
      </c>
      <c r="AU248" s="251" t="s">
        <v>133</v>
      </c>
      <c r="AV248" s="15" t="s">
        <v>138</v>
      </c>
      <c r="AW248" s="15" t="s">
        <v>36</v>
      </c>
      <c r="AX248" s="15" t="s">
        <v>85</v>
      </c>
      <c r="AY248" s="251" t="s">
        <v>132</v>
      </c>
    </row>
    <row r="249" s="2" customFormat="1" ht="16.5" customHeight="1">
      <c r="A249" s="39"/>
      <c r="B249" s="40"/>
      <c r="C249" s="206" t="s">
        <v>7</v>
      </c>
      <c r="D249" s="206" t="s">
        <v>135</v>
      </c>
      <c r="E249" s="207" t="s">
        <v>254</v>
      </c>
      <c r="F249" s="208" t="s">
        <v>255</v>
      </c>
      <c r="G249" s="209" t="s">
        <v>166</v>
      </c>
      <c r="H249" s="210">
        <v>1</v>
      </c>
      <c r="I249" s="211"/>
      <c r="J249" s="212">
        <f>ROUND(I249*H249,2)</f>
        <v>0</v>
      </c>
      <c r="K249" s="208" t="s">
        <v>19</v>
      </c>
      <c r="L249" s="45"/>
      <c r="M249" s="213" t="s">
        <v>19</v>
      </c>
      <c r="N249" s="214" t="s">
        <v>48</v>
      </c>
      <c r="O249" s="85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138</v>
      </c>
      <c r="AT249" s="217" t="s">
        <v>135</v>
      </c>
      <c r="AU249" s="217" t="s">
        <v>133</v>
      </c>
      <c r="AY249" s="18" t="s">
        <v>132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85</v>
      </c>
      <c r="BK249" s="218">
        <f>ROUND(I249*H249,2)</f>
        <v>0</v>
      </c>
      <c r="BL249" s="18" t="s">
        <v>138</v>
      </c>
      <c r="BM249" s="217" t="s">
        <v>256</v>
      </c>
    </row>
    <row r="250" s="13" customFormat="1">
      <c r="A250" s="13"/>
      <c r="B250" s="219"/>
      <c r="C250" s="220"/>
      <c r="D250" s="221" t="s">
        <v>140</v>
      </c>
      <c r="E250" s="222" t="s">
        <v>19</v>
      </c>
      <c r="F250" s="223" t="s">
        <v>141</v>
      </c>
      <c r="G250" s="220"/>
      <c r="H250" s="222" t="s">
        <v>19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140</v>
      </c>
      <c r="AU250" s="229" t="s">
        <v>133</v>
      </c>
      <c r="AV250" s="13" t="s">
        <v>85</v>
      </c>
      <c r="AW250" s="13" t="s">
        <v>36</v>
      </c>
      <c r="AX250" s="13" t="s">
        <v>77</v>
      </c>
      <c r="AY250" s="229" t="s">
        <v>132</v>
      </c>
    </row>
    <row r="251" s="13" customFormat="1">
      <c r="A251" s="13"/>
      <c r="B251" s="219"/>
      <c r="C251" s="220"/>
      <c r="D251" s="221" t="s">
        <v>140</v>
      </c>
      <c r="E251" s="222" t="s">
        <v>19</v>
      </c>
      <c r="F251" s="223" t="s">
        <v>207</v>
      </c>
      <c r="G251" s="220"/>
      <c r="H251" s="222" t="s">
        <v>19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9" t="s">
        <v>140</v>
      </c>
      <c r="AU251" s="229" t="s">
        <v>133</v>
      </c>
      <c r="AV251" s="13" t="s">
        <v>85</v>
      </c>
      <c r="AW251" s="13" t="s">
        <v>36</v>
      </c>
      <c r="AX251" s="13" t="s">
        <v>77</v>
      </c>
      <c r="AY251" s="229" t="s">
        <v>132</v>
      </c>
    </row>
    <row r="252" s="13" customFormat="1">
      <c r="A252" s="13"/>
      <c r="B252" s="219"/>
      <c r="C252" s="220"/>
      <c r="D252" s="221" t="s">
        <v>140</v>
      </c>
      <c r="E252" s="222" t="s">
        <v>19</v>
      </c>
      <c r="F252" s="223" t="s">
        <v>208</v>
      </c>
      <c r="G252" s="220"/>
      <c r="H252" s="222" t="s">
        <v>19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9" t="s">
        <v>140</v>
      </c>
      <c r="AU252" s="229" t="s">
        <v>133</v>
      </c>
      <c r="AV252" s="13" t="s">
        <v>85</v>
      </c>
      <c r="AW252" s="13" t="s">
        <v>36</v>
      </c>
      <c r="AX252" s="13" t="s">
        <v>77</v>
      </c>
      <c r="AY252" s="229" t="s">
        <v>132</v>
      </c>
    </row>
    <row r="253" s="13" customFormat="1">
      <c r="A253" s="13"/>
      <c r="B253" s="219"/>
      <c r="C253" s="220"/>
      <c r="D253" s="221" t="s">
        <v>140</v>
      </c>
      <c r="E253" s="222" t="s">
        <v>19</v>
      </c>
      <c r="F253" s="223" t="s">
        <v>183</v>
      </c>
      <c r="G253" s="220"/>
      <c r="H253" s="222" t="s">
        <v>19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140</v>
      </c>
      <c r="AU253" s="229" t="s">
        <v>133</v>
      </c>
      <c r="AV253" s="13" t="s">
        <v>85</v>
      </c>
      <c r="AW253" s="13" t="s">
        <v>36</v>
      </c>
      <c r="AX253" s="13" t="s">
        <v>77</v>
      </c>
      <c r="AY253" s="229" t="s">
        <v>132</v>
      </c>
    </row>
    <row r="254" s="13" customFormat="1">
      <c r="A254" s="13"/>
      <c r="B254" s="219"/>
      <c r="C254" s="220"/>
      <c r="D254" s="221" t="s">
        <v>140</v>
      </c>
      <c r="E254" s="222" t="s">
        <v>19</v>
      </c>
      <c r="F254" s="223" t="s">
        <v>209</v>
      </c>
      <c r="G254" s="220"/>
      <c r="H254" s="222" t="s">
        <v>19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140</v>
      </c>
      <c r="AU254" s="229" t="s">
        <v>133</v>
      </c>
      <c r="AV254" s="13" t="s">
        <v>85</v>
      </c>
      <c r="AW254" s="13" t="s">
        <v>36</v>
      </c>
      <c r="AX254" s="13" t="s">
        <v>77</v>
      </c>
      <c r="AY254" s="229" t="s">
        <v>132</v>
      </c>
    </row>
    <row r="255" s="14" customFormat="1">
      <c r="A255" s="14"/>
      <c r="B255" s="230"/>
      <c r="C255" s="231"/>
      <c r="D255" s="221" t="s">
        <v>140</v>
      </c>
      <c r="E255" s="232" t="s">
        <v>19</v>
      </c>
      <c r="F255" s="233" t="s">
        <v>210</v>
      </c>
      <c r="G255" s="231"/>
      <c r="H255" s="234">
        <v>1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140</v>
      </c>
      <c r="AU255" s="240" t="s">
        <v>133</v>
      </c>
      <c r="AV255" s="14" t="s">
        <v>87</v>
      </c>
      <c r="AW255" s="14" t="s">
        <v>36</v>
      </c>
      <c r="AX255" s="14" t="s">
        <v>77</v>
      </c>
      <c r="AY255" s="240" t="s">
        <v>132</v>
      </c>
    </row>
    <row r="256" s="15" customFormat="1">
      <c r="A256" s="15"/>
      <c r="B256" s="241"/>
      <c r="C256" s="242"/>
      <c r="D256" s="221" t="s">
        <v>140</v>
      </c>
      <c r="E256" s="243" t="s">
        <v>19</v>
      </c>
      <c r="F256" s="244" t="s">
        <v>148</v>
      </c>
      <c r="G256" s="242"/>
      <c r="H256" s="245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1" t="s">
        <v>140</v>
      </c>
      <c r="AU256" s="251" t="s">
        <v>133</v>
      </c>
      <c r="AV256" s="15" t="s">
        <v>138</v>
      </c>
      <c r="AW256" s="15" t="s">
        <v>36</v>
      </c>
      <c r="AX256" s="15" t="s">
        <v>85</v>
      </c>
      <c r="AY256" s="251" t="s">
        <v>132</v>
      </c>
    </row>
    <row r="257" s="2" customFormat="1" ht="16.5" customHeight="1">
      <c r="A257" s="39"/>
      <c r="B257" s="40"/>
      <c r="C257" s="206" t="s">
        <v>257</v>
      </c>
      <c r="D257" s="206" t="s">
        <v>135</v>
      </c>
      <c r="E257" s="207" t="s">
        <v>258</v>
      </c>
      <c r="F257" s="208" t="s">
        <v>259</v>
      </c>
      <c r="G257" s="209" t="s">
        <v>166</v>
      </c>
      <c r="H257" s="210">
        <v>1</v>
      </c>
      <c r="I257" s="211"/>
      <c r="J257" s="212">
        <f>ROUND(I257*H257,2)</f>
        <v>0</v>
      </c>
      <c r="K257" s="208" t="s">
        <v>19</v>
      </c>
      <c r="L257" s="45"/>
      <c r="M257" s="213" t="s">
        <v>19</v>
      </c>
      <c r="N257" s="214" t="s">
        <v>48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138</v>
      </c>
      <c r="AT257" s="217" t="s">
        <v>135</v>
      </c>
      <c r="AU257" s="217" t="s">
        <v>133</v>
      </c>
      <c r="AY257" s="18" t="s">
        <v>132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85</v>
      </c>
      <c r="BK257" s="218">
        <f>ROUND(I257*H257,2)</f>
        <v>0</v>
      </c>
      <c r="BL257" s="18" t="s">
        <v>138</v>
      </c>
      <c r="BM257" s="217" t="s">
        <v>260</v>
      </c>
    </row>
    <row r="258" s="13" customFormat="1">
      <c r="A258" s="13"/>
      <c r="B258" s="219"/>
      <c r="C258" s="220"/>
      <c r="D258" s="221" t="s">
        <v>140</v>
      </c>
      <c r="E258" s="222" t="s">
        <v>19</v>
      </c>
      <c r="F258" s="223" t="s">
        <v>141</v>
      </c>
      <c r="G258" s="220"/>
      <c r="H258" s="222" t="s">
        <v>19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140</v>
      </c>
      <c r="AU258" s="229" t="s">
        <v>133</v>
      </c>
      <c r="AV258" s="13" t="s">
        <v>85</v>
      </c>
      <c r="AW258" s="13" t="s">
        <v>36</v>
      </c>
      <c r="AX258" s="13" t="s">
        <v>77</v>
      </c>
      <c r="AY258" s="229" t="s">
        <v>132</v>
      </c>
    </row>
    <row r="259" s="13" customFormat="1">
      <c r="A259" s="13"/>
      <c r="B259" s="219"/>
      <c r="C259" s="220"/>
      <c r="D259" s="221" t="s">
        <v>140</v>
      </c>
      <c r="E259" s="222" t="s">
        <v>19</v>
      </c>
      <c r="F259" s="223" t="s">
        <v>207</v>
      </c>
      <c r="G259" s="220"/>
      <c r="H259" s="222" t="s">
        <v>19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140</v>
      </c>
      <c r="AU259" s="229" t="s">
        <v>133</v>
      </c>
      <c r="AV259" s="13" t="s">
        <v>85</v>
      </c>
      <c r="AW259" s="13" t="s">
        <v>36</v>
      </c>
      <c r="AX259" s="13" t="s">
        <v>77</v>
      </c>
      <c r="AY259" s="229" t="s">
        <v>132</v>
      </c>
    </row>
    <row r="260" s="13" customFormat="1">
      <c r="A260" s="13"/>
      <c r="B260" s="219"/>
      <c r="C260" s="220"/>
      <c r="D260" s="221" t="s">
        <v>140</v>
      </c>
      <c r="E260" s="222" t="s">
        <v>19</v>
      </c>
      <c r="F260" s="223" t="s">
        <v>208</v>
      </c>
      <c r="G260" s="220"/>
      <c r="H260" s="222" t="s">
        <v>19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140</v>
      </c>
      <c r="AU260" s="229" t="s">
        <v>133</v>
      </c>
      <c r="AV260" s="13" t="s">
        <v>85</v>
      </c>
      <c r="AW260" s="13" t="s">
        <v>36</v>
      </c>
      <c r="AX260" s="13" t="s">
        <v>77</v>
      </c>
      <c r="AY260" s="229" t="s">
        <v>132</v>
      </c>
    </row>
    <row r="261" s="13" customFormat="1">
      <c r="A261" s="13"/>
      <c r="B261" s="219"/>
      <c r="C261" s="220"/>
      <c r="D261" s="221" t="s">
        <v>140</v>
      </c>
      <c r="E261" s="222" t="s">
        <v>19</v>
      </c>
      <c r="F261" s="223" t="s">
        <v>183</v>
      </c>
      <c r="G261" s="220"/>
      <c r="H261" s="222" t="s">
        <v>19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140</v>
      </c>
      <c r="AU261" s="229" t="s">
        <v>133</v>
      </c>
      <c r="AV261" s="13" t="s">
        <v>85</v>
      </c>
      <c r="AW261" s="13" t="s">
        <v>36</v>
      </c>
      <c r="AX261" s="13" t="s">
        <v>77</v>
      </c>
      <c r="AY261" s="229" t="s">
        <v>132</v>
      </c>
    </row>
    <row r="262" s="13" customFormat="1">
      <c r="A262" s="13"/>
      <c r="B262" s="219"/>
      <c r="C262" s="220"/>
      <c r="D262" s="221" t="s">
        <v>140</v>
      </c>
      <c r="E262" s="222" t="s">
        <v>19</v>
      </c>
      <c r="F262" s="223" t="s">
        <v>209</v>
      </c>
      <c r="G262" s="220"/>
      <c r="H262" s="222" t="s">
        <v>19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140</v>
      </c>
      <c r="AU262" s="229" t="s">
        <v>133</v>
      </c>
      <c r="AV262" s="13" t="s">
        <v>85</v>
      </c>
      <c r="AW262" s="13" t="s">
        <v>36</v>
      </c>
      <c r="AX262" s="13" t="s">
        <v>77</v>
      </c>
      <c r="AY262" s="229" t="s">
        <v>132</v>
      </c>
    </row>
    <row r="263" s="14" customFormat="1">
      <c r="A263" s="14"/>
      <c r="B263" s="230"/>
      <c r="C263" s="231"/>
      <c r="D263" s="221" t="s">
        <v>140</v>
      </c>
      <c r="E263" s="232" t="s">
        <v>19</v>
      </c>
      <c r="F263" s="233" t="s">
        <v>210</v>
      </c>
      <c r="G263" s="231"/>
      <c r="H263" s="234">
        <v>1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0" t="s">
        <v>140</v>
      </c>
      <c r="AU263" s="240" t="s">
        <v>133</v>
      </c>
      <c r="AV263" s="14" t="s">
        <v>87</v>
      </c>
      <c r="AW263" s="14" t="s">
        <v>36</v>
      </c>
      <c r="AX263" s="14" t="s">
        <v>77</v>
      </c>
      <c r="AY263" s="240" t="s">
        <v>132</v>
      </c>
    </row>
    <row r="264" s="15" customFormat="1">
      <c r="A264" s="15"/>
      <c r="B264" s="241"/>
      <c r="C264" s="242"/>
      <c r="D264" s="221" t="s">
        <v>140</v>
      </c>
      <c r="E264" s="243" t="s">
        <v>19</v>
      </c>
      <c r="F264" s="244" t="s">
        <v>148</v>
      </c>
      <c r="G264" s="242"/>
      <c r="H264" s="245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1" t="s">
        <v>140</v>
      </c>
      <c r="AU264" s="251" t="s">
        <v>133</v>
      </c>
      <c r="AV264" s="15" t="s">
        <v>138</v>
      </c>
      <c r="AW264" s="15" t="s">
        <v>36</v>
      </c>
      <c r="AX264" s="15" t="s">
        <v>85</v>
      </c>
      <c r="AY264" s="251" t="s">
        <v>132</v>
      </c>
    </row>
    <row r="265" s="2" customFormat="1" ht="21.75" customHeight="1">
      <c r="A265" s="39"/>
      <c r="B265" s="40"/>
      <c r="C265" s="206" t="s">
        <v>261</v>
      </c>
      <c r="D265" s="206" t="s">
        <v>135</v>
      </c>
      <c r="E265" s="207" t="s">
        <v>262</v>
      </c>
      <c r="F265" s="208" t="s">
        <v>263</v>
      </c>
      <c r="G265" s="209" t="s">
        <v>166</v>
      </c>
      <c r="H265" s="210">
        <v>1</v>
      </c>
      <c r="I265" s="211"/>
      <c r="J265" s="212">
        <f>ROUND(I265*H265,2)</f>
        <v>0</v>
      </c>
      <c r="K265" s="208" t="s">
        <v>19</v>
      </c>
      <c r="L265" s="45"/>
      <c r="M265" s="213" t="s">
        <v>19</v>
      </c>
      <c r="N265" s="214" t="s">
        <v>48</v>
      </c>
      <c r="O265" s="85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138</v>
      </c>
      <c r="AT265" s="217" t="s">
        <v>135</v>
      </c>
      <c r="AU265" s="217" t="s">
        <v>133</v>
      </c>
      <c r="AY265" s="18" t="s">
        <v>132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85</v>
      </c>
      <c r="BK265" s="218">
        <f>ROUND(I265*H265,2)</f>
        <v>0</v>
      </c>
      <c r="BL265" s="18" t="s">
        <v>138</v>
      </c>
      <c r="BM265" s="217" t="s">
        <v>264</v>
      </c>
    </row>
    <row r="266" s="13" customFormat="1">
      <c r="A266" s="13"/>
      <c r="B266" s="219"/>
      <c r="C266" s="220"/>
      <c r="D266" s="221" t="s">
        <v>140</v>
      </c>
      <c r="E266" s="222" t="s">
        <v>19</v>
      </c>
      <c r="F266" s="223" t="s">
        <v>141</v>
      </c>
      <c r="G266" s="220"/>
      <c r="H266" s="222" t="s">
        <v>19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140</v>
      </c>
      <c r="AU266" s="229" t="s">
        <v>133</v>
      </c>
      <c r="AV266" s="13" t="s">
        <v>85</v>
      </c>
      <c r="AW266" s="13" t="s">
        <v>36</v>
      </c>
      <c r="AX266" s="13" t="s">
        <v>77</v>
      </c>
      <c r="AY266" s="229" t="s">
        <v>132</v>
      </c>
    </row>
    <row r="267" s="13" customFormat="1">
      <c r="A267" s="13"/>
      <c r="B267" s="219"/>
      <c r="C267" s="220"/>
      <c r="D267" s="221" t="s">
        <v>140</v>
      </c>
      <c r="E267" s="222" t="s">
        <v>19</v>
      </c>
      <c r="F267" s="223" t="s">
        <v>207</v>
      </c>
      <c r="G267" s="220"/>
      <c r="H267" s="222" t="s">
        <v>19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140</v>
      </c>
      <c r="AU267" s="229" t="s">
        <v>133</v>
      </c>
      <c r="AV267" s="13" t="s">
        <v>85</v>
      </c>
      <c r="AW267" s="13" t="s">
        <v>36</v>
      </c>
      <c r="AX267" s="13" t="s">
        <v>77</v>
      </c>
      <c r="AY267" s="229" t="s">
        <v>132</v>
      </c>
    </row>
    <row r="268" s="13" customFormat="1">
      <c r="A268" s="13"/>
      <c r="B268" s="219"/>
      <c r="C268" s="220"/>
      <c r="D268" s="221" t="s">
        <v>140</v>
      </c>
      <c r="E268" s="222" t="s">
        <v>19</v>
      </c>
      <c r="F268" s="223" t="s">
        <v>208</v>
      </c>
      <c r="G268" s="220"/>
      <c r="H268" s="222" t="s">
        <v>19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140</v>
      </c>
      <c r="AU268" s="229" t="s">
        <v>133</v>
      </c>
      <c r="AV268" s="13" t="s">
        <v>85</v>
      </c>
      <c r="AW268" s="13" t="s">
        <v>36</v>
      </c>
      <c r="AX268" s="13" t="s">
        <v>77</v>
      </c>
      <c r="AY268" s="229" t="s">
        <v>132</v>
      </c>
    </row>
    <row r="269" s="13" customFormat="1">
      <c r="A269" s="13"/>
      <c r="B269" s="219"/>
      <c r="C269" s="220"/>
      <c r="D269" s="221" t="s">
        <v>140</v>
      </c>
      <c r="E269" s="222" t="s">
        <v>19</v>
      </c>
      <c r="F269" s="223" t="s">
        <v>183</v>
      </c>
      <c r="G269" s="220"/>
      <c r="H269" s="222" t="s">
        <v>19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140</v>
      </c>
      <c r="AU269" s="229" t="s">
        <v>133</v>
      </c>
      <c r="AV269" s="13" t="s">
        <v>85</v>
      </c>
      <c r="AW269" s="13" t="s">
        <v>36</v>
      </c>
      <c r="AX269" s="13" t="s">
        <v>77</v>
      </c>
      <c r="AY269" s="229" t="s">
        <v>132</v>
      </c>
    </row>
    <row r="270" s="13" customFormat="1">
      <c r="A270" s="13"/>
      <c r="B270" s="219"/>
      <c r="C270" s="220"/>
      <c r="D270" s="221" t="s">
        <v>140</v>
      </c>
      <c r="E270" s="222" t="s">
        <v>19</v>
      </c>
      <c r="F270" s="223" t="s">
        <v>209</v>
      </c>
      <c r="G270" s="220"/>
      <c r="H270" s="222" t="s">
        <v>19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140</v>
      </c>
      <c r="AU270" s="229" t="s">
        <v>133</v>
      </c>
      <c r="AV270" s="13" t="s">
        <v>85</v>
      </c>
      <c r="AW270" s="13" t="s">
        <v>36</v>
      </c>
      <c r="AX270" s="13" t="s">
        <v>77</v>
      </c>
      <c r="AY270" s="229" t="s">
        <v>132</v>
      </c>
    </row>
    <row r="271" s="14" customFormat="1">
      <c r="A271" s="14"/>
      <c r="B271" s="230"/>
      <c r="C271" s="231"/>
      <c r="D271" s="221" t="s">
        <v>140</v>
      </c>
      <c r="E271" s="232" t="s">
        <v>19</v>
      </c>
      <c r="F271" s="233" t="s">
        <v>210</v>
      </c>
      <c r="G271" s="231"/>
      <c r="H271" s="234">
        <v>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140</v>
      </c>
      <c r="AU271" s="240" t="s">
        <v>133</v>
      </c>
      <c r="AV271" s="14" t="s">
        <v>87</v>
      </c>
      <c r="AW271" s="14" t="s">
        <v>36</v>
      </c>
      <c r="AX271" s="14" t="s">
        <v>77</v>
      </c>
      <c r="AY271" s="240" t="s">
        <v>132</v>
      </c>
    </row>
    <row r="272" s="15" customFormat="1">
      <c r="A272" s="15"/>
      <c r="B272" s="241"/>
      <c r="C272" s="242"/>
      <c r="D272" s="221" t="s">
        <v>140</v>
      </c>
      <c r="E272" s="243" t="s">
        <v>19</v>
      </c>
      <c r="F272" s="244" t="s">
        <v>148</v>
      </c>
      <c r="G272" s="242"/>
      <c r="H272" s="245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1" t="s">
        <v>140</v>
      </c>
      <c r="AU272" s="251" t="s">
        <v>133</v>
      </c>
      <c r="AV272" s="15" t="s">
        <v>138</v>
      </c>
      <c r="AW272" s="15" t="s">
        <v>36</v>
      </c>
      <c r="AX272" s="15" t="s">
        <v>85</v>
      </c>
      <c r="AY272" s="251" t="s">
        <v>132</v>
      </c>
    </row>
    <row r="273" s="2" customFormat="1" ht="16.5" customHeight="1">
      <c r="A273" s="39"/>
      <c r="B273" s="40"/>
      <c r="C273" s="206" t="s">
        <v>265</v>
      </c>
      <c r="D273" s="206" t="s">
        <v>135</v>
      </c>
      <c r="E273" s="207" t="s">
        <v>266</v>
      </c>
      <c r="F273" s="208" t="s">
        <v>267</v>
      </c>
      <c r="G273" s="209" t="s">
        <v>166</v>
      </c>
      <c r="H273" s="210">
        <v>1</v>
      </c>
      <c r="I273" s="211"/>
      <c r="J273" s="212">
        <f>ROUND(I273*H273,2)</f>
        <v>0</v>
      </c>
      <c r="K273" s="208" t="s">
        <v>19</v>
      </c>
      <c r="L273" s="45"/>
      <c r="M273" s="213" t="s">
        <v>19</v>
      </c>
      <c r="N273" s="214" t="s">
        <v>48</v>
      </c>
      <c r="O273" s="85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138</v>
      </c>
      <c r="AT273" s="217" t="s">
        <v>135</v>
      </c>
      <c r="AU273" s="217" t="s">
        <v>133</v>
      </c>
      <c r="AY273" s="18" t="s">
        <v>132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85</v>
      </c>
      <c r="BK273" s="218">
        <f>ROUND(I273*H273,2)</f>
        <v>0</v>
      </c>
      <c r="BL273" s="18" t="s">
        <v>138</v>
      </c>
      <c r="BM273" s="217" t="s">
        <v>268</v>
      </c>
    </row>
    <row r="274" s="13" customFormat="1">
      <c r="A274" s="13"/>
      <c r="B274" s="219"/>
      <c r="C274" s="220"/>
      <c r="D274" s="221" t="s">
        <v>140</v>
      </c>
      <c r="E274" s="222" t="s">
        <v>19</v>
      </c>
      <c r="F274" s="223" t="s">
        <v>141</v>
      </c>
      <c r="G274" s="220"/>
      <c r="H274" s="222" t="s">
        <v>19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140</v>
      </c>
      <c r="AU274" s="229" t="s">
        <v>133</v>
      </c>
      <c r="AV274" s="13" t="s">
        <v>85</v>
      </c>
      <c r="AW274" s="13" t="s">
        <v>36</v>
      </c>
      <c r="AX274" s="13" t="s">
        <v>77</v>
      </c>
      <c r="AY274" s="229" t="s">
        <v>132</v>
      </c>
    </row>
    <row r="275" s="13" customFormat="1">
      <c r="A275" s="13"/>
      <c r="B275" s="219"/>
      <c r="C275" s="220"/>
      <c r="D275" s="221" t="s">
        <v>140</v>
      </c>
      <c r="E275" s="222" t="s">
        <v>19</v>
      </c>
      <c r="F275" s="223" t="s">
        <v>207</v>
      </c>
      <c r="G275" s="220"/>
      <c r="H275" s="222" t="s">
        <v>19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140</v>
      </c>
      <c r="AU275" s="229" t="s">
        <v>133</v>
      </c>
      <c r="AV275" s="13" t="s">
        <v>85</v>
      </c>
      <c r="AW275" s="13" t="s">
        <v>36</v>
      </c>
      <c r="AX275" s="13" t="s">
        <v>77</v>
      </c>
      <c r="AY275" s="229" t="s">
        <v>132</v>
      </c>
    </row>
    <row r="276" s="13" customFormat="1">
      <c r="A276" s="13"/>
      <c r="B276" s="219"/>
      <c r="C276" s="220"/>
      <c r="D276" s="221" t="s">
        <v>140</v>
      </c>
      <c r="E276" s="222" t="s">
        <v>19</v>
      </c>
      <c r="F276" s="223" t="s">
        <v>208</v>
      </c>
      <c r="G276" s="220"/>
      <c r="H276" s="222" t="s">
        <v>19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140</v>
      </c>
      <c r="AU276" s="229" t="s">
        <v>133</v>
      </c>
      <c r="AV276" s="13" t="s">
        <v>85</v>
      </c>
      <c r="AW276" s="13" t="s">
        <v>36</v>
      </c>
      <c r="AX276" s="13" t="s">
        <v>77</v>
      </c>
      <c r="AY276" s="229" t="s">
        <v>132</v>
      </c>
    </row>
    <row r="277" s="13" customFormat="1">
      <c r="A277" s="13"/>
      <c r="B277" s="219"/>
      <c r="C277" s="220"/>
      <c r="D277" s="221" t="s">
        <v>140</v>
      </c>
      <c r="E277" s="222" t="s">
        <v>19</v>
      </c>
      <c r="F277" s="223" t="s">
        <v>183</v>
      </c>
      <c r="G277" s="220"/>
      <c r="H277" s="222" t="s">
        <v>19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140</v>
      </c>
      <c r="AU277" s="229" t="s">
        <v>133</v>
      </c>
      <c r="AV277" s="13" t="s">
        <v>85</v>
      </c>
      <c r="AW277" s="13" t="s">
        <v>36</v>
      </c>
      <c r="AX277" s="13" t="s">
        <v>77</v>
      </c>
      <c r="AY277" s="229" t="s">
        <v>132</v>
      </c>
    </row>
    <row r="278" s="13" customFormat="1">
      <c r="A278" s="13"/>
      <c r="B278" s="219"/>
      <c r="C278" s="220"/>
      <c r="D278" s="221" t="s">
        <v>140</v>
      </c>
      <c r="E278" s="222" t="s">
        <v>19</v>
      </c>
      <c r="F278" s="223" t="s">
        <v>209</v>
      </c>
      <c r="G278" s="220"/>
      <c r="H278" s="222" t="s">
        <v>19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9" t="s">
        <v>140</v>
      </c>
      <c r="AU278" s="229" t="s">
        <v>133</v>
      </c>
      <c r="AV278" s="13" t="s">
        <v>85</v>
      </c>
      <c r="AW278" s="13" t="s">
        <v>36</v>
      </c>
      <c r="AX278" s="13" t="s">
        <v>77</v>
      </c>
      <c r="AY278" s="229" t="s">
        <v>132</v>
      </c>
    </row>
    <row r="279" s="14" customFormat="1">
      <c r="A279" s="14"/>
      <c r="B279" s="230"/>
      <c r="C279" s="231"/>
      <c r="D279" s="221" t="s">
        <v>140</v>
      </c>
      <c r="E279" s="232" t="s">
        <v>19</v>
      </c>
      <c r="F279" s="233" t="s">
        <v>210</v>
      </c>
      <c r="G279" s="231"/>
      <c r="H279" s="234">
        <v>1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0" t="s">
        <v>140</v>
      </c>
      <c r="AU279" s="240" t="s">
        <v>133</v>
      </c>
      <c r="AV279" s="14" t="s">
        <v>87</v>
      </c>
      <c r="AW279" s="14" t="s">
        <v>36</v>
      </c>
      <c r="AX279" s="14" t="s">
        <v>77</v>
      </c>
      <c r="AY279" s="240" t="s">
        <v>132</v>
      </c>
    </row>
    <row r="280" s="15" customFormat="1">
      <c r="A280" s="15"/>
      <c r="B280" s="241"/>
      <c r="C280" s="242"/>
      <c r="D280" s="221" t="s">
        <v>140</v>
      </c>
      <c r="E280" s="243" t="s">
        <v>19</v>
      </c>
      <c r="F280" s="244" t="s">
        <v>148</v>
      </c>
      <c r="G280" s="242"/>
      <c r="H280" s="245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1" t="s">
        <v>140</v>
      </c>
      <c r="AU280" s="251" t="s">
        <v>133</v>
      </c>
      <c r="AV280" s="15" t="s">
        <v>138</v>
      </c>
      <c r="AW280" s="15" t="s">
        <v>36</v>
      </c>
      <c r="AX280" s="15" t="s">
        <v>85</v>
      </c>
      <c r="AY280" s="251" t="s">
        <v>132</v>
      </c>
    </row>
    <row r="281" s="2" customFormat="1" ht="16.5" customHeight="1">
      <c r="A281" s="39"/>
      <c r="B281" s="40"/>
      <c r="C281" s="206" t="s">
        <v>269</v>
      </c>
      <c r="D281" s="206" t="s">
        <v>135</v>
      </c>
      <c r="E281" s="207" t="s">
        <v>270</v>
      </c>
      <c r="F281" s="208" t="s">
        <v>271</v>
      </c>
      <c r="G281" s="209" t="s">
        <v>166</v>
      </c>
      <c r="H281" s="210">
        <v>1</v>
      </c>
      <c r="I281" s="211"/>
      <c r="J281" s="212">
        <f>ROUND(I281*H281,2)</f>
        <v>0</v>
      </c>
      <c r="K281" s="208" t="s">
        <v>19</v>
      </c>
      <c r="L281" s="45"/>
      <c r="M281" s="213" t="s">
        <v>19</v>
      </c>
      <c r="N281" s="214" t="s">
        <v>48</v>
      </c>
      <c r="O281" s="85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138</v>
      </c>
      <c r="AT281" s="217" t="s">
        <v>135</v>
      </c>
      <c r="AU281" s="217" t="s">
        <v>133</v>
      </c>
      <c r="AY281" s="18" t="s">
        <v>132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85</v>
      </c>
      <c r="BK281" s="218">
        <f>ROUND(I281*H281,2)</f>
        <v>0</v>
      </c>
      <c r="BL281" s="18" t="s">
        <v>138</v>
      </c>
      <c r="BM281" s="217" t="s">
        <v>272</v>
      </c>
    </row>
    <row r="282" s="13" customFormat="1">
      <c r="A282" s="13"/>
      <c r="B282" s="219"/>
      <c r="C282" s="220"/>
      <c r="D282" s="221" t="s">
        <v>140</v>
      </c>
      <c r="E282" s="222" t="s">
        <v>19</v>
      </c>
      <c r="F282" s="223" t="s">
        <v>141</v>
      </c>
      <c r="G282" s="220"/>
      <c r="H282" s="222" t="s">
        <v>19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140</v>
      </c>
      <c r="AU282" s="229" t="s">
        <v>133</v>
      </c>
      <c r="AV282" s="13" t="s">
        <v>85</v>
      </c>
      <c r="AW282" s="13" t="s">
        <v>36</v>
      </c>
      <c r="AX282" s="13" t="s">
        <v>77</v>
      </c>
      <c r="AY282" s="229" t="s">
        <v>132</v>
      </c>
    </row>
    <row r="283" s="13" customFormat="1">
      <c r="A283" s="13"/>
      <c r="B283" s="219"/>
      <c r="C283" s="220"/>
      <c r="D283" s="221" t="s">
        <v>140</v>
      </c>
      <c r="E283" s="222" t="s">
        <v>19</v>
      </c>
      <c r="F283" s="223" t="s">
        <v>207</v>
      </c>
      <c r="G283" s="220"/>
      <c r="H283" s="222" t="s">
        <v>19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140</v>
      </c>
      <c r="AU283" s="229" t="s">
        <v>133</v>
      </c>
      <c r="AV283" s="13" t="s">
        <v>85</v>
      </c>
      <c r="AW283" s="13" t="s">
        <v>36</v>
      </c>
      <c r="AX283" s="13" t="s">
        <v>77</v>
      </c>
      <c r="AY283" s="229" t="s">
        <v>132</v>
      </c>
    </row>
    <row r="284" s="13" customFormat="1">
      <c r="A284" s="13"/>
      <c r="B284" s="219"/>
      <c r="C284" s="220"/>
      <c r="D284" s="221" t="s">
        <v>140</v>
      </c>
      <c r="E284" s="222" t="s">
        <v>19</v>
      </c>
      <c r="F284" s="223" t="s">
        <v>208</v>
      </c>
      <c r="G284" s="220"/>
      <c r="H284" s="222" t="s">
        <v>19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9" t="s">
        <v>140</v>
      </c>
      <c r="AU284" s="229" t="s">
        <v>133</v>
      </c>
      <c r="AV284" s="13" t="s">
        <v>85</v>
      </c>
      <c r="AW284" s="13" t="s">
        <v>36</v>
      </c>
      <c r="AX284" s="13" t="s">
        <v>77</v>
      </c>
      <c r="AY284" s="229" t="s">
        <v>132</v>
      </c>
    </row>
    <row r="285" s="13" customFormat="1">
      <c r="A285" s="13"/>
      <c r="B285" s="219"/>
      <c r="C285" s="220"/>
      <c r="D285" s="221" t="s">
        <v>140</v>
      </c>
      <c r="E285" s="222" t="s">
        <v>19</v>
      </c>
      <c r="F285" s="223" t="s">
        <v>183</v>
      </c>
      <c r="G285" s="220"/>
      <c r="H285" s="222" t="s">
        <v>19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140</v>
      </c>
      <c r="AU285" s="229" t="s">
        <v>133</v>
      </c>
      <c r="AV285" s="13" t="s">
        <v>85</v>
      </c>
      <c r="AW285" s="13" t="s">
        <v>36</v>
      </c>
      <c r="AX285" s="13" t="s">
        <v>77</v>
      </c>
      <c r="AY285" s="229" t="s">
        <v>132</v>
      </c>
    </row>
    <row r="286" s="13" customFormat="1">
      <c r="A286" s="13"/>
      <c r="B286" s="219"/>
      <c r="C286" s="220"/>
      <c r="D286" s="221" t="s">
        <v>140</v>
      </c>
      <c r="E286" s="222" t="s">
        <v>19</v>
      </c>
      <c r="F286" s="223" t="s">
        <v>209</v>
      </c>
      <c r="G286" s="220"/>
      <c r="H286" s="222" t="s">
        <v>19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9" t="s">
        <v>140</v>
      </c>
      <c r="AU286" s="229" t="s">
        <v>133</v>
      </c>
      <c r="AV286" s="13" t="s">
        <v>85</v>
      </c>
      <c r="AW286" s="13" t="s">
        <v>36</v>
      </c>
      <c r="AX286" s="13" t="s">
        <v>77</v>
      </c>
      <c r="AY286" s="229" t="s">
        <v>132</v>
      </c>
    </row>
    <row r="287" s="14" customFormat="1">
      <c r="A287" s="14"/>
      <c r="B287" s="230"/>
      <c r="C287" s="231"/>
      <c r="D287" s="221" t="s">
        <v>140</v>
      </c>
      <c r="E287" s="232" t="s">
        <v>19</v>
      </c>
      <c r="F287" s="233" t="s">
        <v>210</v>
      </c>
      <c r="G287" s="231"/>
      <c r="H287" s="234">
        <v>1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0" t="s">
        <v>140</v>
      </c>
      <c r="AU287" s="240" t="s">
        <v>133</v>
      </c>
      <c r="AV287" s="14" t="s">
        <v>87</v>
      </c>
      <c r="AW287" s="14" t="s">
        <v>36</v>
      </c>
      <c r="AX287" s="14" t="s">
        <v>77</v>
      </c>
      <c r="AY287" s="240" t="s">
        <v>132</v>
      </c>
    </row>
    <row r="288" s="15" customFormat="1">
      <c r="A288" s="15"/>
      <c r="B288" s="241"/>
      <c r="C288" s="242"/>
      <c r="D288" s="221" t="s">
        <v>140</v>
      </c>
      <c r="E288" s="243" t="s">
        <v>19</v>
      </c>
      <c r="F288" s="244" t="s">
        <v>148</v>
      </c>
      <c r="G288" s="242"/>
      <c r="H288" s="245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1" t="s">
        <v>140</v>
      </c>
      <c r="AU288" s="251" t="s">
        <v>133</v>
      </c>
      <c r="AV288" s="15" t="s">
        <v>138</v>
      </c>
      <c r="AW288" s="15" t="s">
        <v>36</v>
      </c>
      <c r="AX288" s="15" t="s">
        <v>85</v>
      </c>
      <c r="AY288" s="251" t="s">
        <v>132</v>
      </c>
    </row>
    <row r="289" s="12" customFormat="1" ht="20.88" customHeight="1">
      <c r="A289" s="12"/>
      <c r="B289" s="190"/>
      <c r="C289" s="191"/>
      <c r="D289" s="192" t="s">
        <v>76</v>
      </c>
      <c r="E289" s="204" t="s">
        <v>273</v>
      </c>
      <c r="F289" s="204" t="s">
        <v>274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SUM(P290:P345)</f>
        <v>0</v>
      </c>
      <c r="Q289" s="198"/>
      <c r="R289" s="199">
        <f>SUM(R290:R345)</f>
        <v>0</v>
      </c>
      <c r="S289" s="198"/>
      <c r="T289" s="200">
        <f>SUM(T290:T345)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85</v>
      </c>
      <c r="AT289" s="202" t="s">
        <v>76</v>
      </c>
      <c r="AU289" s="202" t="s">
        <v>87</v>
      </c>
      <c r="AY289" s="201" t="s">
        <v>132</v>
      </c>
      <c r="BK289" s="203">
        <f>SUM(BK290:BK345)</f>
        <v>0</v>
      </c>
    </row>
    <row r="290" s="2" customFormat="1" ht="16.5" customHeight="1">
      <c r="A290" s="39"/>
      <c r="B290" s="40"/>
      <c r="C290" s="206" t="s">
        <v>275</v>
      </c>
      <c r="D290" s="206" t="s">
        <v>135</v>
      </c>
      <c r="E290" s="207" t="s">
        <v>276</v>
      </c>
      <c r="F290" s="208" t="s">
        <v>277</v>
      </c>
      <c r="G290" s="209" t="s">
        <v>166</v>
      </c>
      <c r="H290" s="210">
        <v>1</v>
      </c>
      <c r="I290" s="211"/>
      <c r="J290" s="212">
        <f>ROUND(I290*H290,2)</f>
        <v>0</v>
      </c>
      <c r="K290" s="208" t="s">
        <v>19</v>
      </c>
      <c r="L290" s="45"/>
      <c r="M290" s="213" t="s">
        <v>19</v>
      </c>
      <c r="N290" s="214" t="s">
        <v>48</v>
      </c>
      <c r="O290" s="85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7" t="s">
        <v>138</v>
      </c>
      <c r="AT290" s="217" t="s">
        <v>135</v>
      </c>
      <c r="AU290" s="217" t="s">
        <v>133</v>
      </c>
      <c r="AY290" s="18" t="s">
        <v>132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8" t="s">
        <v>85</v>
      </c>
      <c r="BK290" s="218">
        <f>ROUND(I290*H290,2)</f>
        <v>0</v>
      </c>
      <c r="BL290" s="18" t="s">
        <v>138</v>
      </c>
      <c r="BM290" s="217" t="s">
        <v>278</v>
      </c>
    </row>
    <row r="291" s="13" customFormat="1">
      <c r="A291" s="13"/>
      <c r="B291" s="219"/>
      <c r="C291" s="220"/>
      <c r="D291" s="221" t="s">
        <v>140</v>
      </c>
      <c r="E291" s="222" t="s">
        <v>19</v>
      </c>
      <c r="F291" s="223" t="s">
        <v>141</v>
      </c>
      <c r="G291" s="220"/>
      <c r="H291" s="222" t="s">
        <v>19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140</v>
      </c>
      <c r="AU291" s="229" t="s">
        <v>133</v>
      </c>
      <c r="AV291" s="13" t="s">
        <v>85</v>
      </c>
      <c r="AW291" s="13" t="s">
        <v>36</v>
      </c>
      <c r="AX291" s="13" t="s">
        <v>77</v>
      </c>
      <c r="AY291" s="229" t="s">
        <v>132</v>
      </c>
    </row>
    <row r="292" s="13" customFormat="1">
      <c r="A292" s="13"/>
      <c r="B292" s="219"/>
      <c r="C292" s="220"/>
      <c r="D292" s="221" t="s">
        <v>140</v>
      </c>
      <c r="E292" s="222" t="s">
        <v>19</v>
      </c>
      <c r="F292" s="223" t="s">
        <v>208</v>
      </c>
      <c r="G292" s="220"/>
      <c r="H292" s="222" t="s">
        <v>19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140</v>
      </c>
      <c r="AU292" s="229" t="s">
        <v>133</v>
      </c>
      <c r="AV292" s="13" t="s">
        <v>85</v>
      </c>
      <c r="AW292" s="13" t="s">
        <v>36</v>
      </c>
      <c r="AX292" s="13" t="s">
        <v>77</v>
      </c>
      <c r="AY292" s="229" t="s">
        <v>132</v>
      </c>
    </row>
    <row r="293" s="13" customFormat="1">
      <c r="A293" s="13"/>
      <c r="B293" s="219"/>
      <c r="C293" s="220"/>
      <c r="D293" s="221" t="s">
        <v>140</v>
      </c>
      <c r="E293" s="222" t="s">
        <v>19</v>
      </c>
      <c r="F293" s="223" t="s">
        <v>279</v>
      </c>
      <c r="G293" s="220"/>
      <c r="H293" s="222" t="s">
        <v>19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140</v>
      </c>
      <c r="AU293" s="229" t="s">
        <v>133</v>
      </c>
      <c r="AV293" s="13" t="s">
        <v>85</v>
      </c>
      <c r="AW293" s="13" t="s">
        <v>36</v>
      </c>
      <c r="AX293" s="13" t="s">
        <v>77</v>
      </c>
      <c r="AY293" s="229" t="s">
        <v>132</v>
      </c>
    </row>
    <row r="294" s="13" customFormat="1">
      <c r="A294" s="13"/>
      <c r="B294" s="219"/>
      <c r="C294" s="220"/>
      <c r="D294" s="221" t="s">
        <v>140</v>
      </c>
      <c r="E294" s="222" t="s">
        <v>19</v>
      </c>
      <c r="F294" s="223" t="s">
        <v>183</v>
      </c>
      <c r="G294" s="220"/>
      <c r="H294" s="222" t="s">
        <v>19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140</v>
      </c>
      <c r="AU294" s="229" t="s">
        <v>133</v>
      </c>
      <c r="AV294" s="13" t="s">
        <v>85</v>
      </c>
      <c r="AW294" s="13" t="s">
        <v>36</v>
      </c>
      <c r="AX294" s="13" t="s">
        <v>77</v>
      </c>
      <c r="AY294" s="229" t="s">
        <v>132</v>
      </c>
    </row>
    <row r="295" s="13" customFormat="1">
      <c r="A295" s="13"/>
      <c r="B295" s="219"/>
      <c r="C295" s="220"/>
      <c r="D295" s="221" t="s">
        <v>140</v>
      </c>
      <c r="E295" s="222" t="s">
        <v>19</v>
      </c>
      <c r="F295" s="223" t="s">
        <v>280</v>
      </c>
      <c r="G295" s="220"/>
      <c r="H295" s="222" t="s">
        <v>19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140</v>
      </c>
      <c r="AU295" s="229" t="s">
        <v>133</v>
      </c>
      <c r="AV295" s="13" t="s">
        <v>85</v>
      </c>
      <c r="AW295" s="13" t="s">
        <v>36</v>
      </c>
      <c r="AX295" s="13" t="s">
        <v>77</v>
      </c>
      <c r="AY295" s="229" t="s">
        <v>132</v>
      </c>
    </row>
    <row r="296" s="14" customFormat="1">
      <c r="A296" s="14"/>
      <c r="B296" s="230"/>
      <c r="C296" s="231"/>
      <c r="D296" s="221" t="s">
        <v>140</v>
      </c>
      <c r="E296" s="232" t="s">
        <v>19</v>
      </c>
      <c r="F296" s="233" t="s">
        <v>281</v>
      </c>
      <c r="G296" s="231"/>
      <c r="H296" s="234">
        <v>1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140</v>
      </c>
      <c r="AU296" s="240" t="s">
        <v>133</v>
      </c>
      <c r="AV296" s="14" t="s">
        <v>87</v>
      </c>
      <c r="AW296" s="14" t="s">
        <v>36</v>
      </c>
      <c r="AX296" s="14" t="s">
        <v>77</v>
      </c>
      <c r="AY296" s="240" t="s">
        <v>132</v>
      </c>
    </row>
    <row r="297" s="15" customFormat="1">
      <c r="A297" s="15"/>
      <c r="B297" s="241"/>
      <c r="C297" s="242"/>
      <c r="D297" s="221" t="s">
        <v>140</v>
      </c>
      <c r="E297" s="243" t="s">
        <v>19</v>
      </c>
      <c r="F297" s="244" t="s">
        <v>148</v>
      </c>
      <c r="G297" s="242"/>
      <c r="H297" s="245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1" t="s">
        <v>140</v>
      </c>
      <c r="AU297" s="251" t="s">
        <v>133</v>
      </c>
      <c r="AV297" s="15" t="s">
        <v>138</v>
      </c>
      <c r="AW297" s="15" t="s">
        <v>36</v>
      </c>
      <c r="AX297" s="15" t="s">
        <v>85</v>
      </c>
      <c r="AY297" s="251" t="s">
        <v>132</v>
      </c>
    </row>
    <row r="298" s="2" customFormat="1" ht="16.5" customHeight="1">
      <c r="A298" s="39"/>
      <c r="B298" s="40"/>
      <c r="C298" s="206" t="s">
        <v>282</v>
      </c>
      <c r="D298" s="206" t="s">
        <v>135</v>
      </c>
      <c r="E298" s="207" t="s">
        <v>283</v>
      </c>
      <c r="F298" s="208" t="s">
        <v>284</v>
      </c>
      <c r="G298" s="209" t="s">
        <v>166</v>
      </c>
      <c r="H298" s="210">
        <v>1</v>
      </c>
      <c r="I298" s="211"/>
      <c r="J298" s="212">
        <f>ROUND(I298*H298,2)</f>
        <v>0</v>
      </c>
      <c r="K298" s="208" t="s">
        <v>19</v>
      </c>
      <c r="L298" s="45"/>
      <c r="M298" s="213" t="s">
        <v>19</v>
      </c>
      <c r="N298" s="214" t="s">
        <v>48</v>
      </c>
      <c r="O298" s="85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7" t="s">
        <v>138</v>
      </c>
      <c r="AT298" s="217" t="s">
        <v>135</v>
      </c>
      <c r="AU298" s="217" t="s">
        <v>133</v>
      </c>
      <c r="AY298" s="18" t="s">
        <v>132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85</v>
      </c>
      <c r="BK298" s="218">
        <f>ROUND(I298*H298,2)</f>
        <v>0</v>
      </c>
      <c r="BL298" s="18" t="s">
        <v>138</v>
      </c>
      <c r="BM298" s="217" t="s">
        <v>285</v>
      </c>
    </row>
    <row r="299" s="13" customFormat="1">
      <c r="A299" s="13"/>
      <c r="B299" s="219"/>
      <c r="C299" s="220"/>
      <c r="D299" s="221" t="s">
        <v>140</v>
      </c>
      <c r="E299" s="222" t="s">
        <v>19</v>
      </c>
      <c r="F299" s="223" t="s">
        <v>141</v>
      </c>
      <c r="G299" s="220"/>
      <c r="H299" s="222" t="s">
        <v>19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140</v>
      </c>
      <c r="AU299" s="229" t="s">
        <v>133</v>
      </c>
      <c r="AV299" s="13" t="s">
        <v>85</v>
      </c>
      <c r="AW299" s="13" t="s">
        <v>36</v>
      </c>
      <c r="AX299" s="13" t="s">
        <v>77</v>
      </c>
      <c r="AY299" s="229" t="s">
        <v>132</v>
      </c>
    </row>
    <row r="300" s="13" customFormat="1">
      <c r="A300" s="13"/>
      <c r="B300" s="219"/>
      <c r="C300" s="220"/>
      <c r="D300" s="221" t="s">
        <v>140</v>
      </c>
      <c r="E300" s="222" t="s">
        <v>19</v>
      </c>
      <c r="F300" s="223" t="s">
        <v>208</v>
      </c>
      <c r="G300" s="220"/>
      <c r="H300" s="222" t="s">
        <v>19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140</v>
      </c>
      <c r="AU300" s="229" t="s">
        <v>133</v>
      </c>
      <c r="AV300" s="13" t="s">
        <v>85</v>
      </c>
      <c r="AW300" s="13" t="s">
        <v>36</v>
      </c>
      <c r="AX300" s="13" t="s">
        <v>77</v>
      </c>
      <c r="AY300" s="229" t="s">
        <v>132</v>
      </c>
    </row>
    <row r="301" s="13" customFormat="1">
      <c r="A301" s="13"/>
      <c r="B301" s="219"/>
      <c r="C301" s="220"/>
      <c r="D301" s="221" t="s">
        <v>140</v>
      </c>
      <c r="E301" s="222" t="s">
        <v>19</v>
      </c>
      <c r="F301" s="223" t="s">
        <v>279</v>
      </c>
      <c r="G301" s="220"/>
      <c r="H301" s="222" t="s">
        <v>19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9" t="s">
        <v>140</v>
      </c>
      <c r="AU301" s="229" t="s">
        <v>133</v>
      </c>
      <c r="AV301" s="13" t="s">
        <v>85</v>
      </c>
      <c r="AW301" s="13" t="s">
        <v>36</v>
      </c>
      <c r="AX301" s="13" t="s">
        <v>77</v>
      </c>
      <c r="AY301" s="229" t="s">
        <v>132</v>
      </c>
    </row>
    <row r="302" s="13" customFormat="1">
      <c r="A302" s="13"/>
      <c r="B302" s="219"/>
      <c r="C302" s="220"/>
      <c r="D302" s="221" t="s">
        <v>140</v>
      </c>
      <c r="E302" s="222" t="s">
        <v>19</v>
      </c>
      <c r="F302" s="223" t="s">
        <v>183</v>
      </c>
      <c r="G302" s="220"/>
      <c r="H302" s="222" t="s">
        <v>19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140</v>
      </c>
      <c r="AU302" s="229" t="s">
        <v>133</v>
      </c>
      <c r="AV302" s="13" t="s">
        <v>85</v>
      </c>
      <c r="AW302" s="13" t="s">
        <v>36</v>
      </c>
      <c r="AX302" s="13" t="s">
        <v>77</v>
      </c>
      <c r="AY302" s="229" t="s">
        <v>132</v>
      </c>
    </row>
    <row r="303" s="13" customFormat="1">
      <c r="A303" s="13"/>
      <c r="B303" s="219"/>
      <c r="C303" s="220"/>
      <c r="D303" s="221" t="s">
        <v>140</v>
      </c>
      <c r="E303" s="222" t="s">
        <v>19</v>
      </c>
      <c r="F303" s="223" t="s">
        <v>280</v>
      </c>
      <c r="G303" s="220"/>
      <c r="H303" s="222" t="s">
        <v>19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9" t="s">
        <v>140</v>
      </c>
      <c r="AU303" s="229" t="s">
        <v>133</v>
      </c>
      <c r="AV303" s="13" t="s">
        <v>85</v>
      </c>
      <c r="AW303" s="13" t="s">
        <v>36</v>
      </c>
      <c r="AX303" s="13" t="s">
        <v>77</v>
      </c>
      <c r="AY303" s="229" t="s">
        <v>132</v>
      </c>
    </row>
    <row r="304" s="14" customFormat="1">
      <c r="A304" s="14"/>
      <c r="B304" s="230"/>
      <c r="C304" s="231"/>
      <c r="D304" s="221" t="s">
        <v>140</v>
      </c>
      <c r="E304" s="232" t="s">
        <v>19</v>
      </c>
      <c r="F304" s="233" t="s">
        <v>281</v>
      </c>
      <c r="G304" s="231"/>
      <c r="H304" s="234">
        <v>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140</v>
      </c>
      <c r="AU304" s="240" t="s">
        <v>133</v>
      </c>
      <c r="AV304" s="14" t="s">
        <v>87</v>
      </c>
      <c r="AW304" s="14" t="s">
        <v>36</v>
      </c>
      <c r="AX304" s="14" t="s">
        <v>77</v>
      </c>
      <c r="AY304" s="240" t="s">
        <v>132</v>
      </c>
    </row>
    <row r="305" s="15" customFormat="1">
      <c r="A305" s="15"/>
      <c r="B305" s="241"/>
      <c r="C305" s="242"/>
      <c r="D305" s="221" t="s">
        <v>140</v>
      </c>
      <c r="E305" s="243" t="s">
        <v>19</v>
      </c>
      <c r="F305" s="244" t="s">
        <v>148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1" t="s">
        <v>140</v>
      </c>
      <c r="AU305" s="251" t="s">
        <v>133</v>
      </c>
      <c r="AV305" s="15" t="s">
        <v>138</v>
      </c>
      <c r="AW305" s="15" t="s">
        <v>36</v>
      </c>
      <c r="AX305" s="15" t="s">
        <v>85</v>
      </c>
      <c r="AY305" s="251" t="s">
        <v>132</v>
      </c>
    </row>
    <row r="306" s="2" customFormat="1" ht="24.15" customHeight="1">
      <c r="A306" s="39"/>
      <c r="B306" s="40"/>
      <c r="C306" s="206" t="s">
        <v>286</v>
      </c>
      <c r="D306" s="206" t="s">
        <v>135</v>
      </c>
      <c r="E306" s="207" t="s">
        <v>287</v>
      </c>
      <c r="F306" s="208" t="s">
        <v>288</v>
      </c>
      <c r="G306" s="209" t="s">
        <v>166</v>
      </c>
      <c r="H306" s="210">
        <v>1</v>
      </c>
      <c r="I306" s="211"/>
      <c r="J306" s="212">
        <f>ROUND(I306*H306,2)</f>
        <v>0</v>
      </c>
      <c r="K306" s="208" t="s">
        <v>19</v>
      </c>
      <c r="L306" s="45"/>
      <c r="M306" s="213" t="s">
        <v>19</v>
      </c>
      <c r="N306" s="214" t="s">
        <v>48</v>
      </c>
      <c r="O306" s="85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138</v>
      </c>
      <c r="AT306" s="217" t="s">
        <v>135</v>
      </c>
      <c r="AU306" s="217" t="s">
        <v>133</v>
      </c>
      <c r="AY306" s="18" t="s">
        <v>132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85</v>
      </c>
      <c r="BK306" s="218">
        <f>ROUND(I306*H306,2)</f>
        <v>0</v>
      </c>
      <c r="BL306" s="18" t="s">
        <v>138</v>
      </c>
      <c r="BM306" s="217" t="s">
        <v>289</v>
      </c>
    </row>
    <row r="307" s="13" customFormat="1">
      <c r="A307" s="13"/>
      <c r="B307" s="219"/>
      <c r="C307" s="220"/>
      <c r="D307" s="221" t="s">
        <v>140</v>
      </c>
      <c r="E307" s="222" t="s">
        <v>19</v>
      </c>
      <c r="F307" s="223" t="s">
        <v>141</v>
      </c>
      <c r="G307" s="220"/>
      <c r="H307" s="222" t="s">
        <v>19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140</v>
      </c>
      <c r="AU307" s="229" t="s">
        <v>133</v>
      </c>
      <c r="AV307" s="13" t="s">
        <v>85</v>
      </c>
      <c r="AW307" s="13" t="s">
        <v>36</v>
      </c>
      <c r="AX307" s="13" t="s">
        <v>77</v>
      </c>
      <c r="AY307" s="229" t="s">
        <v>132</v>
      </c>
    </row>
    <row r="308" s="13" customFormat="1">
      <c r="A308" s="13"/>
      <c r="B308" s="219"/>
      <c r="C308" s="220"/>
      <c r="D308" s="221" t="s">
        <v>140</v>
      </c>
      <c r="E308" s="222" t="s">
        <v>19</v>
      </c>
      <c r="F308" s="223" t="s">
        <v>208</v>
      </c>
      <c r="G308" s="220"/>
      <c r="H308" s="222" t="s">
        <v>19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140</v>
      </c>
      <c r="AU308" s="229" t="s">
        <v>133</v>
      </c>
      <c r="AV308" s="13" t="s">
        <v>85</v>
      </c>
      <c r="AW308" s="13" t="s">
        <v>36</v>
      </c>
      <c r="AX308" s="13" t="s">
        <v>77</v>
      </c>
      <c r="AY308" s="229" t="s">
        <v>132</v>
      </c>
    </row>
    <row r="309" s="13" customFormat="1">
      <c r="A309" s="13"/>
      <c r="B309" s="219"/>
      <c r="C309" s="220"/>
      <c r="D309" s="221" t="s">
        <v>140</v>
      </c>
      <c r="E309" s="222" t="s">
        <v>19</v>
      </c>
      <c r="F309" s="223" t="s">
        <v>279</v>
      </c>
      <c r="G309" s="220"/>
      <c r="H309" s="222" t="s">
        <v>19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9" t="s">
        <v>140</v>
      </c>
      <c r="AU309" s="229" t="s">
        <v>133</v>
      </c>
      <c r="AV309" s="13" t="s">
        <v>85</v>
      </c>
      <c r="AW309" s="13" t="s">
        <v>36</v>
      </c>
      <c r="AX309" s="13" t="s">
        <v>77</v>
      </c>
      <c r="AY309" s="229" t="s">
        <v>132</v>
      </c>
    </row>
    <row r="310" s="13" customFormat="1">
      <c r="A310" s="13"/>
      <c r="B310" s="219"/>
      <c r="C310" s="220"/>
      <c r="D310" s="221" t="s">
        <v>140</v>
      </c>
      <c r="E310" s="222" t="s">
        <v>19</v>
      </c>
      <c r="F310" s="223" t="s">
        <v>183</v>
      </c>
      <c r="G310" s="220"/>
      <c r="H310" s="222" t="s">
        <v>19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9" t="s">
        <v>140</v>
      </c>
      <c r="AU310" s="229" t="s">
        <v>133</v>
      </c>
      <c r="AV310" s="13" t="s">
        <v>85</v>
      </c>
      <c r="AW310" s="13" t="s">
        <v>36</v>
      </c>
      <c r="AX310" s="13" t="s">
        <v>77</v>
      </c>
      <c r="AY310" s="229" t="s">
        <v>132</v>
      </c>
    </row>
    <row r="311" s="13" customFormat="1">
      <c r="A311" s="13"/>
      <c r="B311" s="219"/>
      <c r="C311" s="220"/>
      <c r="D311" s="221" t="s">
        <v>140</v>
      </c>
      <c r="E311" s="222" t="s">
        <v>19</v>
      </c>
      <c r="F311" s="223" t="s">
        <v>280</v>
      </c>
      <c r="G311" s="220"/>
      <c r="H311" s="222" t="s">
        <v>19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140</v>
      </c>
      <c r="AU311" s="229" t="s">
        <v>133</v>
      </c>
      <c r="AV311" s="13" t="s">
        <v>85</v>
      </c>
      <c r="AW311" s="13" t="s">
        <v>36</v>
      </c>
      <c r="AX311" s="13" t="s">
        <v>77</v>
      </c>
      <c r="AY311" s="229" t="s">
        <v>132</v>
      </c>
    </row>
    <row r="312" s="14" customFormat="1">
      <c r="A312" s="14"/>
      <c r="B312" s="230"/>
      <c r="C312" s="231"/>
      <c r="D312" s="221" t="s">
        <v>140</v>
      </c>
      <c r="E312" s="232" t="s">
        <v>19</v>
      </c>
      <c r="F312" s="233" t="s">
        <v>281</v>
      </c>
      <c r="G312" s="231"/>
      <c r="H312" s="234">
        <v>1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140</v>
      </c>
      <c r="AU312" s="240" t="s">
        <v>133</v>
      </c>
      <c r="AV312" s="14" t="s">
        <v>87</v>
      </c>
      <c r="AW312" s="14" t="s">
        <v>36</v>
      </c>
      <c r="AX312" s="14" t="s">
        <v>77</v>
      </c>
      <c r="AY312" s="240" t="s">
        <v>132</v>
      </c>
    </row>
    <row r="313" s="15" customFormat="1">
      <c r="A313" s="15"/>
      <c r="B313" s="241"/>
      <c r="C313" s="242"/>
      <c r="D313" s="221" t="s">
        <v>140</v>
      </c>
      <c r="E313" s="243" t="s">
        <v>19</v>
      </c>
      <c r="F313" s="244" t="s">
        <v>148</v>
      </c>
      <c r="G313" s="242"/>
      <c r="H313" s="245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1" t="s">
        <v>140</v>
      </c>
      <c r="AU313" s="251" t="s">
        <v>133</v>
      </c>
      <c r="AV313" s="15" t="s">
        <v>138</v>
      </c>
      <c r="AW313" s="15" t="s">
        <v>36</v>
      </c>
      <c r="AX313" s="15" t="s">
        <v>85</v>
      </c>
      <c r="AY313" s="251" t="s">
        <v>132</v>
      </c>
    </row>
    <row r="314" s="2" customFormat="1" ht="21.75" customHeight="1">
      <c r="A314" s="39"/>
      <c r="B314" s="40"/>
      <c r="C314" s="206" t="s">
        <v>290</v>
      </c>
      <c r="D314" s="206" t="s">
        <v>135</v>
      </c>
      <c r="E314" s="207" t="s">
        <v>291</v>
      </c>
      <c r="F314" s="208" t="s">
        <v>292</v>
      </c>
      <c r="G314" s="209" t="s">
        <v>166</v>
      </c>
      <c r="H314" s="210">
        <v>1</v>
      </c>
      <c r="I314" s="211"/>
      <c r="J314" s="212">
        <f>ROUND(I314*H314,2)</f>
        <v>0</v>
      </c>
      <c r="K314" s="208" t="s">
        <v>19</v>
      </c>
      <c r="L314" s="45"/>
      <c r="M314" s="213" t="s">
        <v>19</v>
      </c>
      <c r="N314" s="214" t="s">
        <v>48</v>
      </c>
      <c r="O314" s="85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138</v>
      </c>
      <c r="AT314" s="217" t="s">
        <v>135</v>
      </c>
      <c r="AU314" s="217" t="s">
        <v>133</v>
      </c>
      <c r="AY314" s="18" t="s">
        <v>132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85</v>
      </c>
      <c r="BK314" s="218">
        <f>ROUND(I314*H314,2)</f>
        <v>0</v>
      </c>
      <c r="BL314" s="18" t="s">
        <v>138</v>
      </c>
      <c r="BM314" s="217" t="s">
        <v>293</v>
      </c>
    </row>
    <row r="315" s="13" customFormat="1">
      <c r="A315" s="13"/>
      <c r="B315" s="219"/>
      <c r="C315" s="220"/>
      <c r="D315" s="221" t="s">
        <v>140</v>
      </c>
      <c r="E315" s="222" t="s">
        <v>19</v>
      </c>
      <c r="F315" s="223" t="s">
        <v>141</v>
      </c>
      <c r="G315" s="220"/>
      <c r="H315" s="222" t="s">
        <v>19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9" t="s">
        <v>140</v>
      </c>
      <c r="AU315" s="229" t="s">
        <v>133</v>
      </c>
      <c r="AV315" s="13" t="s">
        <v>85</v>
      </c>
      <c r="AW315" s="13" t="s">
        <v>36</v>
      </c>
      <c r="AX315" s="13" t="s">
        <v>77</v>
      </c>
      <c r="AY315" s="229" t="s">
        <v>132</v>
      </c>
    </row>
    <row r="316" s="13" customFormat="1">
      <c r="A316" s="13"/>
      <c r="B316" s="219"/>
      <c r="C316" s="220"/>
      <c r="D316" s="221" t="s">
        <v>140</v>
      </c>
      <c r="E316" s="222" t="s">
        <v>19</v>
      </c>
      <c r="F316" s="223" t="s">
        <v>208</v>
      </c>
      <c r="G316" s="220"/>
      <c r="H316" s="222" t="s">
        <v>19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140</v>
      </c>
      <c r="AU316" s="229" t="s">
        <v>133</v>
      </c>
      <c r="AV316" s="13" t="s">
        <v>85</v>
      </c>
      <c r="AW316" s="13" t="s">
        <v>36</v>
      </c>
      <c r="AX316" s="13" t="s">
        <v>77</v>
      </c>
      <c r="AY316" s="229" t="s">
        <v>132</v>
      </c>
    </row>
    <row r="317" s="13" customFormat="1">
      <c r="A317" s="13"/>
      <c r="B317" s="219"/>
      <c r="C317" s="220"/>
      <c r="D317" s="221" t="s">
        <v>140</v>
      </c>
      <c r="E317" s="222" t="s">
        <v>19</v>
      </c>
      <c r="F317" s="223" t="s">
        <v>279</v>
      </c>
      <c r="G317" s="220"/>
      <c r="H317" s="222" t="s">
        <v>19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9" t="s">
        <v>140</v>
      </c>
      <c r="AU317" s="229" t="s">
        <v>133</v>
      </c>
      <c r="AV317" s="13" t="s">
        <v>85</v>
      </c>
      <c r="AW317" s="13" t="s">
        <v>36</v>
      </c>
      <c r="AX317" s="13" t="s">
        <v>77</v>
      </c>
      <c r="AY317" s="229" t="s">
        <v>132</v>
      </c>
    </row>
    <row r="318" s="13" customFormat="1">
      <c r="A318" s="13"/>
      <c r="B318" s="219"/>
      <c r="C318" s="220"/>
      <c r="D318" s="221" t="s">
        <v>140</v>
      </c>
      <c r="E318" s="222" t="s">
        <v>19</v>
      </c>
      <c r="F318" s="223" t="s">
        <v>183</v>
      </c>
      <c r="G318" s="220"/>
      <c r="H318" s="222" t="s">
        <v>19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9" t="s">
        <v>140</v>
      </c>
      <c r="AU318" s="229" t="s">
        <v>133</v>
      </c>
      <c r="AV318" s="13" t="s">
        <v>85</v>
      </c>
      <c r="AW318" s="13" t="s">
        <v>36</v>
      </c>
      <c r="AX318" s="13" t="s">
        <v>77</v>
      </c>
      <c r="AY318" s="229" t="s">
        <v>132</v>
      </c>
    </row>
    <row r="319" s="13" customFormat="1">
      <c r="A319" s="13"/>
      <c r="B319" s="219"/>
      <c r="C319" s="220"/>
      <c r="D319" s="221" t="s">
        <v>140</v>
      </c>
      <c r="E319" s="222" t="s">
        <v>19</v>
      </c>
      <c r="F319" s="223" t="s">
        <v>280</v>
      </c>
      <c r="G319" s="220"/>
      <c r="H319" s="222" t="s">
        <v>19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9" t="s">
        <v>140</v>
      </c>
      <c r="AU319" s="229" t="s">
        <v>133</v>
      </c>
      <c r="AV319" s="13" t="s">
        <v>85</v>
      </c>
      <c r="AW319" s="13" t="s">
        <v>36</v>
      </c>
      <c r="AX319" s="13" t="s">
        <v>77</v>
      </c>
      <c r="AY319" s="229" t="s">
        <v>132</v>
      </c>
    </row>
    <row r="320" s="14" customFormat="1">
      <c r="A320" s="14"/>
      <c r="B320" s="230"/>
      <c r="C320" s="231"/>
      <c r="D320" s="221" t="s">
        <v>140</v>
      </c>
      <c r="E320" s="232" t="s">
        <v>19</v>
      </c>
      <c r="F320" s="233" t="s">
        <v>281</v>
      </c>
      <c r="G320" s="231"/>
      <c r="H320" s="234">
        <v>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0" t="s">
        <v>140</v>
      </c>
      <c r="AU320" s="240" t="s">
        <v>133</v>
      </c>
      <c r="AV320" s="14" t="s">
        <v>87</v>
      </c>
      <c r="AW320" s="14" t="s">
        <v>36</v>
      </c>
      <c r="AX320" s="14" t="s">
        <v>77</v>
      </c>
      <c r="AY320" s="240" t="s">
        <v>132</v>
      </c>
    </row>
    <row r="321" s="15" customFormat="1">
      <c r="A321" s="15"/>
      <c r="B321" s="241"/>
      <c r="C321" s="242"/>
      <c r="D321" s="221" t="s">
        <v>140</v>
      </c>
      <c r="E321" s="243" t="s">
        <v>19</v>
      </c>
      <c r="F321" s="244" t="s">
        <v>148</v>
      </c>
      <c r="G321" s="242"/>
      <c r="H321" s="245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1" t="s">
        <v>140</v>
      </c>
      <c r="AU321" s="251" t="s">
        <v>133</v>
      </c>
      <c r="AV321" s="15" t="s">
        <v>138</v>
      </c>
      <c r="AW321" s="15" t="s">
        <v>36</v>
      </c>
      <c r="AX321" s="15" t="s">
        <v>85</v>
      </c>
      <c r="AY321" s="251" t="s">
        <v>132</v>
      </c>
    </row>
    <row r="322" s="2" customFormat="1" ht="16.5" customHeight="1">
      <c r="A322" s="39"/>
      <c r="B322" s="40"/>
      <c r="C322" s="206" t="s">
        <v>294</v>
      </c>
      <c r="D322" s="206" t="s">
        <v>135</v>
      </c>
      <c r="E322" s="207" t="s">
        <v>295</v>
      </c>
      <c r="F322" s="208" t="s">
        <v>296</v>
      </c>
      <c r="G322" s="209" t="s">
        <v>166</v>
      </c>
      <c r="H322" s="210">
        <v>1</v>
      </c>
      <c r="I322" s="211"/>
      <c r="J322" s="212">
        <f>ROUND(I322*H322,2)</f>
        <v>0</v>
      </c>
      <c r="K322" s="208" t="s">
        <v>19</v>
      </c>
      <c r="L322" s="45"/>
      <c r="M322" s="213" t="s">
        <v>19</v>
      </c>
      <c r="N322" s="214" t="s">
        <v>48</v>
      </c>
      <c r="O322" s="85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7" t="s">
        <v>138</v>
      </c>
      <c r="AT322" s="217" t="s">
        <v>135</v>
      </c>
      <c r="AU322" s="217" t="s">
        <v>133</v>
      </c>
      <c r="AY322" s="18" t="s">
        <v>132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85</v>
      </c>
      <c r="BK322" s="218">
        <f>ROUND(I322*H322,2)</f>
        <v>0</v>
      </c>
      <c r="BL322" s="18" t="s">
        <v>138</v>
      </c>
      <c r="BM322" s="217" t="s">
        <v>297</v>
      </c>
    </row>
    <row r="323" s="13" customFormat="1">
      <c r="A323" s="13"/>
      <c r="B323" s="219"/>
      <c r="C323" s="220"/>
      <c r="D323" s="221" t="s">
        <v>140</v>
      </c>
      <c r="E323" s="222" t="s">
        <v>19</v>
      </c>
      <c r="F323" s="223" t="s">
        <v>141</v>
      </c>
      <c r="G323" s="220"/>
      <c r="H323" s="222" t="s">
        <v>19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9" t="s">
        <v>140</v>
      </c>
      <c r="AU323" s="229" t="s">
        <v>133</v>
      </c>
      <c r="AV323" s="13" t="s">
        <v>85</v>
      </c>
      <c r="AW323" s="13" t="s">
        <v>36</v>
      </c>
      <c r="AX323" s="13" t="s">
        <v>77</v>
      </c>
      <c r="AY323" s="229" t="s">
        <v>132</v>
      </c>
    </row>
    <row r="324" s="13" customFormat="1">
      <c r="A324" s="13"/>
      <c r="B324" s="219"/>
      <c r="C324" s="220"/>
      <c r="D324" s="221" t="s">
        <v>140</v>
      </c>
      <c r="E324" s="222" t="s">
        <v>19</v>
      </c>
      <c r="F324" s="223" t="s">
        <v>208</v>
      </c>
      <c r="G324" s="220"/>
      <c r="H324" s="222" t="s">
        <v>19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9" t="s">
        <v>140</v>
      </c>
      <c r="AU324" s="229" t="s">
        <v>133</v>
      </c>
      <c r="AV324" s="13" t="s">
        <v>85</v>
      </c>
      <c r="AW324" s="13" t="s">
        <v>36</v>
      </c>
      <c r="AX324" s="13" t="s">
        <v>77</v>
      </c>
      <c r="AY324" s="229" t="s">
        <v>132</v>
      </c>
    </row>
    <row r="325" s="13" customFormat="1">
      <c r="A325" s="13"/>
      <c r="B325" s="219"/>
      <c r="C325" s="220"/>
      <c r="D325" s="221" t="s">
        <v>140</v>
      </c>
      <c r="E325" s="222" t="s">
        <v>19</v>
      </c>
      <c r="F325" s="223" t="s">
        <v>279</v>
      </c>
      <c r="G325" s="220"/>
      <c r="H325" s="222" t="s">
        <v>19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9" t="s">
        <v>140</v>
      </c>
      <c r="AU325" s="229" t="s">
        <v>133</v>
      </c>
      <c r="AV325" s="13" t="s">
        <v>85</v>
      </c>
      <c r="AW325" s="13" t="s">
        <v>36</v>
      </c>
      <c r="AX325" s="13" t="s">
        <v>77</v>
      </c>
      <c r="AY325" s="229" t="s">
        <v>132</v>
      </c>
    </row>
    <row r="326" s="13" customFormat="1">
      <c r="A326" s="13"/>
      <c r="B326" s="219"/>
      <c r="C326" s="220"/>
      <c r="D326" s="221" t="s">
        <v>140</v>
      </c>
      <c r="E326" s="222" t="s">
        <v>19</v>
      </c>
      <c r="F326" s="223" t="s">
        <v>183</v>
      </c>
      <c r="G326" s="220"/>
      <c r="H326" s="222" t="s">
        <v>19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9" t="s">
        <v>140</v>
      </c>
      <c r="AU326" s="229" t="s">
        <v>133</v>
      </c>
      <c r="AV326" s="13" t="s">
        <v>85</v>
      </c>
      <c r="AW326" s="13" t="s">
        <v>36</v>
      </c>
      <c r="AX326" s="13" t="s">
        <v>77</v>
      </c>
      <c r="AY326" s="229" t="s">
        <v>132</v>
      </c>
    </row>
    <row r="327" s="13" customFormat="1">
      <c r="A327" s="13"/>
      <c r="B327" s="219"/>
      <c r="C327" s="220"/>
      <c r="D327" s="221" t="s">
        <v>140</v>
      </c>
      <c r="E327" s="222" t="s">
        <v>19</v>
      </c>
      <c r="F327" s="223" t="s">
        <v>280</v>
      </c>
      <c r="G327" s="220"/>
      <c r="H327" s="222" t="s">
        <v>19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140</v>
      </c>
      <c r="AU327" s="229" t="s">
        <v>133</v>
      </c>
      <c r="AV327" s="13" t="s">
        <v>85</v>
      </c>
      <c r="AW327" s="13" t="s">
        <v>36</v>
      </c>
      <c r="AX327" s="13" t="s">
        <v>77</v>
      </c>
      <c r="AY327" s="229" t="s">
        <v>132</v>
      </c>
    </row>
    <row r="328" s="14" customFormat="1">
      <c r="A328" s="14"/>
      <c r="B328" s="230"/>
      <c r="C328" s="231"/>
      <c r="D328" s="221" t="s">
        <v>140</v>
      </c>
      <c r="E328" s="232" t="s">
        <v>19</v>
      </c>
      <c r="F328" s="233" t="s">
        <v>281</v>
      </c>
      <c r="G328" s="231"/>
      <c r="H328" s="234">
        <v>1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0" t="s">
        <v>140</v>
      </c>
      <c r="AU328" s="240" t="s">
        <v>133</v>
      </c>
      <c r="AV328" s="14" t="s">
        <v>87</v>
      </c>
      <c r="AW328" s="14" t="s">
        <v>36</v>
      </c>
      <c r="AX328" s="14" t="s">
        <v>77</v>
      </c>
      <c r="AY328" s="240" t="s">
        <v>132</v>
      </c>
    </row>
    <row r="329" s="15" customFormat="1">
      <c r="A329" s="15"/>
      <c r="B329" s="241"/>
      <c r="C329" s="242"/>
      <c r="D329" s="221" t="s">
        <v>140</v>
      </c>
      <c r="E329" s="243" t="s">
        <v>19</v>
      </c>
      <c r="F329" s="244" t="s">
        <v>148</v>
      </c>
      <c r="G329" s="242"/>
      <c r="H329" s="245">
        <v>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1" t="s">
        <v>140</v>
      </c>
      <c r="AU329" s="251" t="s">
        <v>133</v>
      </c>
      <c r="AV329" s="15" t="s">
        <v>138</v>
      </c>
      <c r="AW329" s="15" t="s">
        <v>36</v>
      </c>
      <c r="AX329" s="15" t="s">
        <v>85</v>
      </c>
      <c r="AY329" s="251" t="s">
        <v>132</v>
      </c>
    </row>
    <row r="330" s="2" customFormat="1" ht="24.15" customHeight="1">
      <c r="A330" s="39"/>
      <c r="B330" s="40"/>
      <c r="C330" s="206" t="s">
        <v>298</v>
      </c>
      <c r="D330" s="206" t="s">
        <v>135</v>
      </c>
      <c r="E330" s="207" t="s">
        <v>299</v>
      </c>
      <c r="F330" s="208" t="s">
        <v>300</v>
      </c>
      <c r="G330" s="209" t="s">
        <v>166</v>
      </c>
      <c r="H330" s="210">
        <v>1</v>
      </c>
      <c r="I330" s="211"/>
      <c r="J330" s="212">
        <f>ROUND(I330*H330,2)</f>
        <v>0</v>
      </c>
      <c r="K330" s="208" t="s">
        <v>19</v>
      </c>
      <c r="L330" s="45"/>
      <c r="M330" s="213" t="s">
        <v>19</v>
      </c>
      <c r="N330" s="214" t="s">
        <v>48</v>
      </c>
      <c r="O330" s="85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138</v>
      </c>
      <c r="AT330" s="217" t="s">
        <v>135</v>
      </c>
      <c r="AU330" s="217" t="s">
        <v>133</v>
      </c>
      <c r="AY330" s="18" t="s">
        <v>132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85</v>
      </c>
      <c r="BK330" s="218">
        <f>ROUND(I330*H330,2)</f>
        <v>0</v>
      </c>
      <c r="BL330" s="18" t="s">
        <v>138</v>
      </c>
      <c r="BM330" s="217" t="s">
        <v>301</v>
      </c>
    </row>
    <row r="331" s="13" customFormat="1">
      <c r="A331" s="13"/>
      <c r="B331" s="219"/>
      <c r="C331" s="220"/>
      <c r="D331" s="221" t="s">
        <v>140</v>
      </c>
      <c r="E331" s="222" t="s">
        <v>19</v>
      </c>
      <c r="F331" s="223" t="s">
        <v>141</v>
      </c>
      <c r="G331" s="220"/>
      <c r="H331" s="222" t="s">
        <v>19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140</v>
      </c>
      <c r="AU331" s="229" t="s">
        <v>133</v>
      </c>
      <c r="AV331" s="13" t="s">
        <v>85</v>
      </c>
      <c r="AW331" s="13" t="s">
        <v>36</v>
      </c>
      <c r="AX331" s="13" t="s">
        <v>77</v>
      </c>
      <c r="AY331" s="229" t="s">
        <v>132</v>
      </c>
    </row>
    <row r="332" s="13" customFormat="1">
      <c r="A332" s="13"/>
      <c r="B332" s="219"/>
      <c r="C332" s="220"/>
      <c r="D332" s="221" t="s">
        <v>140</v>
      </c>
      <c r="E332" s="222" t="s">
        <v>19</v>
      </c>
      <c r="F332" s="223" t="s">
        <v>208</v>
      </c>
      <c r="G332" s="220"/>
      <c r="H332" s="222" t="s">
        <v>19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140</v>
      </c>
      <c r="AU332" s="229" t="s">
        <v>133</v>
      </c>
      <c r="AV332" s="13" t="s">
        <v>85</v>
      </c>
      <c r="AW332" s="13" t="s">
        <v>36</v>
      </c>
      <c r="AX332" s="13" t="s">
        <v>77</v>
      </c>
      <c r="AY332" s="229" t="s">
        <v>132</v>
      </c>
    </row>
    <row r="333" s="13" customFormat="1">
      <c r="A333" s="13"/>
      <c r="B333" s="219"/>
      <c r="C333" s="220"/>
      <c r="D333" s="221" t="s">
        <v>140</v>
      </c>
      <c r="E333" s="222" t="s">
        <v>19</v>
      </c>
      <c r="F333" s="223" t="s">
        <v>279</v>
      </c>
      <c r="G333" s="220"/>
      <c r="H333" s="222" t="s">
        <v>19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9" t="s">
        <v>140</v>
      </c>
      <c r="AU333" s="229" t="s">
        <v>133</v>
      </c>
      <c r="AV333" s="13" t="s">
        <v>85</v>
      </c>
      <c r="AW333" s="13" t="s">
        <v>36</v>
      </c>
      <c r="AX333" s="13" t="s">
        <v>77</v>
      </c>
      <c r="AY333" s="229" t="s">
        <v>132</v>
      </c>
    </row>
    <row r="334" s="13" customFormat="1">
      <c r="A334" s="13"/>
      <c r="B334" s="219"/>
      <c r="C334" s="220"/>
      <c r="D334" s="221" t="s">
        <v>140</v>
      </c>
      <c r="E334" s="222" t="s">
        <v>19</v>
      </c>
      <c r="F334" s="223" t="s">
        <v>183</v>
      </c>
      <c r="G334" s="220"/>
      <c r="H334" s="222" t="s">
        <v>19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9" t="s">
        <v>140</v>
      </c>
      <c r="AU334" s="229" t="s">
        <v>133</v>
      </c>
      <c r="AV334" s="13" t="s">
        <v>85</v>
      </c>
      <c r="AW334" s="13" t="s">
        <v>36</v>
      </c>
      <c r="AX334" s="13" t="s">
        <v>77</v>
      </c>
      <c r="AY334" s="229" t="s">
        <v>132</v>
      </c>
    </row>
    <row r="335" s="13" customFormat="1">
      <c r="A335" s="13"/>
      <c r="B335" s="219"/>
      <c r="C335" s="220"/>
      <c r="D335" s="221" t="s">
        <v>140</v>
      </c>
      <c r="E335" s="222" t="s">
        <v>19</v>
      </c>
      <c r="F335" s="223" t="s">
        <v>280</v>
      </c>
      <c r="G335" s="220"/>
      <c r="H335" s="222" t="s">
        <v>19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140</v>
      </c>
      <c r="AU335" s="229" t="s">
        <v>133</v>
      </c>
      <c r="AV335" s="13" t="s">
        <v>85</v>
      </c>
      <c r="AW335" s="13" t="s">
        <v>36</v>
      </c>
      <c r="AX335" s="13" t="s">
        <v>77</v>
      </c>
      <c r="AY335" s="229" t="s">
        <v>132</v>
      </c>
    </row>
    <row r="336" s="14" customFormat="1">
      <c r="A336" s="14"/>
      <c r="B336" s="230"/>
      <c r="C336" s="231"/>
      <c r="D336" s="221" t="s">
        <v>140</v>
      </c>
      <c r="E336" s="232" t="s">
        <v>19</v>
      </c>
      <c r="F336" s="233" t="s">
        <v>281</v>
      </c>
      <c r="G336" s="231"/>
      <c r="H336" s="234">
        <v>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0" t="s">
        <v>140</v>
      </c>
      <c r="AU336" s="240" t="s">
        <v>133</v>
      </c>
      <c r="AV336" s="14" t="s">
        <v>87</v>
      </c>
      <c r="AW336" s="14" t="s">
        <v>36</v>
      </c>
      <c r="AX336" s="14" t="s">
        <v>77</v>
      </c>
      <c r="AY336" s="240" t="s">
        <v>132</v>
      </c>
    </row>
    <row r="337" s="15" customFormat="1">
      <c r="A337" s="15"/>
      <c r="B337" s="241"/>
      <c r="C337" s="242"/>
      <c r="D337" s="221" t="s">
        <v>140</v>
      </c>
      <c r="E337" s="243" t="s">
        <v>19</v>
      </c>
      <c r="F337" s="244" t="s">
        <v>148</v>
      </c>
      <c r="G337" s="242"/>
      <c r="H337" s="245">
        <v>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1" t="s">
        <v>140</v>
      </c>
      <c r="AU337" s="251" t="s">
        <v>133</v>
      </c>
      <c r="AV337" s="15" t="s">
        <v>138</v>
      </c>
      <c r="AW337" s="15" t="s">
        <v>36</v>
      </c>
      <c r="AX337" s="15" t="s">
        <v>85</v>
      </c>
      <c r="AY337" s="251" t="s">
        <v>132</v>
      </c>
    </row>
    <row r="338" s="2" customFormat="1" ht="16.5" customHeight="1">
      <c r="A338" s="39"/>
      <c r="B338" s="40"/>
      <c r="C338" s="206" t="s">
        <v>302</v>
      </c>
      <c r="D338" s="206" t="s">
        <v>135</v>
      </c>
      <c r="E338" s="207" t="s">
        <v>303</v>
      </c>
      <c r="F338" s="208" t="s">
        <v>304</v>
      </c>
      <c r="G338" s="209" t="s">
        <v>166</v>
      </c>
      <c r="H338" s="210">
        <v>1</v>
      </c>
      <c r="I338" s="211"/>
      <c r="J338" s="212">
        <f>ROUND(I338*H338,2)</f>
        <v>0</v>
      </c>
      <c r="K338" s="208" t="s">
        <v>19</v>
      </c>
      <c r="L338" s="45"/>
      <c r="M338" s="213" t="s">
        <v>19</v>
      </c>
      <c r="N338" s="214" t="s">
        <v>48</v>
      </c>
      <c r="O338" s="85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7" t="s">
        <v>138</v>
      </c>
      <c r="AT338" s="217" t="s">
        <v>135</v>
      </c>
      <c r="AU338" s="217" t="s">
        <v>133</v>
      </c>
      <c r="AY338" s="18" t="s">
        <v>132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85</v>
      </c>
      <c r="BK338" s="218">
        <f>ROUND(I338*H338,2)</f>
        <v>0</v>
      </c>
      <c r="BL338" s="18" t="s">
        <v>138</v>
      </c>
      <c r="BM338" s="217" t="s">
        <v>305</v>
      </c>
    </row>
    <row r="339" s="13" customFormat="1">
      <c r="A339" s="13"/>
      <c r="B339" s="219"/>
      <c r="C339" s="220"/>
      <c r="D339" s="221" t="s">
        <v>140</v>
      </c>
      <c r="E339" s="222" t="s">
        <v>19</v>
      </c>
      <c r="F339" s="223" t="s">
        <v>141</v>
      </c>
      <c r="G339" s="220"/>
      <c r="H339" s="222" t="s">
        <v>19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140</v>
      </c>
      <c r="AU339" s="229" t="s">
        <v>133</v>
      </c>
      <c r="AV339" s="13" t="s">
        <v>85</v>
      </c>
      <c r="AW339" s="13" t="s">
        <v>36</v>
      </c>
      <c r="AX339" s="13" t="s">
        <v>77</v>
      </c>
      <c r="AY339" s="229" t="s">
        <v>132</v>
      </c>
    </row>
    <row r="340" s="13" customFormat="1">
      <c r="A340" s="13"/>
      <c r="B340" s="219"/>
      <c r="C340" s="220"/>
      <c r="D340" s="221" t="s">
        <v>140</v>
      </c>
      <c r="E340" s="222" t="s">
        <v>19</v>
      </c>
      <c r="F340" s="223" t="s">
        <v>208</v>
      </c>
      <c r="G340" s="220"/>
      <c r="H340" s="222" t="s">
        <v>19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140</v>
      </c>
      <c r="AU340" s="229" t="s">
        <v>133</v>
      </c>
      <c r="AV340" s="13" t="s">
        <v>85</v>
      </c>
      <c r="AW340" s="13" t="s">
        <v>36</v>
      </c>
      <c r="AX340" s="13" t="s">
        <v>77</v>
      </c>
      <c r="AY340" s="229" t="s">
        <v>132</v>
      </c>
    </row>
    <row r="341" s="13" customFormat="1">
      <c r="A341" s="13"/>
      <c r="B341" s="219"/>
      <c r="C341" s="220"/>
      <c r="D341" s="221" t="s">
        <v>140</v>
      </c>
      <c r="E341" s="222" t="s">
        <v>19</v>
      </c>
      <c r="F341" s="223" t="s">
        <v>279</v>
      </c>
      <c r="G341" s="220"/>
      <c r="H341" s="222" t="s">
        <v>19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9" t="s">
        <v>140</v>
      </c>
      <c r="AU341" s="229" t="s">
        <v>133</v>
      </c>
      <c r="AV341" s="13" t="s">
        <v>85</v>
      </c>
      <c r="AW341" s="13" t="s">
        <v>36</v>
      </c>
      <c r="AX341" s="13" t="s">
        <v>77</v>
      </c>
      <c r="AY341" s="229" t="s">
        <v>132</v>
      </c>
    </row>
    <row r="342" s="13" customFormat="1">
      <c r="A342" s="13"/>
      <c r="B342" s="219"/>
      <c r="C342" s="220"/>
      <c r="D342" s="221" t="s">
        <v>140</v>
      </c>
      <c r="E342" s="222" t="s">
        <v>19</v>
      </c>
      <c r="F342" s="223" t="s">
        <v>183</v>
      </c>
      <c r="G342" s="220"/>
      <c r="H342" s="222" t="s">
        <v>19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9" t="s">
        <v>140</v>
      </c>
      <c r="AU342" s="229" t="s">
        <v>133</v>
      </c>
      <c r="AV342" s="13" t="s">
        <v>85</v>
      </c>
      <c r="AW342" s="13" t="s">
        <v>36</v>
      </c>
      <c r="AX342" s="13" t="s">
        <v>77</v>
      </c>
      <c r="AY342" s="229" t="s">
        <v>132</v>
      </c>
    </row>
    <row r="343" s="13" customFormat="1">
      <c r="A343" s="13"/>
      <c r="B343" s="219"/>
      <c r="C343" s="220"/>
      <c r="D343" s="221" t="s">
        <v>140</v>
      </c>
      <c r="E343" s="222" t="s">
        <v>19</v>
      </c>
      <c r="F343" s="223" t="s">
        <v>280</v>
      </c>
      <c r="G343" s="220"/>
      <c r="H343" s="222" t="s">
        <v>19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140</v>
      </c>
      <c r="AU343" s="229" t="s">
        <v>133</v>
      </c>
      <c r="AV343" s="13" t="s">
        <v>85</v>
      </c>
      <c r="AW343" s="13" t="s">
        <v>36</v>
      </c>
      <c r="AX343" s="13" t="s">
        <v>77</v>
      </c>
      <c r="AY343" s="229" t="s">
        <v>132</v>
      </c>
    </row>
    <row r="344" s="14" customFormat="1">
      <c r="A344" s="14"/>
      <c r="B344" s="230"/>
      <c r="C344" s="231"/>
      <c r="D344" s="221" t="s">
        <v>140</v>
      </c>
      <c r="E344" s="232" t="s">
        <v>19</v>
      </c>
      <c r="F344" s="233" t="s">
        <v>281</v>
      </c>
      <c r="G344" s="231"/>
      <c r="H344" s="234">
        <v>1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0" t="s">
        <v>140</v>
      </c>
      <c r="AU344" s="240" t="s">
        <v>133</v>
      </c>
      <c r="AV344" s="14" t="s">
        <v>87</v>
      </c>
      <c r="AW344" s="14" t="s">
        <v>36</v>
      </c>
      <c r="AX344" s="14" t="s">
        <v>77</v>
      </c>
      <c r="AY344" s="240" t="s">
        <v>132</v>
      </c>
    </row>
    <row r="345" s="15" customFormat="1">
      <c r="A345" s="15"/>
      <c r="B345" s="241"/>
      <c r="C345" s="242"/>
      <c r="D345" s="221" t="s">
        <v>140</v>
      </c>
      <c r="E345" s="243" t="s">
        <v>19</v>
      </c>
      <c r="F345" s="244" t="s">
        <v>148</v>
      </c>
      <c r="G345" s="242"/>
      <c r="H345" s="245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1" t="s">
        <v>140</v>
      </c>
      <c r="AU345" s="251" t="s">
        <v>133</v>
      </c>
      <c r="AV345" s="15" t="s">
        <v>138</v>
      </c>
      <c r="AW345" s="15" t="s">
        <v>36</v>
      </c>
      <c r="AX345" s="15" t="s">
        <v>85</v>
      </c>
      <c r="AY345" s="251" t="s">
        <v>132</v>
      </c>
    </row>
    <row r="346" s="12" customFormat="1" ht="20.88" customHeight="1">
      <c r="A346" s="12"/>
      <c r="B346" s="190"/>
      <c r="C346" s="191"/>
      <c r="D346" s="192" t="s">
        <v>76</v>
      </c>
      <c r="E346" s="204" t="s">
        <v>306</v>
      </c>
      <c r="F346" s="204" t="s">
        <v>307</v>
      </c>
      <c r="G346" s="191"/>
      <c r="H346" s="191"/>
      <c r="I346" s="194"/>
      <c r="J346" s="205">
        <f>BK346</f>
        <v>0</v>
      </c>
      <c r="K346" s="191"/>
      <c r="L346" s="196"/>
      <c r="M346" s="197"/>
      <c r="N346" s="198"/>
      <c r="O346" s="198"/>
      <c r="P346" s="199">
        <f>SUM(P347:P566)</f>
        <v>0</v>
      </c>
      <c r="Q346" s="198"/>
      <c r="R346" s="199">
        <f>SUM(R347:R566)</f>
        <v>0</v>
      </c>
      <c r="S346" s="198"/>
      <c r="T346" s="200">
        <f>SUM(T347:T566)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85</v>
      </c>
      <c r="AT346" s="202" t="s">
        <v>76</v>
      </c>
      <c r="AU346" s="202" t="s">
        <v>87</v>
      </c>
      <c r="AY346" s="201" t="s">
        <v>132</v>
      </c>
      <c r="BK346" s="203">
        <f>SUM(BK347:BK566)</f>
        <v>0</v>
      </c>
    </row>
    <row r="347" s="2" customFormat="1" ht="55.5" customHeight="1">
      <c r="A347" s="39"/>
      <c r="B347" s="40"/>
      <c r="C347" s="206" t="s">
        <v>308</v>
      </c>
      <c r="D347" s="206" t="s">
        <v>135</v>
      </c>
      <c r="E347" s="207" t="s">
        <v>309</v>
      </c>
      <c r="F347" s="208" t="s">
        <v>310</v>
      </c>
      <c r="G347" s="209" t="s">
        <v>166</v>
      </c>
      <c r="H347" s="210">
        <v>1</v>
      </c>
      <c r="I347" s="211"/>
      <c r="J347" s="212">
        <f>ROUND(I347*H347,2)</f>
        <v>0</v>
      </c>
      <c r="K347" s="208" t="s">
        <v>19</v>
      </c>
      <c r="L347" s="45"/>
      <c r="M347" s="213" t="s">
        <v>19</v>
      </c>
      <c r="N347" s="214" t="s">
        <v>48</v>
      </c>
      <c r="O347" s="85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7" t="s">
        <v>138</v>
      </c>
      <c r="AT347" s="217" t="s">
        <v>135</v>
      </c>
      <c r="AU347" s="217" t="s">
        <v>133</v>
      </c>
      <c r="AY347" s="18" t="s">
        <v>132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85</v>
      </c>
      <c r="BK347" s="218">
        <f>ROUND(I347*H347,2)</f>
        <v>0</v>
      </c>
      <c r="BL347" s="18" t="s">
        <v>138</v>
      </c>
      <c r="BM347" s="217" t="s">
        <v>311</v>
      </c>
    </row>
    <row r="348" s="13" customFormat="1">
      <c r="A348" s="13"/>
      <c r="B348" s="219"/>
      <c r="C348" s="220"/>
      <c r="D348" s="221" t="s">
        <v>140</v>
      </c>
      <c r="E348" s="222" t="s">
        <v>19</v>
      </c>
      <c r="F348" s="223" t="s">
        <v>141</v>
      </c>
      <c r="G348" s="220"/>
      <c r="H348" s="222" t="s">
        <v>19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140</v>
      </c>
      <c r="AU348" s="229" t="s">
        <v>133</v>
      </c>
      <c r="AV348" s="13" t="s">
        <v>85</v>
      </c>
      <c r="AW348" s="13" t="s">
        <v>36</v>
      </c>
      <c r="AX348" s="13" t="s">
        <v>77</v>
      </c>
      <c r="AY348" s="229" t="s">
        <v>132</v>
      </c>
    </row>
    <row r="349" s="13" customFormat="1">
      <c r="A349" s="13"/>
      <c r="B349" s="219"/>
      <c r="C349" s="220"/>
      <c r="D349" s="221" t="s">
        <v>140</v>
      </c>
      <c r="E349" s="222" t="s">
        <v>19</v>
      </c>
      <c r="F349" s="223" t="s">
        <v>207</v>
      </c>
      <c r="G349" s="220"/>
      <c r="H349" s="222" t="s">
        <v>19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9" t="s">
        <v>140</v>
      </c>
      <c r="AU349" s="229" t="s">
        <v>133</v>
      </c>
      <c r="AV349" s="13" t="s">
        <v>85</v>
      </c>
      <c r="AW349" s="13" t="s">
        <v>36</v>
      </c>
      <c r="AX349" s="13" t="s">
        <v>77</v>
      </c>
      <c r="AY349" s="229" t="s">
        <v>132</v>
      </c>
    </row>
    <row r="350" s="13" customFormat="1">
      <c r="A350" s="13"/>
      <c r="B350" s="219"/>
      <c r="C350" s="220"/>
      <c r="D350" s="221" t="s">
        <v>140</v>
      </c>
      <c r="E350" s="222" t="s">
        <v>19</v>
      </c>
      <c r="F350" s="223" t="s">
        <v>312</v>
      </c>
      <c r="G350" s="220"/>
      <c r="H350" s="222" t="s">
        <v>19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140</v>
      </c>
      <c r="AU350" s="229" t="s">
        <v>133</v>
      </c>
      <c r="AV350" s="13" t="s">
        <v>85</v>
      </c>
      <c r="AW350" s="13" t="s">
        <v>36</v>
      </c>
      <c r="AX350" s="13" t="s">
        <v>77</v>
      </c>
      <c r="AY350" s="229" t="s">
        <v>132</v>
      </c>
    </row>
    <row r="351" s="13" customFormat="1">
      <c r="A351" s="13"/>
      <c r="B351" s="219"/>
      <c r="C351" s="220"/>
      <c r="D351" s="221" t="s">
        <v>140</v>
      </c>
      <c r="E351" s="222" t="s">
        <v>19</v>
      </c>
      <c r="F351" s="223" t="s">
        <v>313</v>
      </c>
      <c r="G351" s="220"/>
      <c r="H351" s="222" t="s">
        <v>19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140</v>
      </c>
      <c r="AU351" s="229" t="s">
        <v>133</v>
      </c>
      <c r="AV351" s="13" t="s">
        <v>85</v>
      </c>
      <c r="AW351" s="13" t="s">
        <v>36</v>
      </c>
      <c r="AX351" s="13" t="s">
        <v>77</v>
      </c>
      <c r="AY351" s="229" t="s">
        <v>132</v>
      </c>
    </row>
    <row r="352" s="13" customFormat="1">
      <c r="A352" s="13"/>
      <c r="B352" s="219"/>
      <c r="C352" s="220"/>
      <c r="D352" s="221" t="s">
        <v>140</v>
      </c>
      <c r="E352" s="222" t="s">
        <v>19</v>
      </c>
      <c r="F352" s="223" t="s">
        <v>146</v>
      </c>
      <c r="G352" s="220"/>
      <c r="H352" s="222" t="s">
        <v>19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9" t="s">
        <v>140</v>
      </c>
      <c r="AU352" s="229" t="s">
        <v>133</v>
      </c>
      <c r="AV352" s="13" t="s">
        <v>85</v>
      </c>
      <c r="AW352" s="13" t="s">
        <v>36</v>
      </c>
      <c r="AX352" s="13" t="s">
        <v>77</v>
      </c>
      <c r="AY352" s="229" t="s">
        <v>132</v>
      </c>
    </row>
    <row r="353" s="13" customFormat="1">
      <c r="A353" s="13"/>
      <c r="B353" s="219"/>
      <c r="C353" s="220"/>
      <c r="D353" s="221" t="s">
        <v>140</v>
      </c>
      <c r="E353" s="222" t="s">
        <v>19</v>
      </c>
      <c r="F353" s="223" t="s">
        <v>314</v>
      </c>
      <c r="G353" s="220"/>
      <c r="H353" s="222" t="s">
        <v>19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9" t="s">
        <v>140</v>
      </c>
      <c r="AU353" s="229" t="s">
        <v>133</v>
      </c>
      <c r="AV353" s="13" t="s">
        <v>85</v>
      </c>
      <c r="AW353" s="13" t="s">
        <v>36</v>
      </c>
      <c r="AX353" s="13" t="s">
        <v>77</v>
      </c>
      <c r="AY353" s="229" t="s">
        <v>132</v>
      </c>
    </row>
    <row r="354" s="13" customFormat="1">
      <c r="A354" s="13"/>
      <c r="B354" s="219"/>
      <c r="C354" s="220"/>
      <c r="D354" s="221" t="s">
        <v>140</v>
      </c>
      <c r="E354" s="222" t="s">
        <v>19</v>
      </c>
      <c r="F354" s="223" t="s">
        <v>315</v>
      </c>
      <c r="G354" s="220"/>
      <c r="H354" s="222" t="s">
        <v>19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140</v>
      </c>
      <c r="AU354" s="229" t="s">
        <v>133</v>
      </c>
      <c r="AV354" s="13" t="s">
        <v>85</v>
      </c>
      <c r="AW354" s="13" t="s">
        <v>36</v>
      </c>
      <c r="AX354" s="13" t="s">
        <v>77</v>
      </c>
      <c r="AY354" s="229" t="s">
        <v>132</v>
      </c>
    </row>
    <row r="355" s="13" customFormat="1">
      <c r="A355" s="13"/>
      <c r="B355" s="219"/>
      <c r="C355" s="220"/>
      <c r="D355" s="221" t="s">
        <v>140</v>
      </c>
      <c r="E355" s="222" t="s">
        <v>19</v>
      </c>
      <c r="F355" s="223" t="s">
        <v>316</v>
      </c>
      <c r="G355" s="220"/>
      <c r="H355" s="222" t="s">
        <v>19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140</v>
      </c>
      <c r="AU355" s="229" t="s">
        <v>133</v>
      </c>
      <c r="AV355" s="13" t="s">
        <v>85</v>
      </c>
      <c r="AW355" s="13" t="s">
        <v>36</v>
      </c>
      <c r="AX355" s="13" t="s">
        <v>77</v>
      </c>
      <c r="AY355" s="229" t="s">
        <v>132</v>
      </c>
    </row>
    <row r="356" s="14" customFormat="1">
      <c r="A356" s="14"/>
      <c r="B356" s="230"/>
      <c r="C356" s="231"/>
      <c r="D356" s="221" t="s">
        <v>140</v>
      </c>
      <c r="E356" s="232" t="s">
        <v>19</v>
      </c>
      <c r="F356" s="233" t="s">
        <v>85</v>
      </c>
      <c r="G356" s="231"/>
      <c r="H356" s="234">
        <v>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140</v>
      </c>
      <c r="AU356" s="240" t="s">
        <v>133</v>
      </c>
      <c r="AV356" s="14" t="s">
        <v>87</v>
      </c>
      <c r="AW356" s="14" t="s">
        <v>36</v>
      </c>
      <c r="AX356" s="14" t="s">
        <v>77</v>
      </c>
      <c r="AY356" s="240" t="s">
        <v>132</v>
      </c>
    </row>
    <row r="357" s="15" customFormat="1">
      <c r="A357" s="15"/>
      <c r="B357" s="241"/>
      <c r="C357" s="242"/>
      <c r="D357" s="221" t="s">
        <v>140</v>
      </c>
      <c r="E357" s="243" t="s">
        <v>19</v>
      </c>
      <c r="F357" s="244" t="s">
        <v>148</v>
      </c>
      <c r="G357" s="242"/>
      <c r="H357" s="245">
        <v>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1" t="s">
        <v>140</v>
      </c>
      <c r="AU357" s="251" t="s">
        <v>133</v>
      </c>
      <c r="AV357" s="15" t="s">
        <v>138</v>
      </c>
      <c r="AW357" s="15" t="s">
        <v>36</v>
      </c>
      <c r="AX357" s="15" t="s">
        <v>85</v>
      </c>
      <c r="AY357" s="251" t="s">
        <v>132</v>
      </c>
    </row>
    <row r="358" s="2" customFormat="1" ht="76.35" customHeight="1">
      <c r="A358" s="39"/>
      <c r="B358" s="40"/>
      <c r="C358" s="206" t="s">
        <v>317</v>
      </c>
      <c r="D358" s="206" t="s">
        <v>135</v>
      </c>
      <c r="E358" s="207" t="s">
        <v>318</v>
      </c>
      <c r="F358" s="208" t="s">
        <v>319</v>
      </c>
      <c r="G358" s="209" t="s">
        <v>166</v>
      </c>
      <c r="H358" s="210">
        <v>1</v>
      </c>
      <c r="I358" s="211"/>
      <c r="J358" s="212">
        <f>ROUND(I358*H358,2)</f>
        <v>0</v>
      </c>
      <c r="K358" s="208" t="s">
        <v>19</v>
      </c>
      <c r="L358" s="45"/>
      <c r="M358" s="213" t="s">
        <v>19</v>
      </c>
      <c r="N358" s="214" t="s">
        <v>48</v>
      </c>
      <c r="O358" s="85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7" t="s">
        <v>138</v>
      </c>
      <c r="AT358" s="217" t="s">
        <v>135</v>
      </c>
      <c r="AU358" s="217" t="s">
        <v>133</v>
      </c>
      <c r="AY358" s="18" t="s">
        <v>132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85</v>
      </c>
      <c r="BK358" s="218">
        <f>ROUND(I358*H358,2)</f>
        <v>0</v>
      </c>
      <c r="BL358" s="18" t="s">
        <v>138</v>
      </c>
      <c r="BM358" s="217" t="s">
        <v>320</v>
      </c>
    </row>
    <row r="359" s="13" customFormat="1">
      <c r="A359" s="13"/>
      <c r="B359" s="219"/>
      <c r="C359" s="220"/>
      <c r="D359" s="221" t="s">
        <v>140</v>
      </c>
      <c r="E359" s="222" t="s">
        <v>19</v>
      </c>
      <c r="F359" s="223" t="s">
        <v>141</v>
      </c>
      <c r="G359" s="220"/>
      <c r="H359" s="222" t="s">
        <v>19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140</v>
      </c>
      <c r="AU359" s="229" t="s">
        <v>133</v>
      </c>
      <c r="AV359" s="13" t="s">
        <v>85</v>
      </c>
      <c r="AW359" s="13" t="s">
        <v>36</v>
      </c>
      <c r="AX359" s="13" t="s">
        <v>77</v>
      </c>
      <c r="AY359" s="229" t="s">
        <v>132</v>
      </c>
    </row>
    <row r="360" s="13" customFormat="1">
      <c r="A360" s="13"/>
      <c r="B360" s="219"/>
      <c r="C360" s="220"/>
      <c r="D360" s="221" t="s">
        <v>140</v>
      </c>
      <c r="E360" s="222" t="s">
        <v>19</v>
      </c>
      <c r="F360" s="223" t="s">
        <v>207</v>
      </c>
      <c r="G360" s="220"/>
      <c r="H360" s="222" t="s">
        <v>19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9" t="s">
        <v>140</v>
      </c>
      <c r="AU360" s="229" t="s">
        <v>133</v>
      </c>
      <c r="AV360" s="13" t="s">
        <v>85</v>
      </c>
      <c r="AW360" s="13" t="s">
        <v>36</v>
      </c>
      <c r="AX360" s="13" t="s">
        <v>77</v>
      </c>
      <c r="AY360" s="229" t="s">
        <v>132</v>
      </c>
    </row>
    <row r="361" s="13" customFormat="1">
      <c r="A361" s="13"/>
      <c r="B361" s="219"/>
      <c r="C361" s="220"/>
      <c r="D361" s="221" t="s">
        <v>140</v>
      </c>
      <c r="E361" s="222" t="s">
        <v>19</v>
      </c>
      <c r="F361" s="223" t="s">
        <v>312</v>
      </c>
      <c r="G361" s="220"/>
      <c r="H361" s="222" t="s">
        <v>19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140</v>
      </c>
      <c r="AU361" s="229" t="s">
        <v>133</v>
      </c>
      <c r="AV361" s="13" t="s">
        <v>85</v>
      </c>
      <c r="AW361" s="13" t="s">
        <v>36</v>
      </c>
      <c r="AX361" s="13" t="s">
        <v>77</v>
      </c>
      <c r="AY361" s="229" t="s">
        <v>132</v>
      </c>
    </row>
    <row r="362" s="13" customFormat="1">
      <c r="A362" s="13"/>
      <c r="B362" s="219"/>
      <c r="C362" s="220"/>
      <c r="D362" s="221" t="s">
        <v>140</v>
      </c>
      <c r="E362" s="222" t="s">
        <v>19</v>
      </c>
      <c r="F362" s="223" t="s">
        <v>313</v>
      </c>
      <c r="G362" s="220"/>
      <c r="H362" s="222" t="s">
        <v>19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9" t="s">
        <v>140</v>
      </c>
      <c r="AU362" s="229" t="s">
        <v>133</v>
      </c>
      <c r="AV362" s="13" t="s">
        <v>85</v>
      </c>
      <c r="AW362" s="13" t="s">
        <v>36</v>
      </c>
      <c r="AX362" s="13" t="s">
        <v>77</v>
      </c>
      <c r="AY362" s="229" t="s">
        <v>132</v>
      </c>
    </row>
    <row r="363" s="13" customFormat="1">
      <c r="A363" s="13"/>
      <c r="B363" s="219"/>
      <c r="C363" s="220"/>
      <c r="D363" s="221" t="s">
        <v>140</v>
      </c>
      <c r="E363" s="222" t="s">
        <v>19</v>
      </c>
      <c r="F363" s="223" t="s">
        <v>146</v>
      </c>
      <c r="G363" s="220"/>
      <c r="H363" s="222" t="s">
        <v>19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9" t="s">
        <v>140</v>
      </c>
      <c r="AU363" s="229" t="s">
        <v>133</v>
      </c>
      <c r="AV363" s="13" t="s">
        <v>85</v>
      </c>
      <c r="AW363" s="13" t="s">
        <v>36</v>
      </c>
      <c r="AX363" s="13" t="s">
        <v>77</v>
      </c>
      <c r="AY363" s="229" t="s">
        <v>132</v>
      </c>
    </row>
    <row r="364" s="13" customFormat="1">
      <c r="A364" s="13"/>
      <c r="B364" s="219"/>
      <c r="C364" s="220"/>
      <c r="D364" s="221" t="s">
        <v>140</v>
      </c>
      <c r="E364" s="222" t="s">
        <v>19</v>
      </c>
      <c r="F364" s="223" t="s">
        <v>314</v>
      </c>
      <c r="G364" s="220"/>
      <c r="H364" s="222" t="s">
        <v>19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140</v>
      </c>
      <c r="AU364" s="229" t="s">
        <v>133</v>
      </c>
      <c r="AV364" s="13" t="s">
        <v>85</v>
      </c>
      <c r="AW364" s="13" t="s">
        <v>36</v>
      </c>
      <c r="AX364" s="13" t="s">
        <v>77</v>
      </c>
      <c r="AY364" s="229" t="s">
        <v>132</v>
      </c>
    </row>
    <row r="365" s="13" customFormat="1">
      <c r="A365" s="13"/>
      <c r="B365" s="219"/>
      <c r="C365" s="220"/>
      <c r="D365" s="221" t="s">
        <v>140</v>
      </c>
      <c r="E365" s="222" t="s">
        <v>19</v>
      </c>
      <c r="F365" s="223" t="s">
        <v>315</v>
      </c>
      <c r="G365" s="220"/>
      <c r="H365" s="222" t="s">
        <v>19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9" t="s">
        <v>140</v>
      </c>
      <c r="AU365" s="229" t="s">
        <v>133</v>
      </c>
      <c r="AV365" s="13" t="s">
        <v>85</v>
      </c>
      <c r="AW365" s="13" t="s">
        <v>36</v>
      </c>
      <c r="AX365" s="13" t="s">
        <v>77</v>
      </c>
      <c r="AY365" s="229" t="s">
        <v>132</v>
      </c>
    </row>
    <row r="366" s="13" customFormat="1">
      <c r="A366" s="13"/>
      <c r="B366" s="219"/>
      <c r="C366" s="220"/>
      <c r="D366" s="221" t="s">
        <v>140</v>
      </c>
      <c r="E366" s="222" t="s">
        <v>19</v>
      </c>
      <c r="F366" s="223" t="s">
        <v>316</v>
      </c>
      <c r="G366" s="220"/>
      <c r="H366" s="222" t="s">
        <v>19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140</v>
      </c>
      <c r="AU366" s="229" t="s">
        <v>133</v>
      </c>
      <c r="AV366" s="13" t="s">
        <v>85</v>
      </c>
      <c r="AW366" s="13" t="s">
        <v>36</v>
      </c>
      <c r="AX366" s="13" t="s">
        <v>77</v>
      </c>
      <c r="AY366" s="229" t="s">
        <v>132</v>
      </c>
    </row>
    <row r="367" s="14" customFormat="1">
      <c r="A367" s="14"/>
      <c r="B367" s="230"/>
      <c r="C367" s="231"/>
      <c r="D367" s="221" t="s">
        <v>140</v>
      </c>
      <c r="E367" s="232" t="s">
        <v>19</v>
      </c>
      <c r="F367" s="233" t="s">
        <v>85</v>
      </c>
      <c r="G367" s="231"/>
      <c r="H367" s="234">
        <v>1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0" t="s">
        <v>140</v>
      </c>
      <c r="AU367" s="240" t="s">
        <v>133</v>
      </c>
      <c r="AV367" s="14" t="s">
        <v>87</v>
      </c>
      <c r="AW367" s="14" t="s">
        <v>36</v>
      </c>
      <c r="AX367" s="14" t="s">
        <v>77</v>
      </c>
      <c r="AY367" s="240" t="s">
        <v>132</v>
      </c>
    </row>
    <row r="368" s="15" customFormat="1">
      <c r="A368" s="15"/>
      <c r="B368" s="241"/>
      <c r="C368" s="242"/>
      <c r="D368" s="221" t="s">
        <v>140</v>
      </c>
      <c r="E368" s="243" t="s">
        <v>19</v>
      </c>
      <c r="F368" s="244" t="s">
        <v>148</v>
      </c>
      <c r="G368" s="242"/>
      <c r="H368" s="245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1" t="s">
        <v>140</v>
      </c>
      <c r="AU368" s="251" t="s">
        <v>133</v>
      </c>
      <c r="AV368" s="15" t="s">
        <v>138</v>
      </c>
      <c r="AW368" s="15" t="s">
        <v>36</v>
      </c>
      <c r="AX368" s="15" t="s">
        <v>85</v>
      </c>
      <c r="AY368" s="251" t="s">
        <v>132</v>
      </c>
    </row>
    <row r="369" s="2" customFormat="1" ht="101.25" customHeight="1">
      <c r="A369" s="39"/>
      <c r="B369" s="40"/>
      <c r="C369" s="206" t="s">
        <v>321</v>
      </c>
      <c r="D369" s="206" t="s">
        <v>135</v>
      </c>
      <c r="E369" s="207" t="s">
        <v>322</v>
      </c>
      <c r="F369" s="208" t="s">
        <v>323</v>
      </c>
      <c r="G369" s="209" t="s">
        <v>166</v>
      </c>
      <c r="H369" s="210">
        <v>1</v>
      </c>
      <c r="I369" s="211"/>
      <c r="J369" s="212">
        <f>ROUND(I369*H369,2)</f>
        <v>0</v>
      </c>
      <c r="K369" s="208" t="s">
        <v>19</v>
      </c>
      <c r="L369" s="45"/>
      <c r="M369" s="213" t="s">
        <v>19</v>
      </c>
      <c r="N369" s="214" t="s">
        <v>48</v>
      </c>
      <c r="O369" s="85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7" t="s">
        <v>138</v>
      </c>
      <c r="AT369" s="217" t="s">
        <v>135</v>
      </c>
      <c r="AU369" s="217" t="s">
        <v>133</v>
      </c>
      <c r="AY369" s="18" t="s">
        <v>132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8" t="s">
        <v>85</v>
      </c>
      <c r="BK369" s="218">
        <f>ROUND(I369*H369,2)</f>
        <v>0</v>
      </c>
      <c r="BL369" s="18" t="s">
        <v>138</v>
      </c>
      <c r="BM369" s="217" t="s">
        <v>324</v>
      </c>
    </row>
    <row r="370" s="13" customFormat="1">
      <c r="A370" s="13"/>
      <c r="B370" s="219"/>
      <c r="C370" s="220"/>
      <c r="D370" s="221" t="s">
        <v>140</v>
      </c>
      <c r="E370" s="222" t="s">
        <v>19</v>
      </c>
      <c r="F370" s="223" t="s">
        <v>141</v>
      </c>
      <c r="G370" s="220"/>
      <c r="H370" s="222" t="s">
        <v>19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140</v>
      </c>
      <c r="AU370" s="229" t="s">
        <v>133</v>
      </c>
      <c r="AV370" s="13" t="s">
        <v>85</v>
      </c>
      <c r="AW370" s="13" t="s">
        <v>36</v>
      </c>
      <c r="AX370" s="13" t="s">
        <v>77</v>
      </c>
      <c r="AY370" s="229" t="s">
        <v>132</v>
      </c>
    </row>
    <row r="371" s="13" customFormat="1">
      <c r="A371" s="13"/>
      <c r="B371" s="219"/>
      <c r="C371" s="220"/>
      <c r="D371" s="221" t="s">
        <v>140</v>
      </c>
      <c r="E371" s="222" t="s">
        <v>19</v>
      </c>
      <c r="F371" s="223" t="s">
        <v>207</v>
      </c>
      <c r="G371" s="220"/>
      <c r="H371" s="222" t="s">
        <v>19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9" t="s">
        <v>140</v>
      </c>
      <c r="AU371" s="229" t="s">
        <v>133</v>
      </c>
      <c r="AV371" s="13" t="s">
        <v>85</v>
      </c>
      <c r="AW371" s="13" t="s">
        <v>36</v>
      </c>
      <c r="AX371" s="13" t="s">
        <v>77</v>
      </c>
      <c r="AY371" s="229" t="s">
        <v>132</v>
      </c>
    </row>
    <row r="372" s="13" customFormat="1">
      <c r="A372" s="13"/>
      <c r="B372" s="219"/>
      <c r="C372" s="220"/>
      <c r="D372" s="221" t="s">
        <v>140</v>
      </c>
      <c r="E372" s="222" t="s">
        <v>19</v>
      </c>
      <c r="F372" s="223" t="s">
        <v>312</v>
      </c>
      <c r="G372" s="220"/>
      <c r="H372" s="222" t="s">
        <v>19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9" t="s">
        <v>140</v>
      </c>
      <c r="AU372" s="229" t="s">
        <v>133</v>
      </c>
      <c r="AV372" s="13" t="s">
        <v>85</v>
      </c>
      <c r="AW372" s="13" t="s">
        <v>36</v>
      </c>
      <c r="AX372" s="13" t="s">
        <v>77</v>
      </c>
      <c r="AY372" s="229" t="s">
        <v>132</v>
      </c>
    </row>
    <row r="373" s="13" customFormat="1">
      <c r="A373" s="13"/>
      <c r="B373" s="219"/>
      <c r="C373" s="220"/>
      <c r="D373" s="221" t="s">
        <v>140</v>
      </c>
      <c r="E373" s="222" t="s">
        <v>19</v>
      </c>
      <c r="F373" s="223" t="s">
        <v>313</v>
      </c>
      <c r="G373" s="220"/>
      <c r="H373" s="222" t="s">
        <v>19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9" t="s">
        <v>140</v>
      </c>
      <c r="AU373" s="229" t="s">
        <v>133</v>
      </c>
      <c r="AV373" s="13" t="s">
        <v>85</v>
      </c>
      <c r="AW373" s="13" t="s">
        <v>36</v>
      </c>
      <c r="AX373" s="13" t="s">
        <v>77</v>
      </c>
      <c r="AY373" s="229" t="s">
        <v>132</v>
      </c>
    </row>
    <row r="374" s="13" customFormat="1">
      <c r="A374" s="13"/>
      <c r="B374" s="219"/>
      <c r="C374" s="220"/>
      <c r="D374" s="221" t="s">
        <v>140</v>
      </c>
      <c r="E374" s="222" t="s">
        <v>19</v>
      </c>
      <c r="F374" s="223" t="s">
        <v>146</v>
      </c>
      <c r="G374" s="220"/>
      <c r="H374" s="222" t="s">
        <v>19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140</v>
      </c>
      <c r="AU374" s="229" t="s">
        <v>133</v>
      </c>
      <c r="AV374" s="13" t="s">
        <v>85</v>
      </c>
      <c r="AW374" s="13" t="s">
        <v>36</v>
      </c>
      <c r="AX374" s="13" t="s">
        <v>77</v>
      </c>
      <c r="AY374" s="229" t="s">
        <v>132</v>
      </c>
    </row>
    <row r="375" s="13" customFormat="1">
      <c r="A375" s="13"/>
      <c r="B375" s="219"/>
      <c r="C375" s="220"/>
      <c r="D375" s="221" t="s">
        <v>140</v>
      </c>
      <c r="E375" s="222" t="s">
        <v>19</v>
      </c>
      <c r="F375" s="223" t="s">
        <v>314</v>
      </c>
      <c r="G375" s="220"/>
      <c r="H375" s="222" t="s">
        <v>19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9" t="s">
        <v>140</v>
      </c>
      <c r="AU375" s="229" t="s">
        <v>133</v>
      </c>
      <c r="AV375" s="13" t="s">
        <v>85</v>
      </c>
      <c r="AW375" s="13" t="s">
        <v>36</v>
      </c>
      <c r="AX375" s="13" t="s">
        <v>77</v>
      </c>
      <c r="AY375" s="229" t="s">
        <v>132</v>
      </c>
    </row>
    <row r="376" s="13" customFormat="1">
      <c r="A376" s="13"/>
      <c r="B376" s="219"/>
      <c r="C376" s="220"/>
      <c r="D376" s="221" t="s">
        <v>140</v>
      </c>
      <c r="E376" s="222" t="s">
        <v>19</v>
      </c>
      <c r="F376" s="223" t="s">
        <v>315</v>
      </c>
      <c r="G376" s="220"/>
      <c r="H376" s="222" t="s">
        <v>19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140</v>
      </c>
      <c r="AU376" s="229" t="s">
        <v>133</v>
      </c>
      <c r="AV376" s="13" t="s">
        <v>85</v>
      </c>
      <c r="AW376" s="13" t="s">
        <v>36</v>
      </c>
      <c r="AX376" s="13" t="s">
        <v>77</v>
      </c>
      <c r="AY376" s="229" t="s">
        <v>132</v>
      </c>
    </row>
    <row r="377" s="13" customFormat="1">
      <c r="A377" s="13"/>
      <c r="B377" s="219"/>
      <c r="C377" s="220"/>
      <c r="D377" s="221" t="s">
        <v>140</v>
      </c>
      <c r="E377" s="222" t="s">
        <v>19</v>
      </c>
      <c r="F377" s="223" t="s">
        <v>316</v>
      </c>
      <c r="G377" s="220"/>
      <c r="H377" s="222" t="s">
        <v>19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9" t="s">
        <v>140</v>
      </c>
      <c r="AU377" s="229" t="s">
        <v>133</v>
      </c>
      <c r="AV377" s="13" t="s">
        <v>85</v>
      </c>
      <c r="AW377" s="13" t="s">
        <v>36</v>
      </c>
      <c r="AX377" s="13" t="s">
        <v>77</v>
      </c>
      <c r="AY377" s="229" t="s">
        <v>132</v>
      </c>
    </row>
    <row r="378" s="14" customFormat="1">
      <c r="A378" s="14"/>
      <c r="B378" s="230"/>
      <c r="C378" s="231"/>
      <c r="D378" s="221" t="s">
        <v>140</v>
      </c>
      <c r="E378" s="232" t="s">
        <v>19</v>
      </c>
      <c r="F378" s="233" t="s">
        <v>85</v>
      </c>
      <c r="G378" s="231"/>
      <c r="H378" s="234">
        <v>1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0" t="s">
        <v>140</v>
      </c>
      <c r="AU378" s="240" t="s">
        <v>133</v>
      </c>
      <c r="AV378" s="14" t="s">
        <v>87</v>
      </c>
      <c r="AW378" s="14" t="s">
        <v>36</v>
      </c>
      <c r="AX378" s="14" t="s">
        <v>77</v>
      </c>
      <c r="AY378" s="240" t="s">
        <v>132</v>
      </c>
    </row>
    <row r="379" s="15" customFormat="1">
      <c r="A379" s="15"/>
      <c r="B379" s="241"/>
      <c r="C379" s="242"/>
      <c r="D379" s="221" t="s">
        <v>140</v>
      </c>
      <c r="E379" s="243" t="s">
        <v>19</v>
      </c>
      <c r="F379" s="244" t="s">
        <v>148</v>
      </c>
      <c r="G379" s="242"/>
      <c r="H379" s="245">
        <v>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1" t="s">
        <v>140</v>
      </c>
      <c r="AU379" s="251" t="s">
        <v>133</v>
      </c>
      <c r="AV379" s="15" t="s">
        <v>138</v>
      </c>
      <c r="AW379" s="15" t="s">
        <v>36</v>
      </c>
      <c r="AX379" s="15" t="s">
        <v>85</v>
      </c>
      <c r="AY379" s="251" t="s">
        <v>132</v>
      </c>
    </row>
    <row r="380" s="2" customFormat="1" ht="62.7" customHeight="1">
      <c r="A380" s="39"/>
      <c r="B380" s="40"/>
      <c r="C380" s="206" t="s">
        <v>325</v>
      </c>
      <c r="D380" s="206" t="s">
        <v>135</v>
      </c>
      <c r="E380" s="207" t="s">
        <v>326</v>
      </c>
      <c r="F380" s="208" t="s">
        <v>327</v>
      </c>
      <c r="G380" s="209" t="s">
        <v>166</v>
      </c>
      <c r="H380" s="210">
        <v>1</v>
      </c>
      <c r="I380" s="211"/>
      <c r="J380" s="212">
        <f>ROUND(I380*H380,2)</f>
        <v>0</v>
      </c>
      <c r="K380" s="208" t="s">
        <v>19</v>
      </c>
      <c r="L380" s="45"/>
      <c r="M380" s="213" t="s">
        <v>19</v>
      </c>
      <c r="N380" s="214" t="s">
        <v>48</v>
      </c>
      <c r="O380" s="85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7" t="s">
        <v>138</v>
      </c>
      <c r="AT380" s="217" t="s">
        <v>135</v>
      </c>
      <c r="AU380" s="217" t="s">
        <v>133</v>
      </c>
      <c r="AY380" s="18" t="s">
        <v>132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8" t="s">
        <v>85</v>
      </c>
      <c r="BK380" s="218">
        <f>ROUND(I380*H380,2)</f>
        <v>0</v>
      </c>
      <c r="BL380" s="18" t="s">
        <v>138</v>
      </c>
      <c r="BM380" s="217" t="s">
        <v>328</v>
      </c>
    </row>
    <row r="381" s="13" customFormat="1">
      <c r="A381" s="13"/>
      <c r="B381" s="219"/>
      <c r="C381" s="220"/>
      <c r="D381" s="221" t="s">
        <v>140</v>
      </c>
      <c r="E381" s="222" t="s">
        <v>19</v>
      </c>
      <c r="F381" s="223" t="s">
        <v>141</v>
      </c>
      <c r="G381" s="220"/>
      <c r="H381" s="222" t="s">
        <v>19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29" t="s">
        <v>140</v>
      </c>
      <c r="AU381" s="229" t="s">
        <v>133</v>
      </c>
      <c r="AV381" s="13" t="s">
        <v>85</v>
      </c>
      <c r="AW381" s="13" t="s">
        <v>36</v>
      </c>
      <c r="AX381" s="13" t="s">
        <v>77</v>
      </c>
      <c r="AY381" s="229" t="s">
        <v>132</v>
      </c>
    </row>
    <row r="382" s="13" customFormat="1">
      <c r="A382" s="13"/>
      <c r="B382" s="219"/>
      <c r="C382" s="220"/>
      <c r="D382" s="221" t="s">
        <v>140</v>
      </c>
      <c r="E382" s="222" t="s">
        <v>19</v>
      </c>
      <c r="F382" s="223" t="s">
        <v>207</v>
      </c>
      <c r="G382" s="220"/>
      <c r="H382" s="222" t="s">
        <v>19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29" t="s">
        <v>140</v>
      </c>
      <c r="AU382" s="229" t="s">
        <v>133</v>
      </c>
      <c r="AV382" s="13" t="s">
        <v>85</v>
      </c>
      <c r="AW382" s="13" t="s">
        <v>36</v>
      </c>
      <c r="AX382" s="13" t="s">
        <v>77</v>
      </c>
      <c r="AY382" s="229" t="s">
        <v>132</v>
      </c>
    </row>
    <row r="383" s="13" customFormat="1">
      <c r="A383" s="13"/>
      <c r="B383" s="219"/>
      <c r="C383" s="220"/>
      <c r="D383" s="221" t="s">
        <v>140</v>
      </c>
      <c r="E383" s="222" t="s">
        <v>19</v>
      </c>
      <c r="F383" s="223" t="s">
        <v>312</v>
      </c>
      <c r="G383" s="220"/>
      <c r="H383" s="222" t="s">
        <v>19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9" t="s">
        <v>140</v>
      </c>
      <c r="AU383" s="229" t="s">
        <v>133</v>
      </c>
      <c r="AV383" s="13" t="s">
        <v>85</v>
      </c>
      <c r="AW383" s="13" t="s">
        <v>36</v>
      </c>
      <c r="AX383" s="13" t="s">
        <v>77</v>
      </c>
      <c r="AY383" s="229" t="s">
        <v>132</v>
      </c>
    </row>
    <row r="384" s="13" customFormat="1">
      <c r="A384" s="13"/>
      <c r="B384" s="219"/>
      <c r="C384" s="220"/>
      <c r="D384" s="221" t="s">
        <v>140</v>
      </c>
      <c r="E384" s="222" t="s">
        <v>19</v>
      </c>
      <c r="F384" s="223" t="s">
        <v>313</v>
      </c>
      <c r="G384" s="220"/>
      <c r="H384" s="222" t="s">
        <v>19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9" t="s">
        <v>140</v>
      </c>
      <c r="AU384" s="229" t="s">
        <v>133</v>
      </c>
      <c r="AV384" s="13" t="s">
        <v>85</v>
      </c>
      <c r="AW384" s="13" t="s">
        <v>36</v>
      </c>
      <c r="AX384" s="13" t="s">
        <v>77</v>
      </c>
      <c r="AY384" s="229" t="s">
        <v>132</v>
      </c>
    </row>
    <row r="385" s="13" customFormat="1">
      <c r="A385" s="13"/>
      <c r="B385" s="219"/>
      <c r="C385" s="220"/>
      <c r="D385" s="221" t="s">
        <v>140</v>
      </c>
      <c r="E385" s="222" t="s">
        <v>19</v>
      </c>
      <c r="F385" s="223" t="s">
        <v>146</v>
      </c>
      <c r="G385" s="220"/>
      <c r="H385" s="222" t="s">
        <v>19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9" t="s">
        <v>140</v>
      </c>
      <c r="AU385" s="229" t="s">
        <v>133</v>
      </c>
      <c r="AV385" s="13" t="s">
        <v>85</v>
      </c>
      <c r="AW385" s="13" t="s">
        <v>36</v>
      </c>
      <c r="AX385" s="13" t="s">
        <v>77</v>
      </c>
      <c r="AY385" s="229" t="s">
        <v>132</v>
      </c>
    </row>
    <row r="386" s="13" customFormat="1">
      <c r="A386" s="13"/>
      <c r="B386" s="219"/>
      <c r="C386" s="220"/>
      <c r="D386" s="221" t="s">
        <v>140</v>
      </c>
      <c r="E386" s="222" t="s">
        <v>19</v>
      </c>
      <c r="F386" s="223" t="s">
        <v>314</v>
      </c>
      <c r="G386" s="220"/>
      <c r="H386" s="222" t="s">
        <v>19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9" t="s">
        <v>140</v>
      </c>
      <c r="AU386" s="229" t="s">
        <v>133</v>
      </c>
      <c r="AV386" s="13" t="s">
        <v>85</v>
      </c>
      <c r="AW386" s="13" t="s">
        <v>36</v>
      </c>
      <c r="AX386" s="13" t="s">
        <v>77</v>
      </c>
      <c r="AY386" s="229" t="s">
        <v>132</v>
      </c>
    </row>
    <row r="387" s="13" customFormat="1">
      <c r="A387" s="13"/>
      <c r="B387" s="219"/>
      <c r="C387" s="220"/>
      <c r="D387" s="221" t="s">
        <v>140</v>
      </c>
      <c r="E387" s="222" t="s">
        <v>19</v>
      </c>
      <c r="F387" s="223" t="s">
        <v>315</v>
      </c>
      <c r="G387" s="220"/>
      <c r="H387" s="222" t="s">
        <v>19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9" t="s">
        <v>140</v>
      </c>
      <c r="AU387" s="229" t="s">
        <v>133</v>
      </c>
      <c r="AV387" s="13" t="s">
        <v>85</v>
      </c>
      <c r="AW387" s="13" t="s">
        <v>36</v>
      </c>
      <c r="AX387" s="13" t="s">
        <v>77</v>
      </c>
      <c r="AY387" s="229" t="s">
        <v>132</v>
      </c>
    </row>
    <row r="388" s="13" customFormat="1">
      <c r="A388" s="13"/>
      <c r="B388" s="219"/>
      <c r="C388" s="220"/>
      <c r="D388" s="221" t="s">
        <v>140</v>
      </c>
      <c r="E388" s="222" t="s">
        <v>19</v>
      </c>
      <c r="F388" s="223" t="s">
        <v>316</v>
      </c>
      <c r="G388" s="220"/>
      <c r="H388" s="222" t="s">
        <v>19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9" t="s">
        <v>140</v>
      </c>
      <c r="AU388" s="229" t="s">
        <v>133</v>
      </c>
      <c r="AV388" s="13" t="s">
        <v>85</v>
      </c>
      <c r="AW388" s="13" t="s">
        <v>36</v>
      </c>
      <c r="AX388" s="13" t="s">
        <v>77</v>
      </c>
      <c r="AY388" s="229" t="s">
        <v>132</v>
      </c>
    </row>
    <row r="389" s="14" customFormat="1">
      <c r="A389" s="14"/>
      <c r="B389" s="230"/>
      <c r="C389" s="231"/>
      <c r="D389" s="221" t="s">
        <v>140</v>
      </c>
      <c r="E389" s="232" t="s">
        <v>19</v>
      </c>
      <c r="F389" s="233" t="s">
        <v>85</v>
      </c>
      <c r="G389" s="231"/>
      <c r="H389" s="234">
        <v>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0" t="s">
        <v>140</v>
      </c>
      <c r="AU389" s="240" t="s">
        <v>133</v>
      </c>
      <c r="AV389" s="14" t="s">
        <v>87</v>
      </c>
      <c r="AW389" s="14" t="s">
        <v>36</v>
      </c>
      <c r="AX389" s="14" t="s">
        <v>77</v>
      </c>
      <c r="AY389" s="240" t="s">
        <v>132</v>
      </c>
    </row>
    <row r="390" s="15" customFormat="1">
      <c r="A390" s="15"/>
      <c r="B390" s="241"/>
      <c r="C390" s="242"/>
      <c r="D390" s="221" t="s">
        <v>140</v>
      </c>
      <c r="E390" s="243" t="s">
        <v>19</v>
      </c>
      <c r="F390" s="244" t="s">
        <v>148</v>
      </c>
      <c r="G390" s="242"/>
      <c r="H390" s="245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1" t="s">
        <v>140</v>
      </c>
      <c r="AU390" s="251" t="s">
        <v>133</v>
      </c>
      <c r="AV390" s="15" t="s">
        <v>138</v>
      </c>
      <c r="AW390" s="15" t="s">
        <v>36</v>
      </c>
      <c r="AX390" s="15" t="s">
        <v>85</v>
      </c>
      <c r="AY390" s="251" t="s">
        <v>132</v>
      </c>
    </row>
    <row r="391" s="2" customFormat="1" ht="44.25" customHeight="1">
      <c r="A391" s="39"/>
      <c r="B391" s="40"/>
      <c r="C391" s="206" t="s">
        <v>329</v>
      </c>
      <c r="D391" s="206" t="s">
        <v>135</v>
      </c>
      <c r="E391" s="207" t="s">
        <v>330</v>
      </c>
      <c r="F391" s="208" t="s">
        <v>331</v>
      </c>
      <c r="G391" s="209" t="s">
        <v>166</v>
      </c>
      <c r="H391" s="210">
        <v>1</v>
      </c>
      <c r="I391" s="211"/>
      <c r="J391" s="212">
        <f>ROUND(I391*H391,2)</f>
        <v>0</v>
      </c>
      <c r="K391" s="208" t="s">
        <v>19</v>
      </c>
      <c r="L391" s="45"/>
      <c r="M391" s="213" t="s">
        <v>19</v>
      </c>
      <c r="N391" s="214" t="s">
        <v>48</v>
      </c>
      <c r="O391" s="85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7" t="s">
        <v>138</v>
      </c>
      <c r="AT391" s="217" t="s">
        <v>135</v>
      </c>
      <c r="AU391" s="217" t="s">
        <v>133</v>
      </c>
      <c r="AY391" s="18" t="s">
        <v>132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85</v>
      </c>
      <c r="BK391" s="218">
        <f>ROUND(I391*H391,2)</f>
        <v>0</v>
      </c>
      <c r="BL391" s="18" t="s">
        <v>138</v>
      </c>
      <c r="BM391" s="217" t="s">
        <v>332</v>
      </c>
    </row>
    <row r="392" s="13" customFormat="1">
      <c r="A392" s="13"/>
      <c r="B392" s="219"/>
      <c r="C392" s="220"/>
      <c r="D392" s="221" t="s">
        <v>140</v>
      </c>
      <c r="E392" s="222" t="s">
        <v>19</v>
      </c>
      <c r="F392" s="223" t="s">
        <v>141</v>
      </c>
      <c r="G392" s="220"/>
      <c r="H392" s="222" t="s">
        <v>19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9" t="s">
        <v>140</v>
      </c>
      <c r="AU392" s="229" t="s">
        <v>133</v>
      </c>
      <c r="AV392" s="13" t="s">
        <v>85</v>
      </c>
      <c r="AW392" s="13" t="s">
        <v>36</v>
      </c>
      <c r="AX392" s="13" t="s">
        <v>77</v>
      </c>
      <c r="AY392" s="229" t="s">
        <v>132</v>
      </c>
    </row>
    <row r="393" s="13" customFormat="1">
      <c r="A393" s="13"/>
      <c r="B393" s="219"/>
      <c r="C393" s="220"/>
      <c r="D393" s="221" t="s">
        <v>140</v>
      </c>
      <c r="E393" s="222" t="s">
        <v>19</v>
      </c>
      <c r="F393" s="223" t="s">
        <v>207</v>
      </c>
      <c r="G393" s="220"/>
      <c r="H393" s="222" t="s">
        <v>19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9" t="s">
        <v>140</v>
      </c>
      <c r="AU393" s="229" t="s">
        <v>133</v>
      </c>
      <c r="AV393" s="13" t="s">
        <v>85</v>
      </c>
      <c r="AW393" s="13" t="s">
        <v>36</v>
      </c>
      <c r="AX393" s="13" t="s">
        <v>77</v>
      </c>
      <c r="AY393" s="229" t="s">
        <v>132</v>
      </c>
    </row>
    <row r="394" s="13" customFormat="1">
      <c r="A394" s="13"/>
      <c r="B394" s="219"/>
      <c r="C394" s="220"/>
      <c r="D394" s="221" t="s">
        <v>140</v>
      </c>
      <c r="E394" s="222" t="s">
        <v>19</v>
      </c>
      <c r="F394" s="223" t="s">
        <v>312</v>
      </c>
      <c r="G394" s="220"/>
      <c r="H394" s="222" t="s">
        <v>19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9" t="s">
        <v>140</v>
      </c>
      <c r="AU394" s="229" t="s">
        <v>133</v>
      </c>
      <c r="AV394" s="13" t="s">
        <v>85</v>
      </c>
      <c r="AW394" s="13" t="s">
        <v>36</v>
      </c>
      <c r="AX394" s="13" t="s">
        <v>77</v>
      </c>
      <c r="AY394" s="229" t="s">
        <v>132</v>
      </c>
    </row>
    <row r="395" s="13" customFormat="1">
      <c r="A395" s="13"/>
      <c r="B395" s="219"/>
      <c r="C395" s="220"/>
      <c r="D395" s="221" t="s">
        <v>140</v>
      </c>
      <c r="E395" s="222" t="s">
        <v>19</v>
      </c>
      <c r="F395" s="223" t="s">
        <v>313</v>
      </c>
      <c r="G395" s="220"/>
      <c r="H395" s="222" t="s">
        <v>19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9" t="s">
        <v>140</v>
      </c>
      <c r="AU395" s="229" t="s">
        <v>133</v>
      </c>
      <c r="AV395" s="13" t="s">
        <v>85</v>
      </c>
      <c r="AW395" s="13" t="s">
        <v>36</v>
      </c>
      <c r="AX395" s="13" t="s">
        <v>77</v>
      </c>
      <c r="AY395" s="229" t="s">
        <v>132</v>
      </c>
    </row>
    <row r="396" s="13" customFormat="1">
      <c r="A396" s="13"/>
      <c r="B396" s="219"/>
      <c r="C396" s="220"/>
      <c r="D396" s="221" t="s">
        <v>140</v>
      </c>
      <c r="E396" s="222" t="s">
        <v>19</v>
      </c>
      <c r="F396" s="223" t="s">
        <v>146</v>
      </c>
      <c r="G396" s="220"/>
      <c r="H396" s="222" t="s">
        <v>19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9" t="s">
        <v>140</v>
      </c>
      <c r="AU396" s="229" t="s">
        <v>133</v>
      </c>
      <c r="AV396" s="13" t="s">
        <v>85</v>
      </c>
      <c r="AW396" s="13" t="s">
        <v>36</v>
      </c>
      <c r="AX396" s="13" t="s">
        <v>77</v>
      </c>
      <c r="AY396" s="229" t="s">
        <v>132</v>
      </c>
    </row>
    <row r="397" s="13" customFormat="1">
      <c r="A397" s="13"/>
      <c r="B397" s="219"/>
      <c r="C397" s="220"/>
      <c r="D397" s="221" t="s">
        <v>140</v>
      </c>
      <c r="E397" s="222" t="s">
        <v>19</v>
      </c>
      <c r="F397" s="223" t="s">
        <v>314</v>
      </c>
      <c r="G397" s="220"/>
      <c r="H397" s="222" t="s">
        <v>19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9" t="s">
        <v>140</v>
      </c>
      <c r="AU397" s="229" t="s">
        <v>133</v>
      </c>
      <c r="AV397" s="13" t="s">
        <v>85</v>
      </c>
      <c r="AW397" s="13" t="s">
        <v>36</v>
      </c>
      <c r="AX397" s="13" t="s">
        <v>77</v>
      </c>
      <c r="AY397" s="229" t="s">
        <v>132</v>
      </c>
    </row>
    <row r="398" s="13" customFormat="1">
      <c r="A398" s="13"/>
      <c r="B398" s="219"/>
      <c r="C398" s="220"/>
      <c r="D398" s="221" t="s">
        <v>140</v>
      </c>
      <c r="E398" s="222" t="s">
        <v>19</v>
      </c>
      <c r="F398" s="223" t="s">
        <v>315</v>
      </c>
      <c r="G398" s="220"/>
      <c r="H398" s="222" t="s">
        <v>19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9" t="s">
        <v>140</v>
      </c>
      <c r="AU398" s="229" t="s">
        <v>133</v>
      </c>
      <c r="AV398" s="13" t="s">
        <v>85</v>
      </c>
      <c r="AW398" s="13" t="s">
        <v>36</v>
      </c>
      <c r="AX398" s="13" t="s">
        <v>77</v>
      </c>
      <c r="AY398" s="229" t="s">
        <v>132</v>
      </c>
    </row>
    <row r="399" s="13" customFormat="1">
      <c r="A399" s="13"/>
      <c r="B399" s="219"/>
      <c r="C399" s="220"/>
      <c r="D399" s="221" t="s">
        <v>140</v>
      </c>
      <c r="E399" s="222" t="s">
        <v>19</v>
      </c>
      <c r="F399" s="223" t="s">
        <v>316</v>
      </c>
      <c r="G399" s="220"/>
      <c r="H399" s="222" t="s">
        <v>19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9" t="s">
        <v>140</v>
      </c>
      <c r="AU399" s="229" t="s">
        <v>133</v>
      </c>
      <c r="AV399" s="13" t="s">
        <v>85</v>
      </c>
      <c r="AW399" s="13" t="s">
        <v>36</v>
      </c>
      <c r="AX399" s="13" t="s">
        <v>77</v>
      </c>
      <c r="AY399" s="229" t="s">
        <v>132</v>
      </c>
    </row>
    <row r="400" s="14" customFormat="1">
      <c r="A400" s="14"/>
      <c r="B400" s="230"/>
      <c r="C400" s="231"/>
      <c r="D400" s="221" t="s">
        <v>140</v>
      </c>
      <c r="E400" s="232" t="s">
        <v>19</v>
      </c>
      <c r="F400" s="233" t="s">
        <v>85</v>
      </c>
      <c r="G400" s="231"/>
      <c r="H400" s="234">
        <v>1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0" t="s">
        <v>140</v>
      </c>
      <c r="AU400" s="240" t="s">
        <v>133</v>
      </c>
      <c r="AV400" s="14" t="s">
        <v>87</v>
      </c>
      <c r="AW400" s="14" t="s">
        <v>36</v>
      </c>
      <c r="AX400" s="14" t="s">
        <v>77</v>
      </c>
      <c r="AY400" s="240" t="s">
        <v>132</v>
      </c>
    </row>
    <row r="401" s="15" customFormat="1">
      <c r="A401" s="15"/>
      <c r="B401" s="241"/>
      <c r="C401" s="242"/>
      <c r="D401" s="221" t="s">
        <v>140</v>
      </c>
      <c r="E401" s="243" t="s">
        <v>19</v>
      </c>
      <c r="F401" s="244" t="s">
        <v>148</v>
      </c>
      <c r="G401" s="242"/>
      <c r="H401" s="245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1" t="s">
        <v>140</v>
      </c>
      <c r="AU401" s="251" t="s">
        <v>133</v>
      </c>
      <c r="AV401" s="15" t="s">
        <v>138</v>
      </c>
      <c r="AW401" s="15" t="s">
        <v>36</v>
      </c>
      <c r="AX401" s="15" t="s">
        <v>85</v>
      </c>
      <c r="AY401" s="251" t="s">
        <v>132</v>
      </c>
    </row>
    <row r="402" s="2" customFormat="1" ht="101.25" customHeight="1">
      <c r="A402" s="39"/>
      <c r="B402" s="40"/>
      <c r="C402" s="206" t="s">
        <v>333</v>
      </c>
      <c r="D402" s="206" t="s">
        <v>135</v>
      </c>
      <c r="E402" s="207" t="s">
        <v>334</v>
      </c>
      <c r="F402" s="208" t="s">
        <v>335</v>
      </c>
      <c r="G402" s="209" t="s">
        <v>166</v>
      </c>
      <c r="H402" s="210">
        <v>1</v>
      </c>
      <c r="I402" s="211"/>
      <c r="J402" s="212">
        <f>ROUND(I402*H402,2)</f>
        <v>0</v>
      </c>
      <c r="K402" s="208" t="s">
        <v>19</v>
      </c>
      <c r="L402" s="45"/>
      <c r="M402" s="213" t="s">
        <v>19</v>
      </c>
      <c r="N402" s="214" t="s">
        <v>48</v>
      </c>
      <c r="O402" s="85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7" t="s">
        <v>138</v>
      </c>
      <c r="AT402" s="217" t="s">
        <v>135</v>
      </c>
      <c r="AU402" s="217" t="s">
        <v>133</v>
      </c>
      <c r="AY402" s="18" t="s">
        <v>132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85</v>
      </c>
      <c r="BK402" s="218">
        <f>ROUND(I402*H402,2)</f>
        <v>0</v>
      </c>
      <c r="BL402" s="18" t="s">
        <v>138</v>
      </c>
      <c r="BM402" s="217" t="s">
        <v>336</v>
      </c>
    </row>
    <row r="403" s="13" customFormat="1">
      <c r="A403" s="13"/>
      <c r="B403" s="219"/>
      <c r="C403" s="220"/>
      <c r="D403" s="221" t="s">
        <v>140</v>
      </c>
      <c r="E403" s="222" t="s">
        <v>19</v>
      </c>
      <c r="F403" s="223" t="s">
        <v>141</v>
      </c>
      <c r="G403" s="220"/>
      <c r="H403" s="222" t="s">
        <v>19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9" t="s">
        <v>140</v>
      </c>
      <c r="AU403" s="229" t="s">
        <v>133</v>
      </c>
      <c r="AV403" s="13" t="s">
        <v>85</v>
      </c>
      <c r="AW403" s="13" t="s">
        <v>36</v>
      </c>
      <c r="AX403" s="13" t="s">
        <v>77</v>
      </c>
      <c r="AY403" s="229" t="s">
        <v>132</v>
      </c>
    </row>
    <row r="404" s="13" customFormat="1">
      <c r="A404" s="13"/>
      <c r="B404" s="219"/>
      <c r="C404" s="220"/>
      <c r="D404" s="221" t="s">
        <v>140</v>
      </c>
      <c r="E404" s="222" t="s">
        <v>19</v>
      </c>
      <c r="F404" s="223" t="s">
        <v>207</v>
      </c>
      <c r="G404" s="220"/>
      <c r="H404" s="222" t="s">
        <v>19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9" t="s">
        <v>140</v>
      </c>
      <c r="AU404" s="229" t="s">
        <v>133</v>
      </c>
      <c r="AV404" s="13" t="s">
        <v>85</v>
      </c>
      <c r="AW404" s="13" t="s">
        <v>36</v>
      </c>
      <c r="AX404" s="13" t="s">
        <v>77</v>
      </c>
      <c r="AY404" s="229" t="s">
        <v>132</v>
      </c>
    </row>
    <row r="405" s="13" customFormat="1">
      <c r="A405" s="13"/>
      <c r="B405" s="219"/>
      <c r="C405" s="220"/>
      <c r="D405" s="221" t="s">
        <v>140</v>
      </c>
      <c r="E405" s="222" t="s">
        <v>19</v>
      </c>
      <c r="F405" s="223" t="s">
        <v>312</v>
      </c>
      <c r="G405" s="220"/>
      <c r="H405" s="222" t="s">
        <v>19</v>
      </c>
      <c r="I405" s="224"/>
      <c r="J405" s="220"/>
      <c r="K405" s="220"/>
      <c r="L405" s="225"/>
      <c r="M405" s="226"/>
      <c r="N405" s="227"/>
      <c r="O405" s="227"/>
      <c r="P405" s="227"/>
      <c r="Q405" s="227"/>
      <c r="R405" s="227"/>
      <c r="S405" s="227"/>
      <c r="T405" s="22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29" t="s">
        <v>140</v>
      </c>
      <c r="AU405" s="229" t="s">
        <v>133</v>
      </c>
      <c r="AV405" s="13" t="s">
        <v>85</v>
      </c>
      <c r="AW405" s="13" t="s">
        <v>36</v>
      </c>
      <c r="AX405" s="13" t="s">
        <v>77</v>
      </c>
      <c r="AY405" s="229" t="s">
        <v>132</v>
      </c>
    </row>
    <row r="406" s="13" customFormat="1">
      <c r="A406" s="13"/>
      <c r="B406" s="219"/>
      <c r="C406" s="220"/>
      <c r="D406" s="221" t="s">
        <v>140</v>
      </c>
      <c r="E406" s="222" t="s">
        <v>19</v>
      </c>
      <c r="F406" s="223" t="s">
        <v>313</v>
      </c>
      <c r="G406" s="220"/>
      <c r="H406" s="222" t="s">
        <v>19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9" t="s">
        <v>140</v>
      </c>
      <c r="AU406" s="229" t="s">
        <v>133</v>
      </c>
      <c r="AV406" s="13" t="s">
        <v>85</v>
      </c>
      <c r="AW406" s="13" t="s">
        <v>36</v>
      </c>
      <c r="AX406" s="13" t="s">
        <v>77</v>
      </c>
      <c r="AY406" s="229" t="s">
        <v>132</v>
      </c>
    </row>
    <row r="407" s="13" customFormat="1">
      <c r="A407" s="13"/>
      <c r="B407" s="219"/>
      <c r="C407" s="220"/>
      <c r="D407" s="221" t="s">
        <v>140</v>
      </c>
      <c r="E407" s="222" t="s">
        <v>19</v>
      </c>
      <c r="F407" s="223" t="s">
        <v>146</v>
      </c>
      <c r="G407" s="220"/>
      <c r="H407" s="222" t="s">
        <v>19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29" t="s">
        <v>140</v>
      </c>
      <c r="AU407" s="229" t="s">
        <v>133</v>
      </c>
      <c r="AV407" s="13" t="s">
        <v>85</v>
      </c>
      <c r="AW407" s="13" t="s">
        <v>36</v>
      </c>
      <c r="AX407" s="13" t="s">
        <v>77</v>
      </c>
      <c r="AY407" s="229" t="s">
        <v>132</v>
      </c>
    </row>
    <row r="408" s="13" customFormat="1">
      <c r="A408" s="13"/>
      <c r="B408" s="219"/>
      <c r="C408" s="220"/>
      <c r="D408" s="221" t="s">
        <v>140</v>
      </c>
      <c r="E408" s="222" t="s">
        <v>19</v>
      </c>
      <c r="F408" s="223" t="s">
        <v>314</v>
      </c>
      <c r="G408" s="220"/>
      <c r="H408" s="222" t="s">
        <v>19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9" t="s">
        <v>140</v>
      </c>
      <c r="AU408" s="229" t="s">
        <v>133</v>
      </c>
      <c r="AV408" s="13" t="s">
        <v>85</v>
      </c>
      <c r="AW408" s="13" t="s">
        <v>36</v>
      </c>
      <c r="AX408" s="13" t="s">
        <v>77</v>
      </c>
      <c r="AY408" s="229" t="s">
        <v>132</v>
      </c>
    </row>
    <row r="409" s="13" customFormat="1">
      <c r="A409" s="13"/>
      <c r="B409" s="219"/>
      <c r="C409" s="220"/>
      <c r="D409" s="221" t="s">
        <v>140</v>
      </c>
      <c r="E409" s="222" t="s">
        <v>19</v>
      </c>
      <c r="F409" s="223" t="s">
        <v>315</v>
      </c>
      <c r="G409" s="220"/>
      <c r="H409" s="222" t="s">
        <v>19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29" t="s">
        <v>140</v>
      </c>
      <c r="AU409" s="229" t="s">
        <v>133</v>
      </c>
      <c r="AV409" s="13" t="s">
        <v>85</v>
      </c>
      <c r="AW409" s="13" t="s">
        <v>36</v>
      </c>
      <c r="AX409" s="13" t="s">
        <v>77</v>
      </c>
      <c r="AY409" s="229" t="s">
        <v>132</v>
      </c>
    </row>
    <row r="410" s="13" customFormat="1">
      <c r="A410" s="13"/>
      <c r="B410" s="219"/>
      <c r="C410" s="220"/>
      <c r="D410" s="221" t="s">
        <v>140</v>
      </c>
      <c r="E410" s="222" t="s">
        <v>19</v>
      </c>
      <c r="F410" s="223" t="s">
        <v>316</v>
      </c>
      <c r="G410" s="220"/>
      <c r="H410" s="222" t="s">
        <v>19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9" t="s">
        <v>140</v>
      </c>
      <c r="AU410" s="229" t="s">
        <v>133</v>
      </c>
      <c r="AV410" s="13" t="s">
        <v>85</v>
      </c>
      <c r="AW410" s="13" t="s">
        <v>36</v>
      </c>
      <c r="AX410" s="13" t="s">
        <v>77</v>
      </c>
      <c r="AY410" s="229" t="s">
        <v>132</v>
      </c>
    </row>
    <row r="411" s="14" customFormat="1">
      <c r="A411" s="14"/>
      <c r="B411" s="230"/>
      <c r="C411" s="231"/>
      <c r="D411" s="221" t="s">
        <v>140</v>
      </c>
      <c r="E411" s="232" t="s">
        <v>19</v>
      </c>
      <c r="F411" s="233" t="s">
        <v>85</v>
      </c>
      <c r="G411" s="231"/>
      <c r="H411" s="234">
        <v>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0" t="s">
        <v>140</v>
      </c>
      <c r="AU411" s="240" t="s">
        <v>133</v>
      </c>
      <c r="AV411" s="14" t="s">
        <v>87</v>
      </c>
      <c r="AW411" s="14" t="s">
        <v>36</v>
      </c>
      <c r="AX411" s="14" t="s">
        <v>77</v>
      </c>
      <c r="AY411" s="240" t="s">
        <v>132</v>
      </c>
    </row>
    <row r="412" s="15" customFormat="1">
      <c r="A412" s="15"/>
      <c r="B412" s="241"/>
      <c r="C412" s="242"/>
      <c r="D412" s="221" t="s">
        <v>140</v>
      </c>
      <c r="E412" s="243" t="s">
        <v>19</v>
      </c>
      <c r="F412" s="244" t="s">
        <v>148</v>
      </c>
      <c r="G412" s="242"/>
      <c r="H412" s="245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1" t="s">
        <v>140</v>
      </c>
      <c r="AU412" s="251" t="s">
        <v>133</v>
      </c>
      <c r="AV412" s="15" t="s">
        <v>138</v>
      </c>
      <c r="AW412" s="15" t="s">
        <v>36</v>
      </c>
      <c r="AX412" s="15" t="s">
        <v>85</v>
      </c>
      <c r="AY412" s="251" t="s">
        <v>132</v>
      </c>
    </row>
    <row r="413" s="2" customFormat="1" ht="90" customHeight="1">
      <c r="A413" s="39"/>
      <c r="B413" s="40"/>
      <c r="C413" s="206" t="s">
        <v>337</v>
      </c>
      <c r="D413" s="206" t="s">
        <v>135</v>
      </c>
      <c r="E413" s="207" t="s">
        <v>338</v>
      </c>
      <c r="F413" s="208" t="s">
        <v>339</v>
      </c>
      <c r="G413" s="209" t="s">
        <v>166</v>
      </c>
      <c r="H413" s="210">
        <v>1</v>
      </c>
      <c r="I413" s="211"/>
      <c r="J413" s="212">
        <f>ROUND(I413*H413,2)</f>
        <v>0</v>
      </c>
      <c r="K413" s="208" t="s">
        <v>19</v>
      </c>
      <c r="L413" s="45"/>
      <c r="M413" s="213" t="s">
        <v>19</v>
      </c>
      <c r="N413" s="214" t="s">
        <v>48</v>
      </c>
      <c r="O413" s="85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7" t="s">
        <v>138</v>
      </c>
      <c r="AT413" s="217" t="s">
        <v>135</v>
      </c>
      <c r="AU413" s="217" t="s">
        <v>133</v>
      </c>
      <c r="AY413" s="18" t="s">
        <v>132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85</v>
      </c>
      <c r="BK413" s="218">
        <f>ROUND(I413*H413,2)</f>
        <v>0</v>
      </c>
      <c r="BL413" s="18" t="s">
        <v>138</v>
      </c>
      <c r="BM413" s="217" t="s">
        <v>340</v>
      </c>
    </row>
    <row r="414" s="13" customFormat="1">
      <c r="A414" s="13"/>
      <c r="B414" s="219"/>
      <c r="C414" s="220"/>
      <c r="D414" s="221" t="s">
        <v>140</v>
      </c>
      <c r="E414" s="222" t="s">
        <v>19</v>
      </c>
      <c r="F414" s="223" t="s">
        <v>141</v>
      </c>
      <c r="G414" s="220"/>
      <c r="H414" s="222" t="s">
        <v>19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9" t="s">
        <v>140</v>
      </c>
      <c r="AU414" s="229" t="s">
        <v>133</v>
      </c>
      <c r="AV414" s="13" t="s">
        <v>85</v>
      </c>
      <c r="AW414" s="13" t="s">
        <v>36</v>
      </c>
      <c r="AX414" s="13" t="s">
        <v>77</v>
      </c>
      <c r="AY414" s="229" t="s">
        <v>132</v>
      </c>
    </row>
    <row r="415" s="13" customFormat="1">
      <c r="A415" s="13"/>
      <c r="B415" s="219"/>
      <c r="C415" s="220"/>
      <c r="D415" s="221" t="s">
        <v>140</v>
      </c>
      <c r="E415" s="222" t="s">
        <v>19</v>
      </c>
      <c r="F415" s="223" t="s">
        <v>207</v>
      </c>
      <c r="G415" s="220"/>
      <c r="H415" s="222" t="s">
        <v>19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29" t="s">
        <v>140</v>
      </c>
      <c r="AU415" s="229" t="s">
        <v>133</v>
      </c>
      <c r="AV415" s="13" t="s">
        <v>85</v>
      </c>
      <c r="AW415" s="13" t="s">
        <v>36</v>
      </c>
      <c r="AX415" s="13" t="s">
        <v>77</v>
      </c>
      <c r="AY415" s="229" t="s">
        <v>132</v>
      </c>
    </row>
    <row r="416" s="13" customFormat="1">
      <c r="A416" s="13"/>
      <c r="B416" s="219"/>
      <c r="C416" s="220"/>
      <c r="D416" s="221" t="s">
        <v>140</v>
      </c>
      <c r="E416" s="222" t="s">
        <v>19</v>
      </c>
      <c r="F416" s="223" t="s">
        <v>312</v>
      </c>
      <c r="G416" s="220"/>
      <c r="H416" s="222" t="s">
        <v>19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29" t="s">
        <v>140</v>
      </c>
      <c r="AU416" s="229" t="s">
        <v>133</v>
      </c>
      <c r="AV416" s="13" t="s">
        <v>85</v>
      </c>
      <c r="AW416" s="13" t="s">
        <v>36</v>
      </c>
      <c r="AX416" s="13" t="s">
        <v>77</v>
      </c>
      <c r="AY416" s="229" t="s">
        <v>132</v>
      </c>
    </row>
    <row r="417" s="13" customFormat="1">
      <c r="A417" s="13"/>
      <c r="B417" s="219"/>
      <c r="C417" s="220"/>
      <c r="D417" s="221" t="s">
        <v>140</v>
      </c>
      <c r="E417" s="222" t="s">
        <v>19</v>
      </c>
      <c r="F417" s="223" t="s">
        <v>313</v>
      </c>
      <c r="G417" s="220"/>
      <c r="H417" s="222" t="s">
        <v>19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29" t="s">
        <v>140</v>
      </c>
      <c r="AU417" s="229" t="s">
        <v>133</v>
      </c>
      <c r="AV417" s="13" t="s">
        <v>85</v>
      </c>
      <c r="AW417" s="13" t="s">
        <v>36</v>
      </c>
      <c r="AX417" s="13" t="s">
        <v>77</v>
      </c>
      <c r="AY417" s="229" t="s">
        <v>132</v>
      </c>
    </row>
    <row r="418" s="13" customFormat="1">
      <c r="A418" s="13"/>
      <c r="B418" s="219"/>
      <c r="C418" s="220"/>
      <c r="D418" s="221" t="s">
        <v>140</v>
      </c>
      <c r="E418" s="222" t="s">
        <v>19</v>
      </c>
      <c r="F418" s="223" t="s">
        <v>146</v>
      </c>
      <c r="G418" s="220"/>
      <c r="H418" s="222" t="s">
        <v>19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9" t="s">
        <v>140</v>
      </c>
      <c r="AU418" s="229" t="s">
        <v>133</v>
      </c>
      <c r="AV418" s="13" t="s">
        <v>85</v>
      </c>
      <c r="AW418" s="13" t="s">
        <v>36</v>
      </c>
      <c r="AX418" s="13" t="s">
        <v>77</v>
      </c>
      <c r="AY418" s="229" t="s">
        <v>132</v>
      </c>
    </row>
    <row r="419" s="13" customFormat="1">
      <c r="A419" s="13"/>
      <c r="B419" s="219"/>
      <c r="C419" s="220"/>
      <c r="D419" s="221" t="s">
        <v>140</v>
      </c>
      <c r="E419" s="222" t="s">
        <v>19</v>
      </c>
      <c r="F419" s="223" t="s">
        <v>314</v>
      </c>
      <c r="G419" s="220"/>
      <c r="H419" s="222" t="s">
        <v>19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9" t="s">
        <v>140</v>
      </c>
      <c r="AU419" s="229" t="s">
        <v>133</v>
      </c>
      <c r="AV419" s="13" t="s">
        <v>85</v>
      </c>
      <c r="AW419" s="13" t="s">
        <v>36</v>
      </c>
      <c r="AX419" s="13" t="s">
        <v>77</v>
      </c>
      <c r="AY419" s="229" t="s">
        <v>132</v>
      </c>
    </row>
    <row r="420" s="13" customFormat="1">
      <c r="A420" s="13"/>
      <c r="B420" s="219"/>
      <c r="C420" s="220"/>
      <c r="D420" s="221" t="s">
        <v>140</v>
      </c>
      <c r="E420" s="222" t="s">
        <v>19</v>
      </c>
      <c r="F420" s="223" t="s">
        <v>315</v>
      </c>
      <c r="G420" s="220"/>
      <c r="H420" s="222" t="s">
        <v>19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29" t="s">
        <v>140</v>
      </c>
      <c r="AU420" s="229" t="s">
        <v>133</v>
      </c>
      <c r="AV420" s="13" t="s">
        <v>85</v>
      </c>
      <c r="AW420" s="13" t="s">
        <v>36</v>
      </c>
      <c r="AX420" s="13" t="s">
        <v>77</v>
      </c>
      <c r="AY420" s="229" t="s">
        <v>132</v>
      </c>
    </row>
    <row r="421" s="13" customFormat="1">
      <c r="A421" s="13"/>
      <c r="B421" s="219"/>
      <c r="C421" s="220"/>
      <c r="D421" s="221" t="s">
        <v>140</v>
      </c>
      <c r="E421" s="222" t="s">
        <v>19</v>
      </c>
      <c r="F421" s="223" t="s">
        <v>316</v>
      </c>
      <c r="G421" s="220"/>
      <c r="H421" s="222" t="s">
        <v>19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9" t="s">
        <v>140</v>
      </c>
      <c r="AU421" s="229" t="s">
        <v>133</v>
      </c>
      <c r="AV421" s="13" t="s">
        <v>85</v>
      </c>
      <c r="AW421" s="13" t="s">
        <v>36</v>
      </c>
      <c r="AX421" s="13" t="s">
        <v>77</v>
      </c>
      <c r="AY421" s="229" t="s">
        <v>132</v>
      </c>
    </row>
    <row r="422" s="14" customFormat="1">
      <c r="A422" s="14"/>
      <c r="B422" s="230"/>
      <c r="C422" s="231"/>
      <c r="D422" s="221" t="s">
        <v>140</v>
      </c>
      <c r="E422" s="232" t="s">
        <v>19</v>
      </c>
      <c r="F422" s="233" t="s">
        <v>85</v>
      </c>
      <c r="G422" s="231"/>
      <c r="H422" s="234">
        <v>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0" t="s">
        <v>140</v>
      </c>
      <c r="AU422" s="240" t="s">
        <v>133</v>
      </c>
      <c r="AV422" s="14" t="s">
        <v>87</v>
      </c>
      <c r="AW422" s="14" t="s">
        <v>36</v>
      </c>
      <c r="AX422" s="14" t="s">
        <v>77</v>
      </c>
      <c r="AY422" s="240" t="s">
        <v>132</v>
      </c>
    </row>
    <row r="423" s="15" customFormat="1">
      <c r="A423" s="15"/>
      <c r="B423" s="241"/>
      <c r="C423" s="242"/>
      <c r="D423" s="221" t="s">
        <v>140</v>
      </c>
      <c r="E423" s="243" t="s">
        <v>19</v>
      </c>
      <c r="F423" s="244" t="s">
        <v>148</v>
      </c>
      <c r="G423" s="242"/>
      <c r="H423" s="245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1" t="s">
        <v>140</v>
      </c>
      <c r="AU423" s="251" t="s">
        <v>133</v>
      </c>
      <c r="AV423" s="15" t="s">
        <v>138</v>
      </c>
      <c r="AW423" s="15" t="s">
        <v>36</v>
      </c>
      <c r="AX423" s="15" t="s">
        <v>85</v>
      </c>
      <c r="AY423" s="251" t="s">
        <v>132</v>
      </c>
    </row>
    <row r="424" s="2" customFormat="1" ht="37.8" customHeight="1">
      <c r="A424" s="39"/>
      <c r="B424" s="40"/>
      <c r="C424" s="206" t="s">
        <v>341</v>
      </c>
      <c r="D424" s="206" t="s">
        <v>135</v>
      </c>
      <c r="E424" s="207" t="s">
        <v>342</v>
      </c>
      <c r="F424" s="208" t="s">
        <v>343</v>
      </c>
      <c r="G424" s="209" t="s">
        <v>166</v>
      </c>
      <c r="H424" s="210">
        <v>1</v>
      </c>
      <c r="I424" s="211"/>
      <c r="J424" s="212">
        <f>ROUND(I424*H424,2)</f>
        <v>0</v>
      </c>
      <c r="K424" s="208" t="s">
        <v>19</v>
      </c>
      <c r="L424" s="45"/>
      <c r="M424" s="213" t="s">
        <v>19</v>
      </c>
      <c r="N424" s="214" t="s">
        <v>48</v>
      </c>
      <c r="O424" s="85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7" t="s">
        <v>138</v>
      </c>
      <c r="AT424" s="217" t="s">
        <v>135</v>
      </c>
      <c r="AU424" s="217" t="s">
        <v>133</v>
      </c>
      <c r="AY424" s="18" t="s">
        <v>132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85</v>
      </c>
      <c r="BK424" s="218">
        <f>ROUND(I424*H424,2)</f>
        <v>0</v>
      </c>
      <c r="BL424" s="18" t="s">
        <v>138</v>
      </c>
      <c r="BM424" s="217" t="s">
        <v>344</v>
      </c>
    </row>
    <row r="425" s="13" customFormat="1">
      <c r="A425" s="13"/>
      <c r="B425" s="219"/>
      <c r="C425" s="220"/>
      <c r="D425" s="221" t="s">
        <v>140</v>
      </c>
      <c r="E425" s="222" t="s">
        <v>19</v>
      </c>
      <c r="F425" s="223" t="s">
        <v>141</v>
      </c>
      <c r="G425" s="220"/>
      <c r="H425" s="222" t="s">
        <v>19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9" t="s">
        <v>140</v>
      </c>
      <c r="AU425" s="229" t="s">
        <v>133</v>
      </c>
      <c r="AV425" s="13" t="s">
        <v>85</v>
      </c>
      <c r="AW425" s="13" t="s">
        <v>36</v>
      </c>
      <c r="AX425" s="13" t="s">
        <v>77</v>
      </c>
      <c r="AY425" s="229" t="s">
        <v>132</v>
      </c>
    </row>
    <row r="426" s="13" customFormat="1">
      <c r="A426" s="13"/>
      <c r="B426" s="219"/>
      <c r="C426" s="220"/>
      <c r="D426" s="221" t="s">
        <v>140</v>
      </c>
      <c r="E426" s="222" t="s">
        <v>19</v>
      </c>
      <c r="F426" s="223" t="s">
        <v>207</v>
      </c>
      <c r="G426" s="220"/>
      <c r="H426" s="222" t="s">
        <v>19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29" t="s">
        <v>140</v>
      </c>
      <c r="AU426" s="229" t="s">
        <v>133</v>
      </c>
      <c r="AV426" s="13" t="s">
        <v>85</v>
      </c>
      <c r="AW426" s="13" t="s">
        <v>36</v>
      </c>
      <c r="AX426" s="13" t="s">
        <v>77</v>
      </c>
      <c r="AY426" s="229" t="s">
        <v>132</v>
      </c>
    </row>
    <row r="427" s="13" customFormat="1">
      <c r="A427" s="13"/>
      <c r="B427" s="219"/>
      <c r="C427" s="220"/>
      <c r="D427" s="221" t="s">
        <v>140</v>
      </c>
      <c r="E427" s="222" t="s">
        <v>19</v>
      </c>
      <c r="F427" s="223" t="s">
        <v>312</v>
      </c>
      <c r="G427" s="220"/>
      <c r="H427" s="222" t="s">
        <v>19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9" t="s">
        <v>140</v>
      </c>
      <c r="AU427" s="229" t="s">
        <v>133</v>
      </c>
      <c r="AV427" s="13" t="s">
        <v>85</v>
      </c>
      <c r="AW427" s="13" t="s">
        <v>36</v>
      </c>
      <c r="AX427" s="13" t="s">
        <v>77</v>
      </c>
      <c r="AY427" s="229" t="s">
        <v>132</v>
      </c>
    </row>
    <row r="428" s="13" customFormat="1">
      <c r="A428" s="13"/>
      <c r="B428" s="219"/>
      <c r="C428" s="220"/>
      <c r="D428" s="221" t="s">
        <v>140</v>
      </c>
      <c r="E428" s="222" t="s">
        <v>19</v>
      </c>
      <c r="F428" s="223" t="s">
        <v>313</v>
      </c>
      <c r="G428" s="220"/>
      <c r="H428" s="222" t="s">
        <v>19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29" t="s">
        <v>140</v>
      </c>
      <c r="AU428" s="229" t="s">
        <v>133</v>
      </c>
      <c r="AV428" s="13" t="s">
        <v>85</v>
      </c>
      <c r="AW428" s="13" t="s">
        <v>36</v>
      </c>
      <c r="AX428" s="13" t="s">
        <v>77</v>
      </c>
      <c r="AY428" s="229" t="s">
        <v>132</v>
      </c>
    </row>
    <row r="429" s="13" customFormat="1">
      <c r="A429" s="13"/>
      <c r="B429" s="219"/>
      <c r="C429" s="220"/>
      <c r="D429" s="221" t="s">
        <v>140</v>
      </c>
      <c r="E429" s="222" t="s">
        <v>19</v>
      </c>
      <c r="F429" s="223" t="s">
        <v>146</v>
      </c>
      <c r="G429" s="220"/>
      <c r="H429" s="222" t="s">
        <v>19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9" t="s">
        <v>140</v>
      </c>
      <c r="AU429" s="229" t="s">
        <v>133</v>
      </c>
      <c r="AV429" s="13" t="s">
        <v>85</v>
      </c>
      <c r="AW429" s="13" t="s">
        <v>36</v>
      </c>
      <c r="AX429" s="13" t="s">
        <v>77</v>
      </c>
      <c r="AY429" s="229" t="s">
        <v>132</v>
      </c>
    </row>
    <row r="430" s="13" customFormat="1">
      <c r="A430" s="13"/>
      <c r="B430" s="219"/>
      <c r="C430" s="220"/>
      <c r="D430" s="221" t="s">
        <v>140</v>
      </c>
      <c r="E430" s="222" t="s">
        <v>19</v>
      </c>
      <c r="F430" s="223" t="s">
        <v>314</v>
      </c>
      <c r="G430" s="220"/>
      <c r="H430" s="222" t="s">
        <v>19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9" t="s">
        <v>140</v>
      </c>
      <c r="AU430" s="229" t="s">
        <v>133</v>
      </c>
      <c r="AV430" s="13" t="s">
        <v>85</v>
      </c>
      <c r="AW430" s="13" t="s">
        <v>36</v>
      </c>
      <c r="AX430" s="13" t="s">
        <v>77</v>
      </c>
      <c r="AY430" s="229" t="s">
        <v>132</v>
      </c>
    </row>
    <row r="431" s="13" customFormat="1">
      <c r="A431" s="13"/>
      <c r="B431" s="219"/>
      <c r="C431" s="220"/>
      <c r="D431" s="221" t="s">
        <v>140</v>
      </c>
      <c r="E431" s="222" t="s">
        <v>19</v>
      </c>
      <c r="F431" s="223" t="s">
        <v>315</v>
      </c>
      <c r="G431" s="220"/>
      <c r="H431" s="222" t="s">
        <v>19</v>
      </c>
      <c r="I431" s="224"/>
      <c r="J431" s="220"/>
      <c r="K431" s="220"/>
      <c r="L431" s="225"/>
      <c r="M431" s="226"/>
      <c r="N431" s="227"/>
      <c r="O431" s="227"/>
      <c r="P431" s="227"/>
      <c r="Q431" s="227"/>
      <c r="R431" s="227"/>
      <c r="S431" s="227"/>
      <c r="T431" s="22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29" t="s">
        <v>140</v>
      </c>
      <c r="AU431" s="229" t="s">
        <v>133</v>
      </c>
      <c r="AV431" s="13" t="s">
        <v>85</v>
      </c>
      <c r="AW431" s="13" t="s">
        <v>36</v>
      </c>
      <c r="AX431" s="13" t="s">
        <v>77</v>
      </c>
      <c r="AY431" s="229" t="s">
        <v>132</v>
      </c>
    </row>
    <row r="432" s="13" customFormat="1">
      <c r="A432" s="13"/>
      <c r="B432" s="219"/>
      <c r="C432" s="220"/>
      <c r="D432" s="221" t="s">
        <v>140</v>
      </c>
      <c r="E432" s="222" t="s">
        <v>19</v>
      </c>
      <c r="F432" s="223" t="s">
        <v>316</v>
      </c>
      <c r="G432" s="220"/>
      <c r="H432" s="222" t="s">
        <v>19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29" t="s">
        <v>140</v>
      </c>
      <c r="AU432" s="229" t="s">
        <v>133</v>
      </c>
      <c r="AV432" s="13" t="s">
        <v>85</v>
      </c>
      <c r="AW432" s="13" t="s">
        <v>36</v>
      </c>
      <c r="AX432" s="13" t="s">
        <v>77</v>
      </c>
      <c r="AY432" s="229" t="s">
        <v>132</v>
      </c>
    </row>
    <row r="433" s="14" customFormat="1">
      <c r="A433" s="14"/>
      <c r="B433" s="230"/>
      <c r="C433" s="231"/>
      <c r="D433" s="221" t="s">
        <v>140</v>
      </c>
      <c r="E433" s="232" t="s">
        <v>19</v>
      </c>
      <c r="F433" s="233" t="s">
        <v>85</v>
      </c>
      <c r="G433" s="231"/>
      <c r="H433" s="234">
        <v>1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0" t="s">
        <v>140</v>
      </c>
      <c r="AU433" s="240" t="s">
        <v>133</v>
      </c>
      <c r="AV433" s="14" t="s">
        <v>87</v>
      </c>
      <c r="AW433" s="14" t="s">
        <v>36</v>
      </c>
      <c r="AX433" s="14" t="s">
        <v>77</v>
      </c>
      <c r="AY433" s="240" t="s">
        <v>132</v>
      </c>
    </row>
    <row r="434" s="15" customFormat="1">
      <c r="A434" s="15"/>
      <c r="B434" s="241"/>
      <c r="C434" s="242"/>
      <c r="D434" s="221" t="s">
        <v>140</v>
      </c>
      <c r="E434" s="243" t="s">
        <v>19</v>
      </c>
      <c r="F434" s="244" t="s">
        <v>148</v>
      </c>
      <c r="G434" s="242"/>
      <c r="H434" s="245">
        <v>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1" t="s">
        <v>140</v>
      </c>
      <c r="AU434" s="251" t="s">
        <v>133</v>
      </c>
      <c r="AV434" s="15" t="s">
        <v>138</v>
      </c>
      <c r="AW434" s="15" t="s">
        <v>36</v>
      </c>
      <c r="AX434" s="15" t="s">
        <v>85</v>
      </c>
      <c r="AY434" s="251" t="s">
        <v>132</v>
      </c>
    </row>
    <row r="435" s="2" customFormat="1" ht="37.8" customHeight="1">
      <c r="A435" s="39"/>
      <c r="B435" s="40"/>
      <c r="C435" s="206" t="s">
        <v>345</v>
      </c>
      <c r="D435" s="206" t="s">
        <v>135</v>
      </c>
      <c r="E435" s="207" t="s">
        <v>346</v>
      </c>
      <c r="F435" s="208" t="s">
        <v>347</v>
      </c>
      <c r="G435" s="209" t="s">
        <v>166</v>
      </c>
      <c r="H435" s="210">
        <v>1</v>
      </c>
      <c r="I435" s="211"/>
      <c r="J435" s="212">
        <f>ROUND(I435*H435,2)</f>
        <v>0</v>
      </c>
      <c r="K435" s="208" t="s">
        <v>19</v>
      </c>
      <c r="L435" s="45"/>
      <c r="M435" s="213" t="s">
        <v>19</v>
      </c>
      <c r="N435" s="214" t="s">
        <v>48</v>
      </c>
      <c r="O435" s="85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7" t="s">
        <v>138</v>
      </c>
      <c r="AT435" s="217" t="s">
        <v>135</v>
      </c>
      <c r="AU435" s="217" t="s">
        <v>133</v>
      </c>
      <c r="AY435" s="18" t="s">
        <v>132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85</v>
      </c>
      <c r="BK435" s="218">
        <f>ROUND(I435*H435,2)</f>
        <v>0</v>
      </c>
      <c r="BL435" s="18" t="s">
        <v>138</v>
      </c>
      <c r="BM435" s="217" t="s">
        <v>348</v>
      </c>
    </row>
    <row r="436" s="13" customFormat="1">
      <c r="A436" s="13"/>
      <c r="B436" s="219"/>
      <c r="C436" s="220"/>
      <c r="D436" s="221" t="s">
        <v>140</v>
      </c>
      <c r="E436" s="222" t="s">
        <v>19</v>
      </c>
      <c r="F436" s="223" t="s">
        <v>141</v>
      </c>
      <c r="G436" s="220"/>
      <c r="H436" s="222" t="s">
        <v>19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29" t="s">
        <v>140</v>
      </c>
      <c r="AU436" s="229" t="s">
        <v>133</v>
      </c>
      <c r="AV436" s="13" t="s">
        <v>85</v>
      </c>
      <c r="AW436" s="13" t="s">
        <v>36</v>
      </c>
      <c r="AX436" s="13" t="s">
        <v>77</v>
      </c>
      <c r="AY436" s="229" t="s">
        <v>132</v>
      </c>
    </row>
    <row r="437" s="13" customFormat="1">
      <c r="A437" s="13"/>
      <c r="B437" s="219"/>
      <c r="C437" s="220"/>
      <c r="D437" s="221" t="s">
        <v>140</v>
      </c>
      <c r="E437" s="222" t="s">
        <v>19</v>
      </c>
      <c r="F437" s="223" t="s">
        <v>207</v>
      </c>
      <c r="G437" s="220"/>
      <c r="H437" s="222" t="s">
        <v>19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9" t="s">
        <v>140</v>
      </c>
      <c r="AU437" s="229" t="s">
        <v>133</v>
      </c>
      <c r="AV437" s="13" t="s">
        <v>85</v>
      </c>
      <c r="AW437" s="13" t="s">
        <v>36</v>
      </c>
      <c r="AX437" s="13" t="s">
        <v>77</v>
      </c>
      <c r="AY437" s="229" t="s">
        <v>132</v>
      </c>
    </row>
    <row r="438" s="13" customFormat="1">
      <c r="A438" s="13"/>
      <c r="B438" s="219"/>
      <c r="C438" s="220"/>
      <c r="D438" s="221" t="s">
        <v>140</v>
      </c>
      <c r="E438" s="222" t="s">
        <v>19</v>
      </c>
      <c r="F438" s="223" t="s">
        <v>312</v>
      </c>
      <c r="G438" s="220"/>
      <c r="H438" s="222" t="s">
        <v>19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9" t="s">
        <v>140</v>
      </c>
      <c r="AU438" s="229" t="s">
        <v>133</v>
      </c>
      <c r="AV438" s="13" t="s">
        <v>85</v>
      </c>
      <c r="AW438" s="13" t="s">
        <v>36</v>
      </c>
      <c r="AX438" s="13" t="s">
        <v>77</v>
      </c>
      <c r="AY438" s="229" t="s">
        <v>132</v>
      </c>
    </row>
    <row r="439" s="13" customFormat="1">
      <c r="A439" s="13"/>
      <c r="B439" s="219"/>
      <c r="C439" s="220"/>
      <c r="D439" s="221" t="s">
        <v>140</v>
      </c>
      <c r="E439" s="222" t="s">
        <v>19</v>
      </c>
      <c r="F439" s="223" t="s">
        <v>313</v>
      </c>
      <c r="G439" s="220"/>
      <c r="H439" s="222" t="s">
        <v>19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29" t="s">
        <v>140</v>
      </c>
      <c r="AU439" s="229" t="s">
        <v>133</v>
      </c>
      <c r="AV439" s="13" t="s">
        <v>85</v>
      </c>
      <c r="AW439" s="13" t="s">
        <v>36</v>
      </c>
      <c r="AX439" s="13" t="s">
        <v>77</v>
      </c>
      <c r="AY439" s="229" t="s">
        <v>132</v>
      </c>
    </row>
    <row r="440" s="13" customFormat="1">
      <c r="A440" s="13"/>
      <c r="B440" s="219"/>
      <c r="C440" s="220"/>
      <c r="D440" s="221" t="s">
        <v>140</v>
      </c>
      <c r="E440" s="222" t="s">
        <v>19</v>
      </c>
      <c r="F440" s="223" t="s">
        <v>146</v>
      </c>
      <c r="G440" s="220"/>
      <c r="H440" s="222" t="s">
        <v>19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9" t="s">
        <v>140</v>
      </c>
      <c r="AU440" s="229" t="s">
        <v>133</v>
      </c>
      <c r="AV440" s="13" t="s">
        <v>85</v>
      </c>
      <c r="AW440" s="13" t="s">
        <v>36</v>
      </c>
      <c r="AX440" s="13" t="s">
        <v>77</v>
      </c>
      <c r="AY440" s="229" t="s">
        <v>132</v>
      </c>
    </row>
    <row r="441" s="13" customFormat="1">
      <c r="A441" s="13"/>
      <c r="B441" s="219"/>
      <c r="C441" s="220"/>
      <c r="D441" s="221" t="s">
        <v>140</v>
      </c>
      <c r="E441" s="222" t="s">
        <v>19</v>
      </c>
      <c r="F441" s="223" t="s">
        <v>314</v>
      </c>
      <c r="G441" s="220"/>
      <c r="H441" s="222" t="s">
        <v>19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29" t="s">
        <v>140</v>
      </c>
      <c r="AU441" s="229" t="s">
        <v>133</v>
      </c>
      <c r="AV441" s="13" t="s">
        <v>85</v>
      </c>
      <c r="AW441" s="13" t="s">
        <v>36</v>
      </c>
      <c r="AX441" s="13" t="s">
        <v>77</v>
      </c>
      <c r="AY441" s="229" t="s">
        <v>132</v>
      </c>
    </row>
    <row r="442" s="13" customFormat="1">
      <c r="A442" s="13"/>
      <c r="B442" s="219"/>
      <c r="C442" s="220"/>
      <c r="D442" s="221" t="s">
        <v>140</v>
      </c>
      <c r="E442" s="222" t="s">
        <v>19</v>
      </c>
      <c r="F442" s="223" t="s">
        <v>315</v>
      </c>
      <c r="G442" s="220"/>
      <c r="H442" s="222" t="s">
        <v>19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9" t="s">
        <v>140</v>
      </c>
      <c r="AU442" s="229" t="s">
        <v>133</v>
      </c>
      <c r="AV442" s="13" t="s">
        <v>85</v>
      </c>
      <c r="AW442" s="13" t="s">
        <v>36</v>
      </c>
      <c r="AX442" s="13" t="s">
        <v>77</v>
      </c>
      <c r="AY442" s="229" t="s">
        <v>132</v>
      </c>
    </row>
    <row r="443" s="13" customFormat="1">
      <c r="A443" s="13"/>
      <c r="B443" s="219"/>
      <c r="C443" s="220"/>
      <c r="D443" s="221" t="s">
        <v>140</v>
      </c>
      <c r="E443" s="222" t="s">
        <v>19</v>
      </c>
      <c r="F443" s="223" t="s">
        <v>316</v>
      </c>
      <c r="G443" s="220"/>
      <c r="H443" s="222" t="s">
        <v>19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29" t="s">
        <v>140</v>
      </c>
      <c r="AU443" s="229" t="s">
        <v>133</v>
      </c>
      <c r="AV443" s="13" t="s">
        <v>85</v>
      </c>
      <c r="AW443" s="13" t="s">
        <v>36</v>
      </c>
      <c r="AX443" s="13" t="s">
        <v>77</v>
      </c>
      <c r="AY443" s="229" t="s">
        <v>132</v>
      </c>
    </row>
    <row r="444" s="14" customFormat="1">
      <c r="A444" s="14"/>
      <c r="B444" s="230"/>
      <c r="C444" s="231"/>
      <c r="D444" s="221" t="s">
        <v>140</v>
      </c>
      <c r="E444" s="232" t="s">
        <v>19</v>
      </c>
      <c r="F444" s="233" t="s">
        <v>85</v>
      </c>
      <c r="G444" s="231"/>
      <c r="H444" s="234">
        <v>1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0" t="s">
        <v>140</v>
      </c>
      <c r="AU444" s="240" t="s">
        <v>133</v>
      </c>
      <c r="AV444" s="14" t="s">
        <v>87</v>
      </c>
      <c r="AW444" s="14" t="s">
        <v>36</v>
      </c>
      <c r="AX444" s="14" t="s">
        <v>77</v>
      </c>
      <c r="AY444" s="240" t="s">
        <v>132</v>
      </c>
    </row>
    <row r="445" s="15" customFormat="1">
      <c r="A445" s="15"/>
      <c r="B445" s="241"/>
      <c r="C445" s="242"/>
      <c r="D445" s="221" t="s">
        <v>140</v>
      </c>
      <c r="E445" s="243" t="s">
        <v>19</v>
      </c>
      <c r="F445" s="244" t="s">
        <v>148</v>
      </c>
      <c r="G445" s="242"/>
      <c r="H445" s="245">
        <v>1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1" t="s">
        <v>140</v>
      </c>
      <c r="AU445" s="251" t="s">
        <v>133</v>
      </c>
      <c r="AV445" s="15" t="s">
        <v>138</v>
      </c>
      <c r="AW445" s="15" t="s">
        <v>36</v>
      </c>
      <c r="AX445" s="15" t="s">
        <v>85</v>
      </c>
      <c r="AY445" s="251" t="s">
        <v>132</v>
      </c>
    </row>
    <row r="446" s="2" customFormat="1" ht="37.8" customHeight="1">
      <c r="A446" s="39"/>
      <c r="B446" s="40"/>
      <c r="C446" s="206" t="s">
        <v>349</v>
      </c>
      <c r="D446" s="206" t="s">
        <v>135</v>
      </c>
      <c r="E446" s="207" t="s">
        <v>350</v>
      </c>
      <c r="F446" s="208" t="s">
        <v>351</v>
      </c>
      <c r="G446" s="209" t="s">
        <v>166</v>
      </c>
      <c r="H446" s="210">
        <v>1</v>
      </c>
      <c r="I446" s="211"/>
      <c r="J446" s="212">
        <f>ROUND(I446*H446,2)</f>
        <v>0</v>
      </c>
      <c r="K446" s="208" t="s">
        <v>19</v>
      </c>
      <c r="L446" s="45"/>
      <c r="M446" s="213" t="s">
        <v>19</v>
      </c>
      <c r="N446" s="214" t="s">
        <v>48</v>
      </c>
      <c r="O446" s="85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7" t="s">
        <v>138</v>
      </c>
      <c r="AT446" s="217" t="s">
        <v>135</v>
      </c>
      <c r="AU446" s="217" t="s">
        <v>133</v>
      </c>
      <c r="AY446" s="18" t="s">
        <v>132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85</v>
      </c>
      <c r="BK446" s="218">
        <f>ROUND(I446*H446,2)</f>
        <v>0</v>
      </c>
      <c r="BL446" s="18" t="s">
        <v>138</v>
      </c>
      <c r="BM446" s="217" t="s">
        <v>352</v>
      </c>
    </row>
    <row r="447" s="13" customFormat="1">
      <c r="A447" s="13"/>
      <c r="B447" s="219"/>
      <c r="C447" s="220"/>
      <c r="D447" s="221" t="s">
        <v>140</v>
      </c>
      <c r="E447" s="222" t="s">
        <v>19</v>
      </c>
      <c r="F447" s="223" t="s">
        <v>141</v>
      </c>
      <c r="G447" s="220"/>
      <c r="H447" s="222" t="s">
        <v>19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29" t="s">
        <v>140</v>
      </c>
      <c r="AU447" s="229" t="s">
        <v>133</v>
      </c>
      <c r="AV447" s="13" t="s">
        <v>85</v>
      </c>
      <c r="AW447" s="13" t="s">
        <v>36</v>
      </c>
      <c r="AX447" s="13" t="s">
        <v>77</v>
      </c>
      <c r="AY447" s="229" t="s">
        <v>132</v>
      </c>
    </row>
    <row r="448" s="13" customFormat="1">
      <c r="A448" s="13"/>
      <c r="B448" s="219"/>
      <c r="C448" s="220"/>
      <c r="D448" s="221" t="s">
        <v>140</v>
      </c>
      <c r="E448" s="222" t="s">
        <v>19</v>
      </c>
      <c r="F448" s="223" t="s">
        <v>207</v>
      </c>
      <c r="G448" s="220"/>
      <c r="H448" s="222" t="s">
        <v>19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9" t="s">
        <v>140</v>
      </c>
      <c r="AU448" s="229" t="s">
        <v>133</v>
      </c>
      <c r="AV448" s="13" t="s">
        <v>85</v>
      </c>
      <c r="AW448" s="13" t="s">
        <v>36</v>
      </c>
      <c r="AX448" s="13" t="s">
        <v>77</v>
      </c>
      <c r="AY448" s="229" t="s">
        <v>132</v>
      </c>
    </row>
    <row r="449" s="13" customFormat="1">
      <c r="A449" s="13"/>
      <c r="B449" s="219"/>
      <c r="C449" s="220"/>
      <c r="D449" s="221" t="s">
        <v>140</v>
      </c>
      <c r="E449" s="222" t="s">
        <v>19</v>
      </c>
      <c r="F449" s="223" t="s">
        <v>312</v>
      </c>
      <c r="G449" s="220"/>
      <c r="H449" s="222" t="s">
        <v>19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29" t="s">
        <v>140</v>
      </c>
      <c r="AU449" s="229" t="s">
        <v>133</v>
      </c>
      <c r="AV449" s="13" t="s">
        <v>85</v>
      </c>
      <c r="AW449" s="13" t="s">
        <v>36</v>
      </c>
      <c r="AX449" s="13" t="s">
        <v>77</v>
      </c>
      <c r="AY449" s="229" t="s">
        <v>132</v>
      </c>
    </row>
    <row r="450" s="13" customFormat="1">
      <c r="A450" s="13"/>
      <c r="B450" s="219"/>
      <c r="C450" s="220"/>
      <c r="D450" s="221" t="s">
        <v>140</v>
      </c>
      <c r="E450" s="222" t="s">
        <v>19</v>
      </c>
      <c r="F450" s="223" t="s">
        <v>313</v>
      </c>
      <c r="G450" s="220"/>
      <c r="H450" s="222" t="s">
        <v>19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29" t="s">
        <v>140</v>
      </c>
      <c r="AU450" s="229" t="s">
        <v>133</v>
      </c>
      <c r="AV450" s="13" t="s">
        <v>85</v>
      </c>
      <c r="AW450" s="13" t="s">
        <v>36</v>
      </c>
      <c r="AX450" s="13" t="s">
        <v>77</v>
      </c>
      <c r="AY450" s="229" t="s">
        <v>132</v>
      </c>
    </row>
    <row r="451" s="13" customFormat="1">
      <c r="A451" s="13"/>
      <c r="B451" s="219"/>
      <c r="C451" s="220"/>
      <c r="D451" s="221" t="s">
        <v>140</v>
      </c>
      <c r="E451" s="222" t="s">
        <v>19</v>
      </c>
      <c r="F451" s="223" t="s">
        <v>146</v>
      </c>
      <c r="G451" s="220"/>
      <c r="H451" s="222" t="s">
        <v>19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29" t="s">
        <v>140</v>
      </c>
      <c r="AU451" s="229" t="s">
        <v>133</v>
      </c>
      <c r="AV451" s="13" t="s">
        <v>85</v>
      </c>
      <c r="AW451" s="13" t="s">
        <v>36</v>
      </c>
      <c r="AX451" s="13" t="s">
        <v>77</v>
      </c>
      <c r="AY451" s="229" t="s">
        <v>132</v>
      </c>
    </row>
    <row r="452" s="13" customFormat="1">
      <c r="A452" s="13"/>
      <c r="B452" s="219"/>
      <c r="C452" s="220"/>
      <c r="D452" s="221" t="s">
        <v>140</v>
      </c>
      <c r="E452" s="222" t="s">
        <v>19</v>
      </c>
      <c r="F452" s="223" t="s">
        <v>314</v>
      </c>
      <c r="G452" s="220"/>
      <c r="H452" s="222" t="s">
        <v>19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9" t="s">
        <v>140</v>
      </c>
      <c r="AU452" s="229" t="s">
        <v>133</v>
      </c>
      <c r="AV452" s="13" t="s">
        <v>85</v>
      </c>
      <c r="AW452" s="13" t="s">
        <v>36</v>
      </c>
      <c r="AX452" s="13" t="s">
        <v>77</v>
      </c>
      <c r="AY452" s="229" t="s">
        <v>132</v>
      </c>
    </row>
    <row r="453" s="13" customFormat="1">
      <c r="A453" s="13"/>
      <c r="B453" s="219"/>
      <c r="C453" s="220"/>
      <c r="D453" s="221" t="s">
        <v>140</v>
      </c>
      <c r="E453" s="222" t="s">
        <v>19</v>
      </c>
      <c r="F453" s="223" t="s">
        <v>315</v>
      </c>
      <c r="G453" s="220"/>
      <c r="H453" s="222" t="s">
        <v>19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9" t="s">
        <v>140</v>
      </c>
      <c r="AU453" s="229" t="s">
        <v>133</v>
      </c>
      <c r="AV453" s="13" t="s">
        <v>85</v>
      </c>
      <c r="AW453" s="13" t="s">
        <v>36</v>
      </c>
      <c r="AX453" s="13" t="s">
        <v>77</v>
      </c>
      <c r="AY453" s="229" t="s">
        <v>132</v>
      </c>
    </row>
    <row r="454" s="13" customFormat="1">
      <c r="A454" s="13"/>
      <c r="B454" s="219"/>
      <c r="C454" s="220"/>
      <c r="D454" s="221" t="s">
        <v>140</v>
      </c>
      <c r="E454" s="222" t="s">
        <v>19</v>
      </c>
      <c r="F454" s="223" t="s">
        <v>316</v>
      </c>
      <c r="G454" s="220"/>
      <c r="H454" s="222" t="s">
        <v>19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9" t="s">
        <v>140</v>
      </c>
      <c r="AU454" s="229" t="s">
        <v>133</v>
      </c>
      <c r="AV454" s="13" t="s">
        <v>85</v>
      </c>
      <c r="AW454" s="13" t="s">
        <v>36</v>
      </c>
      <c r="AX454" s="13" t="s">
        <v>77</v>
      </c>
      <c r="AY454" s="229" t="s">
        <v>132</v>
      </c>
    </row>
    <row r="455" s="14" customFormat="1">
      <c r="A455" s="14"/>
      <c r="B455" s="230"/>
      <c r="C455" s="231"/>
      <c r="D455" s="221" t="s">
        <v>140</v>
      </c>
      <c r="E455" s="232" t="s">
        <v>19</v>
      </c>
      <c r="F455" s="233" t="s">
        <v>85</v>
      </c>
      <c r="G455" s="231"/>
      <c r="H455" s="234">
        <v>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0" t="s">
        <v>140</v>
      </c>
      <c r="AU455" s="240" t="s">
        <v>133</v>
      </c>
      <c r="AV455" s="14" t="s">
        <v>87</v>
      </c>
      <c r="AW455" s="14" t="s">
        <v>36</v>
      </c>
      <c r="AX455" s="14" t="s">
        <v>77</v>
      </c>
      <c r="AY455" s="240" t="s">
        <v>132</v>
      </c>
    </row>
    <row r="456" s="15" customFormat="1">
      <c r="A456" s="15"/>
      <c r="B456" s="241"/>
      <c r="C456" s="242"/>
      <c r="D456" s="221" t="s">
        <v>140</v>
      </c>
      <c r="E456" s="243" t="s">
        <v>19</v>
      </c>
      <c r="F456" s="244" t="s">
        <v>148</v>
      </c>
      <c r="G456" s="242"/>
      <c r="H456" s="245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1" t="s">
        <v>140</v>
      </c>
      <c r="AU456" s="251" t="s">
        <v>133</v>
      </c>
      <c r="AV456" s="15" t="s">
        <v>138</v>
      </c>
      <c r="AW456" s="15" t="s">
        <v>36</v>
      </c>
      <c r="AX456" s="15" t="s">
        <v>85</v>
      </c>
      <c r="AY456" s="251" t="s">
        <v>132</v>
      </c>
    </row>
    <row r="457" s="2" customFormat="1" ht="37.8" customHeight="1">
      <c r="A457" s="39"/>
      <c r="B457" s="40"/>
      <c r="C457" s="206" t="s">
        <v>353</v>
      </c>
      <c r="D457" s="206" t="s">
        <v>135</v>
      </c>
      <c r="E457" s="207" t="s">
        <v>354</v>
      </c>
      <c r="F457" s="208" t="s">
        <v>355</v>
      </c>
      <c r="G457" s="209" t="s">
        <v>166</v>
      </c>
      <c r="H457" s="210">
        <v>1</v>
      </c>
      <c r="I457" s="211"/>
      <c r="J457" s="212">
        <f>ROUND(I457*H457,2)</f>
        <v>0</v>
      </c>
      <c r="K457" s="208" t="s">
        <v>19</v>
      </c>
      <c r="L457" s="45"/>
      <c r="M457" s="213" t="s">
        <v>19</v>
      </c>
      <c r="N457" s="214" t="s">
        <v>48</v>
      </c>
      <c r="O457" s="85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7" t="s">
        <v>138</v>
      </c>
      <c r="AT457" s="217" t="s">
        <v>135</v>
      </c>
      <c r="AU457" s="217" t="s">
        <v>133</v>
      </c>
      <c r="AY457" s="18" t="s">
        <v>132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85</v>
      </c>
      <c r="BK457" s="218">
        <f>ROUND(I457*H457,2)</f>
        <v>0</v>
      </c>
      <c r="BL457" s="18" t="s">
        <v>138</v>
      </c>
      <c r="BM457" s="217" t="s">
        <v>356</v>
      </c>
    </row>
    <row r="458" s="13" customFormat="1">
      <c r="A458" s="13"/>
      <c r="B458" s="219"/>
      <c r="C458" s="220"/>
      <c r="D458" s="221" t="s">
        <v>140</v>
      </c>
      <c r="E458" s="222" t="s">
        <v>19</v>
      </c>
      <c r="F458" s="223" t="s">
        <v>141</v>
      </c>
      <c r="G458" s="220"/>
      <c r="H458" s="222" t="s">
        <v>19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9" t="s">
        <v>140</v>
      </c>
      <c r="AU458" s="229" t="s">
        <v>133</v>
      </c>
      <c r="AV458" s="13" t="s">
        <v>85</v>
      </c>
      <c r="AW458" s="13" t="s">
        <v>36</v>
      </c>
      <c r="AX458" s="13" t="s">
        <v>77</v>
      </c>
      <c r="AY458" s="229" t="s">
        <v>132</v>
      </c>
    </row>
    <row r="459" s="13" customFormat="1">
      <c r="A459" s="13"/>
      <c r="B459" s="219"/>
      <c r="C459" s="220"/>
      <c r="D459" s="221" t="s">
        <v>140</v>
      </c>
      <c r="E459" s="222" t="s">
        <v>19</v>
      </c>
      <c r="F459" s="223" t="s">
        <v>207</v>
      </c>
      <c r="G459" s="220"/>
      <c r="H459" s="222" t="s">
        <v>19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29" t="s">
        <v>140</v>
      </c>
      <c r="AU459" s="229" t="s">
        <v>133</v>
      </c>
      <c r="AV459" s="13" t="s">
        <v>85</v>
      </c>
      <c r="AW459" s="13" t="s">
        <v>36</v>
      </c>
      <c r="AX459" s="13" t="s">
        <v>77</v>
      </c>
      <c r="AY459" s="229" t="s">
        <v>132</v>
      </c>
    </row>
    <row r="460" s="13" customFormat="1">
      <c r="A460" s="13"/>
      <c r="B460" s="219"/>
      <c r="C460" s="220"/>
      <c r="D460" s="221" t="s">
        <v>140</v>
      </c>
      <c r="E460" s="222" t="s">
        <v>19</v>
      </c>
      <c r="F460" s="223" t="s">
        <v>312</v>
      </c>
      <c r="G460" s="220"/>
      <c r="H460" s="222" t="s">
        <v>19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29" t="s">
        <v>140</v>
      </c>
      <c r="AU460" s="229" t="s">
        <v>133</v>
      </c>
      <c r="AV460" s="13" t="s">
        <v>85</v>
      </c>
      <c r="AW460" s="13" t="s">
        <v>36</v>
      </c>
      <c r="AX460" s="13" t="s">
        <v>77</v>
      </c>
      <c r="AY460" s="229" t="s">
        <v>132</v>
      </c>
    </row>
    <row r="461" s="13" customFormat="1">
      <c r="A461" s="13"/>
      <c r="B461" s="219"/>
      <c r="C461" s="220"/>
      <c r="D461" s="221" t="s">
        <v>140</v>
      </c>
      <c r="E461" s="222" t="s">
        <v>19</v>
      </c>
      <c r="F461" s="223" t="s">
        <v>313</v>
      </c>
      <c r="G461" s="220"/>
      <c r="H461" s="222" t="s">
        <v>19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9" t="s">
        <v>140</v>
      </c>
      <c r="AU461" s="229" t="s">
        <v>133</v>
      </c>
      <c r="AV461" s="13" t="s">
        <v>85</v>
      </c>
      <c r="AW461" s="13" t="s">
        <v>36</v>
      </c>
      <c r="AX461" s="13" t="s">
        <v>77</v>
      </c>
      <c r="AY461" s="229" t="s">
        <v>132</v>
      </c>
    </row>
    <row r="462" s="13" customFormat="1">
      <c r="A462" s="13"/>
      <c r="B462" s="219"/>
      <c r="C462" s="220"/>
      <c r="D462" s="221" t="s">
        <v>140</v>
      </c>
      <c r="E462" s="222" t="s">
        <v>19</v>
      </c>
      <c r="F462" s="223" t="s">
        <v>146</v>
      </c>
      <c r="G462" s="220"/>
      <c r="H462" s="222" t="s">
        <v>19</v>
      </c>
      <c r="I462" s="224"/>
      <c r="J462" s="220"/>
      <c r="K462" s="220"/>
      <c r="L462" s="225"/>
      <c r="M462" s="226"/>
      <c r="N462" s="227"/>
      <c r="O462" s="227"/>
      <c r="P462" s="227"/>
      <c r="Q462" s="227"/>
      <c r="R462" s="227"/>
      <c r="S462" s="227"/>
      <c r="T462" s="22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9" t="s">
        <v>140</v>
      </c>
      <c r="AU462" s="229" t="s">
        <v>133</v>
      </c>
      <c r="AV462" s="13" t="s">
        <v>85</v>
      </c>
      <c r="AW462" s="13" t="s">
        <v>36</v>
      </c>
      <c r="AX462" s="13" t="s">
        <v>77</v>
      </c>
      <c r="AY462" s="229" t="s">
        <v>132</v>
      </c>
    </row>
    <row r="463" s="13" customFormat="1">
      <c r="A463" s="13"/>
      <c r="B463" s="219"/>
      <c r="C463" s="220"/>
      <c r="D463" s="221" t="s">
        <v>140</v>
      </c>
      <c r="E463" s="222" t="s">
        <v>19</v>
      </c>
      <c r="F463" s="223" t="s">
        <v>314</v>
      </c>
      <c r="G463" s="220"/>
      <c r="H463" s="222" t="s">
        <v>19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29" t="s">
        <v>140</v>
      </c>
      <c r="AU463" s="229" t="s">
        <v>133</v>
      </c>
      <c r="AV463" s="13" t="s">
        <v>85</v>
      </c>
      <c r="AW463" s="13" t="s">
        <v>36</v>
      </c>
      <c r="AX463" s="13" t="s">
        <v>77</v>
      </c>
      <c r="AY463" s="229" t="s">
        <v>132</v>
      </c>
    </row>
    <row r="464" s="13" customFormat="1">
      <c r="A464" s="13"/>
      <c r="B464" s="219"/>
      <c r="C464" s="220"/>
      <c r="D464" s="221" t="s">
        <v>140</v>
      </c>
      <c r="E464" s="222" t="s">
        <v>19</v>
      </c>
      <c r="F464" s="223" t="s">
        <v>315</v>
      </c>
      <c r="G464" s="220"/>
      <c r="H464" s="222" t="s">
        <v>19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29" t="s">
        <v>140</v>
      </c>
      <c r="AU464" s="229" t="s">
        <v>133</v>
      </c>
      <c r="AV464" s="13" t="s">
        <v>85</v>
      </c>
      <c r="AW464" s="13" t="s">
        <v>36</v>
      </c>
      <c r="AX464" s="13" t="s">
        <v>77</v>
      </c>
      <c r="AY464" s="229" t="s">
        <v>132</v>
      </c>
    </row>
    <row r="465" s="13" customFormat="1">
      <c r="A465" s="13"/>
      <c r="B465" s="219"/>
      <c r="C465" s="220"/>
      <c r="D465" s="221" t="s">
        <v>140</v>
      </c>
      <c r="E465" s="222" t="s">
        <v>19</v>
      </c>
      <c r="F465" s="223" t="s">
        <v>316</v>
      </c>
      <c r="G465" s="220"/>
      <c r="H465" s="222" t="s">
        <v>19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9" t="s">
        <v>140</v>
      </c>
      <c r="AU465" s="229" t="s">
        <v>133</v>
      </c>
      <c r="AV465" s="13" t="s">
        <v>85</v>
      </c>
      <c r="AW465" s="13" t="s">
        <v>36</v>
      </c>
      <c r="AX465" s="13" t="s">
        <v>77</v>
      </c>
      <c r="AY465" s="229" t="s">
        <v>132</v>
      </c>
    </row>
    <row r="466" s="14" customFormat="1">
      <c r="A466" s="14"/>
      <c r="B466" s="230"/>
      <c r="C466" s="231"/>
      <c r="D466" s="221" t="s">
        <v>140</v>
      </c>
      <c r="E466" s="232" t="s">
        <v>19</v>
      </c>
      <c r="F466" s="233" t="s">
        <v>85</v>
      </c>
      <c r="G466" s="231"/>
      <c r="H466" s="234">
        <v>1</v>
      </c>
      <c r="I466" s="235"/>
      <c r="J466" s="231"/>
      <c r="K466" s="231"/>
      <c r="L466" s="236"/>
      <c r="M466" s="237"/>
      <c r="N466" s="238"/>
      <c r="O466" s="238"/>
      <c r="P466" s="238"/>
      <c r="Q466" s="238"/>
      <c r="R466" s="238"/>
      <c r="S466" s="238"/>
      <c r="T466" s="23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0" t="s">
        <v>140</v>
      </c>
      <c r="AU466" s="240" t="s">
        <v>133</v>
      </c>
      <c r="AV466" s="14" t="s">
        <v>87</v>
      </c>
      <c r="AW466" s="14" t="s">
        <v>36</v>
      </c>
      <c r="AX466" s="14" t="s">
        <v>77</v>
      </c>
      <c r="AY466" s="240" t="s">
        <v>132</v>
      </c>
    </row>
    <row r="467" s="15" customFormat="1">
      <c r="A467" s="15"/>
      <c r="B467" s="241"/>
      <c r="C467" s="242"/>
      <c r="D467" s="221" t="s">
        <v>140</v>
      </c>
      <c r="E467" s="243" t="s">
        <v>19</v>
      </c>
      <c r="F467" s="244" t="s">
        <v>148</v>
      </c>
      <c r="G467" s="242"/>
      <c r="H467" s="245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1" t="s">
        <v>140</v>
      </c>
      <c r="AU467" s="251" t="s">
        <v>133</v>
      </c>
      <c r="AV467" s="15" t="s">
        <v>138</v>
      </c>
      <c r="AW467" s="15" t="s">
        <v>36</v>
      </c>
      <c r="AX467" s="15" t="s">
        <v>85</v>
      </c>
      <c r="AY467" s="251" t="s">
        <v>132</v>
      </c>
    </row>
    <row r="468" s="2" customFormat="1" ht="37.8" customHeight="1">
      <c r="A468" s="39"/>
      <c r="B468" s="40"/>
      <c r="C468" s="206" t="s">
        <v>357</v>
      </c>
      <c r="D468" s="206" t="s">
        <v>135</v>
      </c>
      <c r="E468" s="207" t="s">
        <v>358</v>
      </c>
      <c r="F468" s="208" t="s">
        <v>359</v>
      </c>
      <c r="G468" s="209" t="s">
        <v>166</v>
      </c>
      <c r="H468" s="210">
        <v>1</v>
      </c>
      <c r="I468" s="211"/>
      <c r="J468" s="212">
        <f>ROUND(I468*H468,2)</f>
        <v>0</v>
      </c>
      <c r="K468" s="208" t="s">
        <v>19</v>
      </c>
      <c r="L468" s="45"/>
      <c r="M468" s="213" t="s">
        <v>19</v>
      </c>
      <c r="N468" s="214" t="s">
        <v>48</v>
      </c>
      <c r="O468" s="85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7" t="s">
        <v>138</v>
      </c>
      <c r="AT468" s="217" t="s">
        <v>135</v>
      </c>
      <c r="AU468" s="217" t="s">
        <v>133</v>
      </c>
      <c r="AY468" s="18" t="s">
        <v>132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8" t="s">
        <v>85</v>
      </c>
      <c r="BK468" s="218">
        <f>ROUND(I468*H468,2)</f>
        <v>0</v>
      </c>
      <c r="BL468" s="18" t="s">
        <v>138</v>
      </c>
      <c r="BM468" s="217" t="s">
        <v>360</v>
      </c>
    </row>
    <row r="469" s="13" customFormat="1">
      <c r="A469" s="13"/>
      <c r="B469" s="219"/>
      <c r="C469" s="220"/>
      <c r="D469" s="221" t="s">
        <v>140</v>
      </c>
      <c r="E469" s="222" t="s">
        <v>19</v>
      </c>
      <c r="F469" s="223" t="s">
        <v>141</v>
      </c>
      <c r="G469" s="220"/>
      <c r="H469" s="222" t="s">
        <v>19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9" t="s">
        <v>140</v>
      </c>
      <c r="AU469" s="229" t="s">
        <v>133</v>
      </c>
      <c r="AV469" s="13" t="s">
        <v>85</v>
      </c>
      <c r="AW469" s="13" t="s">
        <v>36</v>
      </c>
      <c r="AX469" s="13" t="s">
        <v>77</v>
      </c>
      <c r="AY469" s="229" t="s">
        <v>132</v>
      </c>
    </row>
    <row r="470" s="13" customFormat="1">
      <c r="A470" s="13"/>
      <c r="B470" s="219"/>
      <c r="C470" s="220"/>
      <c r="D470" s="221" t="s">
        <v>140</v>
      </c>
      <c r="E470" s="222" t="s">
        <v>19</v>
      </c>
      <c r="F470" s="223" t="s">
        <v>207</v>
      </c>
      <c r="G470" s="220"/>
      <c r="H470" s="222" t="s">
        <v>19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9" t="s">
        <v>140</v>
      </c>
      <c r="AU470" s="229" t="s">
        <v>133</v>
      </c>
      <c r="AV470" s="13" t="s">
        <v>85</v>
      </c>
      <c r="AW470" s="13" t="s">
        <v>36</v>
      </c>
      <c r="AX470" s="13" t="s">
        <v>77</v>
      </c>
      <c r="AY470" s="229" t="s">
        <v>132</v>
      </c>
    </row>
    <row r="471" s="13" customFormat="1">
      <c r="A471" s="13"/>
      <c r="B471" s="219"/>
      <c r="C471" s="220"/>
      <c r="D471" s="221" t="s">
        <v>140</v>
      </c>
      <c r="E471" s="222" t="s">
        <v>19</v>
      </c>
      <c r="F471" s="223" t="s">
        <v>312</v>
      </c>
      <c r="G471" s="220"/>
      <c r="H471" s="222" t="s">
        <v>19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29" t="s">
        <v>140</v>
      </c>
      <c r="AU471" s="229" t="s">
        <v>133</v>
      </c>
      <c r="AV471" s="13" t="s">
        <v>85</v>
      </c>
      <c r="AW471" s="13" t="s">
        <v>36</v>
      </c>
      <c r="AX471" s="13" t="s">
        <v>77</v>
      </c>
      <c r="AY471" s="229" t="s">
        <v>132</v>
      </c>
    </row>
    <row r="472" s="13" customFormat="1">
      <c r="A472" s="13"/>
      <c r="B472" s="219"/>
      <c r="C472" s="220"/>
      <c r="D472" s="221" t="s">
        <v>140</v>
      </c>
      <c r="E472" s="222" t="s">
        <v>19</v>
      </c>
      <c r="F472" s="223" t="s">
        <v>313</v>
      </c>
      <c r="G472" s="220"/>
      <c r="H472" s="222" t="s">
        <v>19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29" t="s">
        <v>140</v>
      </c>
      <c r="AU472" s="229" t="s">
        <v>133</v>
      </c>
      <c r="AV472" s="13" t="s">
        <v>85</v>
      </c>
      <c r="AW472" s="13" t="s">
        <v>36</v>
      </c>
      <c r="AX472" s="13" t="s">
        <v>77</v>
      </c>
      <c r="AY472" s="229" t="s">
        <v>132</v>
      </c>
    </row>
    <row r="473" s="13" customFormat="1">
      <c r="A473" s="13"/>
      <c r="B473" s="219"/>
      <c r="C473" s="220"/>
      <c r="D473" s="221" t="s">
        <v>140</v>
      </c>
      <c r="E473" s="222" t="s">
        <v>19</v>
      </c>
      <c r="F473" s="223" t="s">
        <v>146</v>
      </c>
      <c r="G473" s="220"/>
      <c r="H473" s="222" t="s">
        <v>19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29" t="s">
        <v>140</v>
      </c>
      <c r="AU473" s="229" t="s">
        <v>133</v>
      </c>
      <c r="AV473" s="13" t="s">
        <v>85</v>
      </c>
      <c r="AW473" s="13" t="s">
        <v>36</v>
      </c>
      <c r="AX473" s="13" t="s">
        <v>77</v>
      </c>
      <c r="AY473" s="229" t="s">
        <v>132</v>
      </c>
    </row>
    <row r="474" s="13" customFormat="1">
      <c r="A474" s="13"/>
      <c r="B474" s="219"/>
      <c r="C474" s="220"/>
      <c r="D474" s="221" t="s">
        <v>140</v>
      </c>
      <c r="E474" s="222" t="s">
        <v>19</v>
      </c>
      <c r="F474" s="223" t="s">
        <v>314</v>
      </c>
      <c r="G474" s="220"/>
      <c r="H474" s="222" t="s">
        <v>19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9" t="s">
        <v>140</v>
      </c>
      <c r="AU474" s="229" t="s">
        <v>133</v>
      </c>
      <c r="AV474" s="13" t="s">
        <v>85</v>
      </c>
      <c r="AW474" s="13" t="s">
        <v>36</v>
      </c>
      <c r="AX474" s="13" t="s">
        <v>77</v>
      </c>
      <c r="AY474" s="229" t="s">
        <v>132</v>
      </c>
    </row>
    <row r="475" s="13" customFormat="1">
      <c r="A475" s="13"/>
      <c r="B475" s="219"/>
      <c r="C475" s="220"/>
      <c r="D475" s="221" t="s">
        <v>140</v>
      </c>
      <c r="E475" s="222" t="s">
        <v>19</v>
      </c>
      <c r="F475" s="223" t="s">
        <v>315</v>
      </c>
      <c r="G475" s="220"/>
      <c r="H475" s="222" t="s">
        <v>19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9" t="s">
        <v>140</v>
      </c>
      <c r="AU475" s="229" t="s">
        <v>133</v>
      </c>
      <c r="AV475" s="13" t="s">
        <v>85</v>
      </c>
      <c r="AW475" s="13" t="s">
        <v>36</v>
      </c>
      <c r="AX475" s="13" t="s">
        <v>77</v>
      </c>
      <c r="AY475" s="229" t="s">
        <v>132</v>
      </c>
    </row>
    <row r="476" s="13" customFormat="1">
      <c r="A476" s="13"/>
      <c r="B476" s="219"/>
      <c r="C476" s="220"/>
      <c r="D476" s="221" t="s">
        <v>140</v>
      </c>
      <c r="E476" s="222" t="s">
        <v>19</v>
      </c>
      <c r="F476" s="223" t="s">
        <v>316</v>
      </c>
      <c r="G476" s="220"/>
      <c r="H476" s="222" t="s">
        <v>19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29" t="s">
        <v>140</v>
      </c>
      <c r="AU476" s="229" t="s">
        <v>133</v>
      </c>
      <c r="AV476" s="13" t="s">
        <v>85</v>
      </c>
      <c r="AW476" s="13" t="s">
        <v>36</v>
      </c>
      <c r="AX476" s="13" t="s">
        <v>77</v>
      </c>
      <c r="AY476" s="229" t="s">
        <v>132</v>
      </c>
    </row>
    <row r="477" s="14" customFormat="1">
      <c r="A477" s="14"/>
      <c r="B477" s="230"/>
      <c r="C477" s="231"/>
      <c r="D477" s="221" t="s">
        <v>140</v>
      </c>
      <c r="E477" s="232" t="s">
        <v>19</v>
      </c>
      <c r="F477" s="233" t="s">
        <v>85</v>
      </c>
      <c r="G477" s="231"/>
      <c r="H477" s="234">
        <v>1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0" t="s">
        <v>140</v>
      </c>
      <c r="AU477" s="240" t="s">
        <v>133</v>
      </c>
      <c r="AV477" s="14" t="s">
        <v>87</v>
      </c>
      <c r="AW477" s="14" t="s">
        <v>36</v>
      </c>
      <c r="AX477" s="14" t="s">
        <v>77</v>
      </c>
      <c r="AY477" s="240" t="s">
        <v>132</v>
      </c>
    </row>
    <row r="478" s="15" customFormat="1">
      <c r="A478" s="15"/>
      <c r="B478" s="241"/>
      <c r="C478" s="242"/>
      <c r="D478" s="221" t="s">
        <v>140</v>
      </c>
      <c r="E478" s="243" t="s">
        <v>19</v>
      </c>
      <c r="F478" s="244" t="s">
        <v>148</v>
      </c>
      <c r="G478" s="242"/>
      <c r="H478" s="245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1" t="s">
        <v>140</v>
      </c>
      <c r="AU478" s="251" t="s">
        <v>133</v>
      </c>
      <c r="AV478" s="15" t="s">
        <v>138</v>
      </c>
      <c r="AW478" s="15" t="s">
        <v>36</v>
      </c>
      <c r="AX478" s="15" t="s">
        <v>85</v>
      </c>
      <c r="AY478" s="251" t="s">
        <v>132</v>
      </c>
    </row>
    <row r="479" s="2" customFormat="1" ht="33" customHeight="1">
      <c r="A479" s="39"/>
      <c r="B479" s="40"/>
      <c r="C479" s="206" t="s">
        <v>361</v>
      </c>
      <c r="D479" s="206" t="s">
        <v>135</v>
      </c>
      <c r="E479" s="207" t="s">
        <v>362</v>
      </c>
      <c r="F479" s="208" t="s">
        <v>363</v>
      </c>
      <c r="G479" s="209" t="s">
        <v>166</v>
      </c>
      <c r="H479" s="210">
        <v>1</v>
      </c>
      <c r="I479" s="211"/>
      <c r="J479" s="212">
        <f>ROUND(I479*H479,2)</f>
        <v>0</v>
      </c>
      <c r="K479" s="208" t="s">
        <v>19</v>
      </c>
      <c r="L479" s="45"/>
      <c r="M479" s="213" t="s">
        <v>19</v>
      </c>
      <c r="N479" s="214" t="s">
        <v>48</v>
      </c>
      <c r="O479" s="85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7" t="s">
        <v>138</v>
      </c>
      <c r="AT479" s="217" t="s">
        <v>135</v>
      </c>
      <c r="AU479" s="217" t="s">
        <v>133</v>
      </c>
      <c r="AY479" s="18" t="s">
        <v>132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8" t="s">
        <v>85</v>
      </c>
      <c r="BK479" s="218">
        <f>ROUND(I479*H479,2)</f>
        <v>0</v>
      </c>
      <c r="BL479" s="18" t="s">
        <v>138</v>
      </c>
      <c r="BM479" s="217" t="s">
        <v>364</v>
      </c>
    </row>
    <row r="480" s="13" customFormat="1">
      <c r="A480" s="13"/>
      <c r="B480" s="219"/>
      <c r="C480" s="220"/>
      <c r="D480" s="221" t="s">
        <v>140</v>
      </c>
      <c r="E480" s="222" t="s">
        <v>19</v>
      </c>
      <c r="F480" s="223" t="s">
        <v>141</v>
      </c>
      <c r="G480" s="220"/>
      <c r="H480" s="222" t="s">
        <v>19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9" t="s">
        <v>140</v>
      </c>
      <c r="AU480" s="229" t="s">
        <v>133</v>
      </c>
      <c r="AV480" s="13" t="s">
        <v>85</v>
      </c>
      <c r="AW480" s="13" t="s">
        <v>36</v>
      </c>
      <c r="AX480" s="13" t="s">
        <v>77</v>
      </c>
      <c r="AY480" s="229" t="s">
        <v>132</v>
      </c>
    </row>
    <row r="481" s="13" customFormat="1">
      <c r="A481" s="13"/>
      <c r="B481" s="219"/>
      <c r="C481" s="220"/>
      <c r="D481" s="221" t="s">
        <v>140</v>
      </c>
      <c r="E481" s="222" t="s">
        <v>19</v>
      </c>
      <c r="F481" s="223" t="s">
        <v>207</v>
      </c>
      <c r="G481" s="220"/>
      <c r="H481" s="222" t="s">
        <v>19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29" t="s">
        <v>140</v>
      </c>
      <c r="AU481" s="229" t="s">
        <v>133</v>
      </c>
      <c r="AV481" s="13" t="s">
        <v>85</v>
      </c>
      <c r="AW481" s="13" t="s">
        <v>36</v>
      </c>
      <c r="AX481" s="13" t="s">
        <v>77</v>
      </c>
      <c r="AY481" s="229" t="s">
        <v>132</v>
      </c>
    </row>
    <row r="482" s="13" customFormat="1">
      <c r="A482" s="13"/>
      <c r="B482" s="219"/>
      <c r="C482" s="220"/>
      <c r="D482" s="221" t="s">
        <v>140</v>
      </c>
      <c r="E482" s="222" t="s">
        <v>19</v>
      </c>
      <c r="F482" s="223" t="s">
        <v>312</v>
      </c>
      <c r="G482" s="220"/>
      <c r="H482" s="222" t="s">
        <v>19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29" t="s">
        <v>140</v>
      </c>
      <c r="AU482" s="229" t="s">
        <v>133</v>
      </c>
      <c r="AV482" s="13" t="s">
        <v>85</v>
      </c>
      <c r="AW482" s="13" t="s">
        <v>36</v>
      </c>
      <c r="AX482" s="13" t="s">
        <v>77</v>
      </c>
      <c r="AY482" s="229" t="s">
        <v>132</v>
      </c>
    </row>
    <row r="483" s="13" customFormat="1">
      <c r="A483" s="13"/>
      <c r="B483" s="219"/>
      <c r="C483" s="220"/>
      <c r="D483" s="221" t="s">
        <v>140</v>
      </c>
      <c r="E483" s="222" t="s">
        <v>19</v>
      </c>
      <c r="F483" s="223" t="s">
        <v>313</v>
      </c>
      <c r="G483" s="220"/>
      <c r="H483" s="222" t="s">
        <v>19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9" t="s">
        <v>140</v>
      </c>
      <c r="AU483" s="229" t="s">
        <v>133</v>
      </c>
      <c r="AV483" s="13" t="s">
        <v>85</v>
      </c>
      <c r="AW483" s="13" t="s">
        <v>36</v>
      </c>
      <c r="AX483" s="13" t="s">
        <v>77</v>
      </c>
      <c r="AY483" s="229" t="s">
        <v>132</v>
      </c>
    </row>
    <row r="484" s="13" customFormat="1">
      <c r="A484" s="13"/>
      <c r="B484" s="219"/>
      <c r="C484" s="220"/>
      <c r="D484" s="221" t="s">
        <v>140</v>
      </c>
      <c r="E484" s="222" t="s">
        <v>19</v>
      </c>
      <c r="F484" s="223" t="s">
        <v>146</v>
      </c>
      <c r="G484" s="220"/>
      <c r="H484" s="222" t="s">
        <v>19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29" t="s">
        <v>140</v>
      </c>
      <c r="AU484" s="229" t="s">
        <v>133</v>
      </c>
      <c r="AV484" s="13" t="s">
        <v>85</v>
      </c>
      <c r="AW484" s="13" t="s">
        <v>36</v>
      </c>
      <c r="AX484" s="13" t="s">
        <v>77</v>
      </c>
      <c r="AY484" s="229" t="s">
        <v>132</v>
      </c>
    </row>
    <row r="485" s="13" customFormat="1">
      <c r="A485" s="13"/>
      <c r="B485" s="219"/>
      <c r="C485" s="220"/>
      <c r="D485" s="221" t="s">
        <v>140</v>
      </c>
      <c r="E485" s="222" t="s">
        <v>19</v>
      </c>
      <c r="F485" s="223" t="s">
        <v>314</v>
      </c>
      <c r="G485" s="220"/>
      <c r="H485" s="222" t="s">
        <v>19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9" t="s">
        <v>140</v>
      </c>
      <c r="AU485" s="229" t="s">
        <v>133</v>
      </c>
      <c r="AV485" s="13" t="s">
        <v>85</v>
      </c>
      <c r="AW485" s="13" t="s">
        <v>36</v>
      </c>
      <c r="AX485" s="13" t="s">
        <v>77</v>
      </c>
      <c r="AY485" s="229" t="s">
        <v>132</v>
      </c>
    </row>
    <row r="486" s="13" customFormat="1">
      <c r="A486" s="13"/>
      <c r="B486" s="219"/>
      <c r="C486" s="220"/>
      <c r="D486" s="221" t="s">
        <v>140</v>
      </c>
      <c r="E486" s="222" t="s">
        <v>19</v>
      </c>
      <c r="F486" s="223" t="s">
        <v>315</v>
      </c>
      <c r="G486" s="220"/>
      <c r="H486" s="222" t="s">
        <v>19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29" t="s">
        <v>140</v>
      </c>
      <c r="AU486" s="229" t="s">
        <v>133</v>
      </c>
      <c r="AV486" s="13" t="s">
        <v>85</v>
      </c>
      <c r="AW486" s="13" t="s">
        <v>36</v>
      </c>
      <c r="AX486" s="13" t="s">
        <v>77</v>
      </c>
      <c r="AY486" s="229" t="s">
        <v>132</v>
      </c>
    </row>
    <row r="487" s="13" customFormat="1">
      <c r="A487" s="13"/>
      <c r="B487" s="219"/>
      <c r="C487" s="220"/>
      <c r="D487" s="221" t="s">
        <v>140</v>
      </c>
      <c r="E487" s="222" t="s">
        <v>19</v>
      </c>
      <c r="F487" s="223" t="s">
        <v>316</v>
      </c>
      <c r="G487" s="220"/>
      <c r="H487" s="222" t="s">
        <v>19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9" t="s">
        <v>140</v>
      </c>
      <c r="AU487" s="229" t="s">
        <v>133</v>
      </c>
      <c r="AV487" s="13" t="s">
        <v>85</v>
      </c>
      <c r="AW487" s="13" t="s">
        <v>36</v>
      </c>
      <c r="AX487" s="13" t="s">
        <v>77</v>
      </c>
      <c r="AY487" s="229" t="s">
        <v>132</v>
      </c>
    </row>
    <row r="488" s="14" customFormat="1">
      <c r="A488" s="14"/>
      <c r="B488" s="230"/>
      <c r="C488" s="231"/>
      <c r="D488" s="221" t="s">
        <v>140</v>
      </c>
      <c r="E488" s="232" t="s">
        <v>19</v>
      </c>
      <c r="F488" s="233" t="s">
        <v>85</v>
      </c>
      <c r="G488" s="231"/>
      <c r="H488" s="234">
        <v>1</v>
      </c>
      <c r="I488" s="235"/>
      <c r="J488" s="231"/>
      <c r="K488" s="231"/>
      <c r="L488" s="236"/>
      <c r="M488" s="237"/>
      <c r="N488" s="238"/>
      <c r="O488" s="238"/>
      <c r="P488" s="238"/>
      <c r="Q488" s="238"/>
      <c r="R488" s="238"/>
      <c r="S488" s="238"/>
      <c r="T488" s="23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0" t="s">
        <v>140</v>
      </c>
      <c r="AU488" s="240" t="s">
        <v>133</v>
      </c>
      <c r="AV488" s="14" t="s">
        <v>87</v>
      </c>
      <c r="AW488" s="14" t="s">
        <v>36</v>
      </c>
      <c r="AX488" s="14" t="s">
        <v>77</v>
      </c>
      <c r="AY488" s="240" t="s">
        <v>132</v>
      </c>
    </row>
    <row r="489" s="15" customFormat="1">
      <c r="A489" s="15"/>
      <c r="B489" s="241"/>
      <c r="C489" s="242"/>
      <c r="D489" s="221" t="s">
        <v>140</v>
      </c>
      <c r="E489" s="243" t="s">
        <v>19</v>
      </c>
      <c r="F489" s="244" t="s">
        <v>148</v>
      </c>
      <c r="G489" s="242"/>
      <c r="H489" s="245">
        <v>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1" t="s">
        <v>140</v>
      </c>
      <c r="AU489" s="251" t="s">
        <v>133</v>
      </c>
      <c r="AV489" s="15" t="s">
        <v>138</v>
      </c>
      <c r="AW489" s="15" t="s">
        <v>36</v>
      </c>
      <c r="AX489" s="15" t="s">
        <v>85</v>
      </c>
      <c r="AY489" s="251" t="s">
        <v>132</v>
      </c>
    </row>
    <row r="490" s="2" customFormat="1" ht="90" customHeight="1">
      <c r="A490" s="39"/>
      <c r="B490" s="40"/>
      <c r="C490" s="206" t="s">
        <v>365</v>
      </c>
      <c r="D490" s="206" t="s">
        <v>135</v>
      </c>
      <c r="E490" s="207" t="s">
        <v>366</v>
      </c>
      <c r="F490" s="208" t="s">
        <v>367</v>
      </c>
      <c r="G490" s="209" t="s">
        <v>166</v>
      </c>
      <c r="H490" s="210">
        <v>1</v>
      </c>
      <c r="I490" s="211"/>
      <c r="J490" s="212">
        <f>ROUND(I490*H490,2)</f>
        <v>0</v>
      </c>
      <c r="K490" s="208" t="s">
        <v>19</v>
      </c>
      <c r="L490" s="45"/>
      <c r="M490" s="213" t="s">
        <v>19</v>
      </c>
      <c r="N490" s="214" t="s">
        <v>48</v>
      </c>
      <c r="O490" s="85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7" t="s">
        <v>138</v>
      </c>
      <c r="AT490" s="217" t="s">
        <v>135</v>
      </c>
      <c r="AU490" s="217" t="s">
        <v>133</v>
      </c>
      <c r="AY490" s="18" t="s">
        <v>132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85</v>
      </c>
      <c r="BK490" s="218">
        <f>ROUND(I490*H490,2)</f>
        <v>0</v>
      </c>
      <c r="BL490" s="18" t="s">
        <v>138</v>
      </c>
      <c r="BM490" s="217" t="s">
        <v>368</v>
      </c>
    </row>
    <row r="491" s="13" customFormat="1">
      <c r="A491" s="13"/>
      <c r="B491" s="219"/>
      <c r="C491" s="220"/>
      <c r="D491" s="221" t="s">
        <v>140</v>
      </c>
      <c r="E491" s="222" t="s">
        <v>19</v>
      </c>
      <c r="F491" s="223" t="s">
        <v>141</v>
      </c>
      <c r="G491" s="220"/>
      <c r="H491" s="222" t="s">
        <v>19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9" t="s">
        <v>140</v>
      </c>
      <c r="AU491" s="229" t="s">
        <v>133</v>
      </c>
      <c r="AV491" s="13" t="s">
        <v>85</v>
      </c>
      <c r="AW491" s="13" t="s">
        <v>36</v>
      </c>
      <c r="AX491" s="13" t="s">
        <v>77</v>
      </c>
      <c r="AY491" s="229" t="s">
        <v>132</v>
      </c>
    </row>
    <row r="492" s="13" customFormat="1">
      <c r="A492" s="13"/>
      <c r="B492" s="219"/>
      <c r="C492" s="220"/>
      <c r="D492" s="221" t="s">
        <v>140</v>
      </c>
      <c r="E492" s="222" t="s">
        <v>19</v>
      </c>
      <c r="F492" s="223" t="s">
        <v>207</v>
      </c>
      <c r="G492" s="220"/>
      <c r="H492" s="222" t="s">
        <v>19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9" t="s">
        <v>140</v>
      </c>
      <c r="AU492" s="229" t="s">
        <v>133</v>
      </c>
      <c r="AV492" s="13" t="s">
        <v>85</v>
      </c>
      <c r="AW492" s="13" t="s">
        <v>36</v>
      </c>
      <c r="AX492" s="13" t="s">
        <v>77</v>
      </c>
      <c r="AY492" s="229" t="s">
        <v>132</v>
      </c>
    </row>
    <row r="493" s="13" customFormat="1">
      <c r="A493" s="13"/>
      <c r="B493" s="219"/>
      <c r="C493" s="220"/>
      <c r="D493" s="221" t="s">
        <v>140</v>
      </c>
      <c r="E493" s="222" t="s">
        <v>19</v>
      </c>
      <c r="F493" s="223" t="s">
        <v>312</v>
      </c>
      <c r="G493" s="220"/>
      <c r="H493" s="222" t="s">
        <v>19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9" t="s">
        <v>140</v>
      </c>
      <c r="AU493" s="229" t="s">
        <v>133</v>
      </c>
      <c r="AV493" s="13" t="s">
        <v>85</v>
      </c>
      <c r="AW493" s="13" t="s">
        <v>36</v>
      </c>
      <c r="AX493" s="13" t="s">
        <v>77</v>
      </c>
      <c r="AY493" s="229" t="s">
        <v>132</v>
      </c>
    </row>
    <row r="494" s="13" customFormat="1">
      <c r="A494" s="13"/>
      <c r="B494" s="219"/>
      <c r="C494" s="220"/>
      <c r="D494" s="221" t="s">
        <v>140</v>
      </c>
      <c r="E494" s="222" t="s">
        <v>19</v>
      </c>
      <c r="F494" s="223" t="s">
        <v>313</v>
      </c>
      <c r="G494" s="220"/>
      <c r="H494" s="222" t="s">
        <v>19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29" t="s">
        <v>140</v>
      </c>
      <c r="AU494" s="229" t="s">
        <v>133</v>
      </c>
      <c r="AV494" s="13" t="s">
        <v>85</v>
      </c>
      <c r="AW494" s="13" t="s">
        <v>36</v>
      </c>
      <c r="AX494" s="13" t="s">
        <v>77</v>
      </c>
      <c r="AY494" s="229" t="s">
        <v>132</v>
      </c>
    </row>
    <row r="495" s="13" customFormat="1">
      <c r="A495" s="13"/>
      <c r="B495" s="219"/>
      <c r="C495" s="220"/>
      <c r="D495" s="221" t="s">
        <v>140</v>
      </c>
      <c r="E495" s="222" t="s">
        <v>19</v>
      </c>
      <c r="F495" s="223" t="s">
        <v>146</v>
      </c>
      <c r="G495" s="220"/>
      <c r="H495" s="222" t="s">
        <v>19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29" t="s">
        <v>140</v>
      </c>
      <c r="AU495" s="229" t="s">
        <v>133</v>
      </c>
      <c r="AV495" s="13" t="s">
        <v>85</v>
      </c>
      <c r="AW495" s="13" t="s">
        <v>36</v>
      </c>
      <c r="AX495" s="13" t="s">
        <v>77</v>
      </c>
      <c r="AY495" s="229" t="s">
        <v>132</v>
      </c>
    </row>
    <row r="496" s="13" customFormat="1">
      <c r="A496" s="13"/>
      <c r="B496" s="219"/>
      <c r="C496" s="220"/>
      <c r="D496" s="221" t="s">
        <v>140</v>
      </c>
      <c r="E496" s="222" t="s">
        <v>19</v>
      </c>
      <c r="F496" s="223" t="s">
        <v>314</v>
      </c>
      <c r="G496" s="220"/>
      <c r="H496" s="222" t="s">
        <v>19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29" t="s">
        <v>140</v>
      </c>
      <c r="AU496" s="229" t="s">
        <v>133</v>
      </c>
      <c r="AV496" s="13" t="s">
        <v>85</v>
      </c>
      <c r="AW496" s="13" t="s">
        <v>36</v>
      </c>
      <c r="AX496" s="13" t="s">
        <v>77</v>
      </c>
      <c r="AY496" s="229" t="s">
        <v>132</v>
      </c>
    </row>
    <row r="497" s="13" customFormat="1">
      <c r="A497" s="13"/>
      <c r="B497" s="219"/>
      <c r="C497" s="220"/>
      <c r="D497" s="221" t="s">
        <v>140</v>
      </c>
      <c r="E497" s="222" t="s">
        <v>19</v>
      </c>
      <c r="F497" s="223" t="s">
        <v>315</v>
      </c>
      <c r="G497" s="220"/>
      <c r="H497" s="222" t="s">
        <v>19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29" t="s">
        <v>140</v>
      </c>
      <c r="AU497" s="229" t="s">
        <v>133</v>
      </c>
      <c r="AV497" s="13" t="s">
        <v>85</v>
      </c>
      <c r="AW497" s="13" t="s">
        <v>36</v>
      </c>
      <c r="AX497" s="13" t="s">
        <v>77</v>
      </c>
      <c r="AY497" s="229" t="s">
        <v>132</v>
      </c>
    </row>
    <row r="498" s="13" customFormat="1">
      <c r="A498" s="13"/>
      <c r="B498" s="219"/>
      <c r="C498" s="220"/>
      <c r="D498" s="221" t="s">
        <v>140</v>
      </c>
      <c r="E498" s="222" t="s">
        <v>19</v>
      </c>
      <c r="F498" s="223" t="s">
        <v>316</v>
      </c>
      <c r="G498" s="220"/>
      <c r="H498" s="222" t="s">
        <v>19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9" t="s">
        <v>140</v>
      </c>
      <c r="AU498" s="229" t="s">
        <v>133</v>
      </c>
      <c r="AV498" s="13" t="s">
        <v>85</v>
      </c>
      <c r="AW498" s="13" t="s">
        <v>36</v>
      </c>
      <c r="AX498" s="13" t="s">
        <v>77</v>
      </c>
      <c r="AY498" s="229" t="s">
        <v>132</v>
      </c>
    </row>
    <row r="499" s="14" customFormat="1">
      <c r="A499" s="14"/>
      <c r="B499" s="230"/>
      <c r="C499" s="231"/>
      <c r="D499" s="221" t="s">
        <v>140</v>
      </c>
      <c r="E499" s="232" t="s">
        <v>19</v>
      </c>
      <c r="F499" s="233" t="s">
        <v>85</v>
      </c>
      <c r="G499" s="231"/>
      <c r="H499" s="234">
        <v>1</v>
      </c>
      <c r="I499" s="235"/>
      <c r="J499" s="231"/>
      <c r="K499" s="231"/>
      <c r="L499" s="236"/>
      <c r="M499" s="237"/>
      <c r="N499" s="238"/>
      <c r="O499" s="238"/>
      <c r="P499" s="238"/>
      <c r="Q499" s="238"/>
      <c r="R499" s="238"/>
      <c r="S499" s="238"/>
      <c r="T499" s="23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0" t="s">
        <v>140</v>
      </c>
      <c r="AU499" s="240" t="s">
        <v>133</v>
      </c>
      <c r="AV499" s="14" t="s">
        <v>87</v>
      </c>
      <c r="AW499" s="14" t="s">
        <v>36</v>
      </c>
      <c r="AX499" s="14" t="s">
        <v>77</v>
      </c>
      <c r="AY499" s="240" t="s">
        <v>132</v>
      </c>
    </row>
    <row r="500" s="15" customFormat="1">
      <c r="A500" s="15"/>
      <c r="B500" s="241"/>
      <c r="C500" s="242"/>
      <c r="D500" s="221" t="s">
        <v>140</v>
      </c>
      <c r="E500" s="243" t="s">
        <v>19</v>
      </c>
      <c r="F500" s="244" t="s">
        <v>148</v>
      </c>
      <c r="G500" s="242"/>
      <c r="H500" s="245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1" t="s">
        <v>140</v>
      </c>
      <c r="AU500" s="251" t="s">
        <v>133</v>
      </c>
      <c r="AV500" s="15" t="s">
        <v>138</v>
      </c>
      <c r="AW500" s="15" t="s">
        <v>36</v>
      </c>
      <c r="AX500" s="15" t="s">
        <v>85</v>
      </c>
      <c r="AY500" s="251" t="s">
        <v>132</v>
      </c>
    </row>
    <row r="501" s="2" customFormat="1" ht="24.15" customHeight="1">
      <c r="A501" s="39"/>
      <c r="B501" s="40"/>
      <c r="C501" s="206" t="s">
        <v>369</v>
      </c>
      <c r="D501" s="206" t="s">
        <v>135</v>
      </c>
      <c r="E501" s="207" t="s">
        <v>370</v>
      </c>
      <c r="F501" s="208" t="s">
        <v>371</v>
      </c>
      <c r="G501" s="209" t="s">
        <v>166</v>
      </c>
      <c r="H501" s="210">
        <v>1</v>
      </c>
      <c r="I501" s="211"/>
      <c r="J501" s="212">
        <f>ROUND(I501*H501,2)</f>
        <v>0</v>
      </c>
      <c r="K501" s="208" t="s">
        <v>19</v>
      </c>
      <c r="L501" s="45"/>
      <c r="M501" s="213" t="s">
        <v>19</v>
      </c>
      <c r="N501" s="214" t="s">
        <v>48</v>
      </c>
      <c r="O501" s="85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7" t="s">
        <v>138</v>
      </c>
      <c r="AT501" s="217" t="s">
        <v>135</v>
      </c>
      <c r="AU501" s="217" t="s">
        <v>133</v>
      </c>
      <c r="AY501" s="18" t="s">
        <v>132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8" t="s">
        <v>85</v>
      </c>
      <c r="BK501" s="218">
        <f>ROUND(I501*H501,2)</f>
        <v>0</v>
      </c>
      <c r="BL501" s="18" t="s">
        <v>138</v>
      </c>
      <c r="BM501" s="217" t="s">
        <v>372</v>
      </c>
    </row>
    <row r="502" s="13" customFormat="1">
      <c r="A502" s="13"/>
      <c r="B502" s="219"/>
      <c r="C502" s="220"/>
      <c r="D502" s="221" t="s">
        <v>140</v>
      </c>
      <c r="E502" s="222" t="s">
        <v>19</v>
      </c>
      <c r="F502" s="223" t="s">
        <v>141</v>
      </c>
      <c r="G502" s="220"/>
      <c r="H502" s="222" t="s">
        <v>19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29" t="s">
        <v>140</v>
      </c>
      <c r="AU502" s="229" t="s">
        <v>133</v>
      </c>
      <c r="AV502" s="13" t="s">
        <v>85</v>
      </c>
      <c r="AW502" s="13" t="s">
        <v>36</v>
      </c>
      <c r="AX502" s="13" t="s">
        <v>77</v>
      </c>
      <c r="AY502" s="229" t="s">
        <v>132</v>
      </c>
    </row>
    <row r="503" s="13" customFormat="1">
      <c r="A503" s="13"/>
      <c r="B503" s="219"/>
      <c r="C503" s="220"/>
      <c r="D503" s="221" t="s">
        <v>140</v>
      </c>
      <c r="E503" s="222" t="s">
        <v>19</v>
      </c>
      <c r="F503" s="223" t="s">
        <v>207</v>
      </c>
      <c r="G503" s="220"/>
      <c r="H503" s="222" t="s">
        <v>19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9" t="s">
        <v>140</v>
      </c>
      <c r="AU503" s="229" t="s">
        <v>133</v>
      </c>
      <c r="AV503" s="13" t="s">
        <v>85</v>
      </c>
      <c r="AW503" s="13" t="s">
        <v>36</v>
      </c>
      <c r="AX503" s="13" t="s">
        <v>77</v>
      </c>
      <c r="AY503" s="229" t="s">
        <v>132</v>
      </c>
    </row>
    <row r="504" s="13" customFormat="1">
      <c r="A504" s="13"/>
      <c r="B504" s="219"/>
      <c r="C504" s="220"/>
      <c r="D504" s="221" t="s">
        <v>140</v>
      </c>
      <c r="E504" s="222" t="s">
        <v>19</v>
      </c>
      <c r="F504" s="223" t="s">
        <v>312</v>
      </c>
      <c r="G504" s="220"/>
      <c r="H504" s="222" t="s">
        <v>19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29" t="s">
        <v>140</v>
      </c>
      <c r="AU504" s="229" t="s">
        <v>133</v>
      </c>
      <c r="AV504" s="13" t="s">
        <v>85</v>
      </c>
      <c r="AW504" s="13" t="s">
        <v>36</v>
      </c>
      <c r="AX504" s="13" t="s">
        <v>77</v>
      </c>
      <c r="AY504" s="229" t="s">
        <v>132</v>
      </c>
    </row>
    <row r="505" s="13" customFormat="1">
      <c r="A505" s="13"/>
      <c r="B505" s="219"/>
      <c r="C505" s="220"/>
      <c r="D505" s="221" t="s">
        <v>140</v>
      </c>
      <c r="E505" s="222" t="s">
        <v>19</v>
      </c>
      <c r="F505" s="223" t="s">
        <v>313</v>
      </c>
      <c r="G505" s="220"/>
      <c r="H505" s="222" t="s">
        <v>19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29" t="s">
        <v>140</v>
      </c>
      <c r="AU505" s="229" t="s">
        <v>133</v>
      </c>
      <c r="AV505" s="13" t="s">
        <v>85</v>
      </c>
      <c r="AW505" s="13" t="s">
        <v>36</v>
      </c>
      <c r="AX505" s="13" t="s">
        <v>77</v>
      </c>
      <c r="AY505" s="229" t="s">
        <v>132</v>
      </c>
    </row>
    <row r="506" s="13" customFormat="1">
      <c r="A506" s="13"/>
      <c r="B506" s="219"/>
      <c r="C506" s="220"/>
      <c r="D506" s="221" t="s">
        <v>140</v>
      </c>
      <c r="E506" s="222" t="s">
        <v>19</v>
      </c>
      <c r="F506" s="223" t="s">
        <v>146</v>
      </c>
      <c r="G506" s="220"/>
      <c r="H506" s="222" t="s">
        <v>19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29" t="s">
        <v>140</v>
      </c>
      <c r="AU506" s="229" t="s">
        <v>133</v>
      </c>
      <c r="AV506" s="13" t="s">
        <v>85</v>
      </c>
      <c r="AW506" s="13" t="s">
        <v>36</v>
      </c>
      <c r="AX506" s="13" t="s">
        <v>77</v>
      </c>
      <c r="AY506" s="229" t="s">
        <v>132</v>
      </c>
    </row>
    <row r="507" s="13" customFormat="1">
      <c r="A507" s="13"/>
      <c r="B507" s="219"/>
      <c r="C507" s="220"/>
      <c r="D507" s="221" t="s">
        <v>140</v>
      </c>
      <c r="E507" s="222" t="s">
        <v>19</v>
      </c>
      <c r="F507" s="223" t="s">
        <v>314</v>
      </c>
      <c r="G507" s="220"/>
      <c r="H507" s="222" t="s">
        <v>19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29" t="s">
        <v>140</v>
      </c>
      <c r="AU507" s="229" t="s">
        <v>133</v>
      </c>
      <c r="AV507" s="13" t="s">
        <v>85</v>
      </c>
      <c r="AW507" s="13" t="s">
        <v>36</v>
      </c>
      <c r="AX507" s="13" t="s">
        <v>77</v>
      </c>
      <c r="AY507" s="229" t="s">
        <v>132</v>
      </c>
    </row>
    <row r="508" s="13" customFormat="1">
      <c r="A508" s="13"/>
      <c r="B508" s="219"/>
      <c r="C508" s="220"/>
      <c r="D508" s="221" t="s">
        <v>140</v>
      </c>
      <c r="E508" s="222" t="s">
        <v>19</v>
      </c>
      <c r="F508" s="223" t="s">
        <v>315</v>
      </c>
      <c r="G508" s="220"/>
      <c r="H508" s="222" t="s">
        <v>19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9" t="s">
        <v>140</v>
      </c>
      <c r="AU508" s="229" t="s">
        <v>133</v>
      </c>
      <c r="AV508" s="13" t="s">
        <v>85</v>
      </c>
      <c r="AW508" s="13" t="s">
        <v>36</v>
      </c>
      <c r="AX508" s="13" t="s">
        <v>77</v>
      </c>
      <c r="AY508" s="229" t="s">
        <v>132</v>
      </c>
    </row>
    <row r="509" s="13" customFormat="1">
      <c r="A509" s="13"/>
      <c r="B509" s="219"/>
      <c r="C509" s="220"/>
      <c r="D509" s="221" t="s">
        <v>140</v>
      </c>
      <c r="E509" s="222" t="s">
        <v>19</v>
      </c>
      <c r="F509" s="223" t="s">
        <v>316</v>
      </c>
      <c r="G509" s="220"/>
      <c r="H509" s="222" t="s">
        <v>19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29" t="s">
        <v>140</v>
      </c>
      <c r="AU509" s="229" t="s">
        <v>133</v>
      </c>
      <c r="AV509" s="13" t="s">
        <v>85</v>
      </c>
      <c r="AW509" s="13" t="s">
        <v>36</v>
      </c>
      <c r="AX509" s="13" t="s">
        <v>77</v>
      </c>
      <c r="AY509" s="229" t="s">
        <v>132</v>
      </c>
    </row>
    <row r="510" s="14" customFormat="1">
      <c r="A510" s="14"/>
      <c r="B510" s="230"/>
      <c r="C510" s="231"/>
      <c r="D510" s="221" t="s">
        <v>140</v>
      </c>
      <c r="E510" s="232" t="s">
        <v>19</v>
      </c>
      <c r="F510" s="233" t="s">
        <v>85</v>
      </c>
      <c r="G510" s="231"/>
      <c r="H510" s="234">
        <v>1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0" t="s">
        <v>140</v>
      </c>
      <c r="AU510" s="240" t="s">
        <v>133</v>
      </c>
      <c r="AV510" s="14" t="s">
        <v>87</v>
      </c>
      <c r="AW510" s="14" t="s">
        <v>36</v>
      </c>
      <c r="AX510" s="14" t="s">
        <v>77</v>
      </c>
      <c r="AY510" s="240" t="s">
        <v>132</v>
      </c>
    </row>
    <row r="511" s="15" customFormat="1">
      <c r="A511" s="15"/>
      <c r="B511" s="241"/>
      <c r="C511" s="242"/>
      <c r="D511" s="221" t="s">
        <v>140</v>
      </c>
      <c r="E511" s="243" t="s">
        <v>19</v>
      </c>
      <c r="F511" s="244" t="s">
        <v>148</v>
      </c>
      <c r="G511" s="242"/>
      <c r="H511" s="245">
        <v>1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1" t="s">
        <v>140</v>
      </c>
      <c r="AU511" s="251" t="s">
        <v>133</v>
      </c>
      <c r="AV511" s="15" t="s">
        <v>138</v>
      </c>
      <c r="AW511" s="15" t="s">
        <v>36</v>
      </c>
      <c r="AX511" s="15" t="s">
        <v>85</v>
      </c>
      <c r="AY511" s="251" t="s">
        <v>132</v>
      </c>
    </row>
    <row r="512" s="2" customFormat="1" ht="37.8" customHeight="1">
      <c r="A512" s="39"/>
      <c r="B512" s="40"/>
      <c r="C512" s="206" t="s">
        <v>373</v>
      </c>
      <c r="D512" s="206" t="s">
        <v>135</v>
      </c>
      <c r="E512" s="207" t="s">
        <v>374</v>
      </c>
      <c r="F512" s="208" t="s">
        <v>375</v>
      </c>
      <c r="G512" s="209" t="s">
        <v>166</v>
      </c>
      <c r="H512" s="210">
        <v>1</v>
      </c>
      <c r="I512" s="211"/>
      <c r="J512" s="212">
        <f>ROUND(I512*H512,2)</f>
        <v>0</v>
      </c>
      <c r="K512" s="208" t="s">
        <v>19</v>
      </c>
      <c r="L512" s="45"/>
      <c r="M512" s="213" t="s">
        <v>19</v>
      </c>
      <c r="N512" s="214" t="s">
        <v>48</v>
      </c>
      <c r="O512" s="85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7" t="s">
        <v>138</v>
      </c>
      <c r="AT512" s="217" t="s">
        <v>135</v>
      </c>
      <c r="AU512" s="217" t="s">
        <v>133</v>
      </c>
      <c r="AY512" s="18" t="s">
        <v>132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8" t="s">
        <v>85</v>
      </c>
      <c r="BK512" s="218">
        <f>ROUND(I512*H512,2)</f>
        <v>0</v>
      </c>
      <c r="BL512" s="18" t="s">
        <v>138</v>
      </c>
      <c r="BM512" s="217" t="s">
        <v>376</v>
      </c>
    </row>
    <row r="513" s="13" customFormat="1">
      <c r="A513" s="13"/>
      <c r="B513" s="219"/>
      <c r="C513" s="220"/>
      <c r="D513" s="221" t="s">
        <v>140</v>
      </c>
      <c r="E513" s="222" t="s">
        <v>19</v>
      </c>
      <c r="F513" s="223" t="s">
        <v>141</v>
      </c>
      <c r="G513" s="220"/>
      <c r="H513" s="222" t="s">
        <v>19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29" t="s">
        <v>140</v>
      </c>
      <c r="AU513" s="229" t="s">
        <v>133</v>
      </c>
      <c r="AV513" s="13" t="s">
        <v>85</v>
      </c>
      <c r="AW513" s="13" t="s">
        <v>36</v>
      </c>
      <c r="AX513" s="13" t="s">
        <v>77</v>
      </c>
      <c r="AY513" s="229" t="s">
        <v>132</v>
      </c>
    </row>
    <row r="514" s="13" customFormat="1">
      <c r="A514" s="13"/>
      <c r="B514" s="219"/>
      <c r="C514" s="220"/>
      <c r="D514" s="221" t="s">
        <v>140</v>
      </c>
      <c r="E514" s="222" t="s">
        <v>19</v>
      </c>
      <c r="F514" s="223" t="s">
        <v>207</v>
      </c>
      <c r="G514" s="220"/>
      <c r="H514" s="222" t="s">
        <v>19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9" t="s">
        <v>140</v>
      </c>
      <c r="AU514" s="229" t="s">
        <v>133</v>
      </c>
      <c r="AV514" s="13" t="s">
        <v>85</v>
      </c>
      <c r="AW514" s="13" t="s">
        <v>36</v>
      </c>
      <c r="AX514" s="13" t="s">
        <v>77</v>
      </c>
      <c r="AY514" s="229" t="s">
        <v>132</v>
      </c>
    </row>
    <row r="515" s="13" customFormat="1">
      <c r="A515" s="13"/>
      <c r="B515" s="219"/>
      <c r="C515" s="220"/>
      <c r="D515" s="221" t="s">
        <v>140</v>
      </c>
      <c r="E515" s="222" t="s">
        <v>19</v>
      </c>
      <c r="F515" s="223" t="s">
        <v>312</v>
      </c>
      <c r="G515" s="220"/>
      <c r="H515" s="222" t="s">
        <v>19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29" t="s">
        <v>140</v>
      </c>
      <c r="AU515" s="229" t="s">
        <v>133</v>
      </c>
      <c r="AV515" s="13" t="s">
        <v>85</v>
      </c>
      <c r="AW515" s="13" t="s">
        <v>36</v>
      </c>
      <c r="AX515" s="13" t="s">
        <v>77</v>
      </c>
      <c r="AY515" s="229" t="s">
        <v>132</v>
      </c>
    </row>
    <row r="516" s="13" customFormat="1">
      <c r="A516" s="13"/>
      <c r="B516" s="219"/>
      <c r="C516" s="220"/>
      <c r="D516" s="221" t="s">
        <v>140</v>
      </c>
      <c r="E516" s="222" t="s">
        <v>19</v>
      </c>
      <c r="F516" s="223" t="s">
        <v>313</v>
      </c>
      <c r="G516" s="220"/>
      <c r="H516" s="222" t="s">
        <v>19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29" t="s">
        <v>140</v>
      </c>
      <c r="AU516" s="229" t="s">
        <v>133</v>
      </c>
      <c r="AV516" s="13" t="s">
        <v>85</v>
      </c>
      <c r="AW516" s="13" t="s">
        <v>36</v>
      </c>
      <c r="AX516" s="13" t="s">
        <v>77</v>
      </c>
      <c r="AY516" s="229" t="s">
        <v>132</v>
      </c>
    </row>
    <row r="517" s="13" customFormat="1">
      <c r="A517" s="13"/>
      <c r="B517" s="219"/>
      <c r="C517" s="220"/>
      <c r="D517" s="221" t="s">
        <v>140</v>
      </c>
      <c r="E517" s="222" t="s">
        <v>19</v>
      </c>
      <c r="F517" s="223" t="s">
        <v>146</v>
      </c>
      <c r="G517" s="220"/>
      <c r="H517" s="222" t="s">
        <v>19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9" t="s">
        <v>140</v>
      </c>
      <c r="AU517" s="229" t="s">
        <v>133</v>
      </c>
      <c r="AV517" s="13" t="s">
        <v>85</v>
      </c>
      <c r="AW517" s="13" t="s">
        <v>36</v>
      </c>
      <c r="AX517" s="13" t="s">
        <v>77</v>
      </c>
      <c r="AY517" s="229" t="s">
        <v>132</v>
      </c>
    </row>
    <row r="518" s="13" customFormat="1">
      <c r="A518" s="13"/>
      <c r="B518" s="219"/>
      <c r="C518" s="220"/>
      <c r="D518" s="221" t="s">
        <v>140</v>
      </c>
      <c r="E518" s="222" t="s">
        <v>19</v>
      </c>
      <c r="F518" s="223" t="s">
        <v>314</v>
      </c>
      <c r="G518" s="220"/>
      <c r="H518" s="222" t="s">
        <v>19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9" t="s">
        <v>140</v>
      </c>
      <c r="AU518" s="229" t="s">
        <v>133</v>
      </c>
      <c r="AV518" s="13" t="s">
        <v>85</v>
      </c>
      <c r="AW518" s="13" t="s">
        <v>36</v>
      </c>
      <c r="AX518" s="13" t="s">
        <v>77</v>
      </c>
      <c r="AY518" s="229" t="s">
        <v>132</v>
      </c>
    </row>
    <row r="519" s="13" customFormat="1">
      <c r="A519" s="13"/>
      <c r="B519" s="219"/>
      <c r="C519" s="220"/>
      <c r="D519" s="221" t="s">
        <v>140</v>
      </c>
      <c r="E519" s="222" t="s">
        <v>19</v>
      </c>
      <c r="F519" s="223" t="s">
        <v>315</v>
      </c>
      <c r="G519" s="220"/>
      <c r="H519" s="222" t="s">
        <v>19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29" t="s">
        <v>140</v>
      </c>
      <c r="AU519" s="229" t="s">
        <v>133</v>
      </c>
      <c r="AV519" s="13" t="s">
        <v>85</v>
      </c>
      <c r="AW519" s="13" t="s">
        <v>36</v>
      </c>
      <c r="AX519" s="13" t="s">
        <v>77</v>
      </c>
      <c r="AY519" s="229" t="s">
        <v>132</v>
      </c>
    </row>
    <row r="520" s="13" customFormat="1">
      <c r="A520" s="13"/>
      <c r="B520" s="219"/>
      <c r="C520" s="220"/>
      <c r="D520" s="221" t="s">
        <v>140</v>
      </c>
      <c r="E520" s="222" t="s">
        <v>19</v>
      </c>
      <c r="F520" s="223" t="s">
        <v>316</v>
      </c>
      <c r="G520" s="220"/>
      <c r="H520" s="222" t="s">
        <v>19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29" t="s">
        <v>140</v>
      </c>
      <c r="AU520" s="229" t="s">
        <v>133</v>
      </c>
      <c r="AV520" s="13" t="s">
        <v>85</v>
      </c>
      <c r="AW520" s="13" t="s">
        <v>36</v>
      </c>
      <c r="AX520" s="13" t="s">
        <v>77</v>
      </c>
      <c r="AY520" s="229" t="s">
        <v>132</v>
      </c>
    </row>
    <row r="521" s="14" customFormat="1">
      <c r="A521" s="14"/>
      <c r="B521" s="230"/>
      <c r="C521" s="231"/>
      <c r="D521" s="221" t="s">
        <v>140</v>
      </c>
      <c r="E521" s="232" t="s">
        <v>19</v>
      </c>
      <c r="F521" s="233" t="s">
        <v>85</v>
      </c>
      <c r="G521" s="231"/>
      <c r="H521" s="234">
        <v>1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0" t="s">
        <v>140</v>
      </c>
      <c r="AU521" s="240" t="s">
        <v>133</v>
      </c>
      <c r="AV521" s="14" t="s">
        <v>87</v>
      </c>
      <c r="AW521" s="14" t="s">
        <v>36</v>
      </c>
      <c r="AX521" s="14" t="s">
        <v>77</v>
      </c>
      <c r="AY521" s="240" t="s">
        <v>132</v>
      </c>
    </row>
    <row r="522" s="15" customFormat="1">
      <c r="A522" s="15"/>
      <c r="B522" s="241"/>
      <c r="C522" s="242"/>
      <c r="D522" s="221" t="s">
        <v>140</v>
      </c>
      <c r="E522" s="243" t="s">
        <v>19</v>
      </c>
      <c r="F522" s="244" t="s">
        <v>148</v>
      </c>
      <c r="G522" s="242"/>
      <c r="H522" s="245">
        <v>1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1" t="s">
        <v>140</v>
      </c>
      <c r="AU522" s="251" t="s">
        <v>133</v>
      </c>
      <c r="AV522" s="15" t="s">
        <v>138</v>
      </c>
      <c r="AW522" s="15" t="s">
        <v>36</v>
      </c>
      <c r="AX522" s="15" t="s">
        <v>85</v>
      </c>
      <c r="AY522" s="251" t="s">
        <v>132</v>
      </c>
    </row>
    <row r="523" s="2" customFormat="1" ht="78" customHeight="1">
      <c r="A523" s="39"/>
      <c r="B523" s="40"/>
      <c r="C523" s="206" t="s">
        <v>377</v>
      </c>
      <c r="D523" s="206" t="s">
        <v>135</v>
      </c>
      <c r="E523" s="207" t="s">
        <v>378</v>
      </c>
      <c r="F523" s="208" t="s">
        <v>379</v>
      </c>
      <c r="G523" s="209" t="s">
        <v>166</v>
      </c>
      <c r="H523" s="210">
        <v>1</v>
      </c>
      <c r="I523" s="211"/>
      <c r="J523" s="212">
        <f>ROUND(I523*H523,2)</f>
        <v>0</v>
      </c>
      <c r="K523" s="208" t="s">
        <v>19</v>
      </c>
      <c r="L523" s="45"/>
      <c r="M523" s="213" t="s">
        <v>19</v>
      </c>
      <c r="N523" s="214" t="s">
        <v>48</v>
      </c>
      <c r="O523" s="85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7" t="s">
        <v>138</v>
      </c>
      <c r="AT523" s="217" t="s">
        <v>135</v>
      </c>
      <c r="AU523" s="217" t="s">
        <v>133</v>
      </c>
      <c r="AY523" s="18" t="s">
        <v>132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8" t="s">
        <v>85</v>
      </c>
      <c r="BK523" s="218">
        <f>ROUND(I523*H523,2)</f>
        <v>0</v>
      </c>
      <c r="BL523" s="18" t="s">
        <v>138</v>
      </c>
      <c r="BM523" s="217" t="s">
        <v>380</v>
      </c>
    </row>
    <row r="524" s="13" customFormat="1">
      <c r="A524" s="13"/>
      <c r="B524" s="219"/>
      <c r="C524" s="220"/>
      <c r="D524" s="221" t="s">
        <v>140</v>
      </c>
      <c r="E524" s="222" t="s">
        <v>19</v>
      </c>
      <c r="F524" s="223" t="s">
        <v>141</v>
      </c>
      <c r="G524" s="220"/>
      <c r="H524" s="222" t="s">
        <v>19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29" t="s">
        <v>140</v>
      </c>
      <c r="AU524" s="229" t="s">
        <v>133</v>
      </c>
      <c r="AV524" s="13" t="s">
        <v>85</v>
      </c>
      <c r="AW524" s="13" t="s">
        <v>36</v>
      </c>
      <c r="AX524" s="13" t="s">
        <v>77</v>
      </c>
      <c r="AY524" s="229" t="s">
        <v>132</v>
      </c>
    </row>
    <row r="525" s="13" customFormat="1">
      <c r="A525" s="13"/>
      <c r="B525" s="219"/>
      <c r="C525" s="220"/>
      <c r="D525" s="221" t="s">
        <v>140</v>
      </c>
      <c r="E525" s="222" t="s">
        <v>19</v>
      </c>
      <c r="F525" s="223" t="s">
        <v>207</v>
      </c>
      <c r="G525" s="220"/>
      <c r="H525" s="222" t="s">
        <v>19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29" t="s">
        <v>140</v>
      </c>
      <c r="AU525" s="229" t="s">
        <v>133</v>
      </c>
      <c r="AV525" s="13" t="s">
        <v>85</v>
      </c>
      <c r="AW525" s="13" t="s">
        <v>36</v>
      </c>
      <c r="AX525" s="13" t="s">
        <v>77</v>
      </c>
      <c r="AY525" s="229" t="s">
        <v>132</v>
      </c>
    </row>
    <row r="526" s="13" customFormat="1">
      <c r="A526" s="13"/>
      <c r="B526" s="219"/>
      <c r="C526" s="220"/>
      <c r="D526" s="221" t="s">
        <v>140</v>
      </c>
      <c r="E526" s="222" t="s">
        <v>19</v>
      </c>
      <c r="F526" s="223" t="s">
        <v>312</v>
      </c>
      <c r="G526" s="220"/>
      <c r="H526" s="222" t="s">
        <v>19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9" t="s">
        <v>140</v>
      </c>
      <c r="AU526" s="229" t="s">
        <v>133</v>
      </c>
      <c r="AV526" s="13" t="s">
        <v>85</v>
      </c>
      <c r="AW526" s="13" t="s">
        <v>36</v>
      </c>
      <c r="AX526" s="13" t="s">
        <v>77</v>
      </c>
      <c r="AY526" s="229" t="s">
        <v>132</v>
      </c>
    </row>
    <row r="527" s="13" customFormat="1">
      <c r="A527" s="13"/>
      <c r="B527" s="219"/>
      <c r="C527" s="220"/>
      <c r="D527" s="221" t="s">
        <v>140</v>
      </c>
      <c r="E527" s="222" t="s">
        <v>19</v>
      </c>
      <c r="F527" s="223" t="s">
        <v>313</v>
      </c>
      <c r="G527" s="220"/>
      <c r="H527" s="222" t="s">
        <v>19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29" t="s">
        <v>140</v>
      </c>
      <c r="AU527" s="229" t="s">
        <v>133</v>
      </c>
      <c r="AV527" s="13" t="s">
        <v>85</v>
      </c>
      <c r="AW527" s="13" t="s">
        <v>36</v>
      </c>
      <c r="AX527" s="13" t="s">
        <v>77</v>
      </c>
      <c r="AY527" s="229" t="s">
        <v>132</v>
      </c>
    </row>
    <row r="528" s="13" customFormat="1">
      <c r="A528" s="13"/>
      <c r="B528" s="219"/>
      <c r="C528" s="220"/>
      <c r="D528" s="221" t="s">
        <v>140</v>
      </c>
      <c r="E528" s="222" t="s">
        <v>19</v>
      </c>
      <c r="F528" s="223" t="s">
        <v>146</v>
      </c>
      <c r="G528" s="220"/>
      <c r="H528" s="222" t="s">
        <v>19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29" t="s">
        <v>140</v>
      </c>
      <c r="AU528" s="229" t="s">
        <v>133</v>
      </c>
      <c r="AV528" s="13" t="s">
        <v>85</v>
      </c>
      <c r="AW528" s="13" t="s">
        <v>36</v>
      </c>
      <c r="AX528" s="13" t="s">
        <v>77</v>
      </c>
      <c r="AY528" s="229" t="s">
        <v>132</v>
      </c>
    </row>
    <row r="529" s="13" customFormat="1">
      <c r="A529" s="13"/>
      <c r="B529" s="219"/>
      <c r="C529" s="220"/>
      <c r="D529" s="221" t="s">
        <v>140</v>
      </c>
      <c r="E529" s="222" t="s">
        <v>19</v>
      </c>
      <c r="F529" s="223" t="s">
        <v>314</v>
      </c>
      <c r="G529" s="220"/>
      <c r="H529" s="222" t="s">
        <v>19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29" t="s">
        <v>140</v>
      </c>
      <c r="AU529" s="229" t="s">
        <v>133</v>
      </c>
      <c r="AV529" s="13" t="s">
        <v>85</v>
      </c>
      <c r="AW529" s="13" t="s">
        <v>36</v>
      </c>
      <c r="AX529" s="13" t="s">
        <v>77</v>
      </c>
      <c r="AY529" s="229" t="s">
        <v>132</v>
      </c>
    </row>
    <row r="530" s="13" customFormat="1">
      <c r="A530" s="13"/>
      <c r="B530" s="219"/>
      <c r="C530" s="220"/>
      <c r="D530" s="221" t="s">
        <v>140</v>
      </c>
      <c r="E530" s="222" t="s">
        <v>19</v>
      </c>
      <c r="F530" s="223" t="s">
        <v>315</v>
      </c>
      <c r="G530" s="220"/>
      <c r="H530" s="222" t="s">
        <v>19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9" t="s">
        <v>140</v>
      </c>
      <c r="AU530" s="229" t="s">
        <v>133</v>
      </c>
      <c r="AV530" s="13" t="s">
        <v>85</v>
      </c>
      <c r="AW530" s="13" t="s">
        <v>36</v>
      </c>
      <c r="AX530" s="13" t="s">
        <v>77</v>
      </c>
      <c r="AY530" s="229" t="s">
        <v>132</v>
      </c>
    </row>
    <row r="531" s="13" customFormat="1">
      <c r="A531" s="13"/>
      <c r="B531" s="219"/>
      <c r="C531" s="220"/>
      <c r="D531" s="221" t="s">
        <v>140</v>
      </c>
      <c r="E531" s="222" t="s">
        <v>19</v>
      </c>
      <c r="F531" s="223" t="s">
        <v>316</v>
      </c>
      <c r="G531" s="220"/>
      <c r="H531" s="222" t="s">
        <v>19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29" t="s">
        <v>140</v>
      </c>
      <c r="AU531" s="229" t="s">
        <v>133</v>
      </c>
      <c r="AV531" s="13" t="s">
        <v>85</v>
      </c>
      <c r="AW531" s="13" t="s">
        <v>36</v>
      </c>
      <c r="AX531" s="13" t="s">
        <v>77</v>
      </c>
      <c r="AY531" s="229" t="s">
        <v>132</v>
      </c>
    </row>
    <row r="532" s="14" customFormat="1">
      <c r="A532" s="14"/>
      <c r="B532" s="230"/>
      <c r="C532" s="231"/>
      <c r="D532" s="221" t="s">
        <v>140</v>
      </c>
      <c r="E532" s="232" t="s">
        <v>19</v>
      </c>
      <c r="F532" s="233" t="s">
        <v>85</v>
      </c>
      <c r="G532" s="231"/>
      <c r="H532" s="234">
        <v>1</v>
      </c>
      <c r="I532" s="235"/>
      <c r="J532" s="231"/>
      <c r="K532" s="231"/>
      <c r="L532" s="236"/>
      <c r="M532" s="237"/>
      <c r="N532" s="238"/>
      <c r="O532" s="238"/>
      <c r="P532" s="238"/>
      <c r="Q532" s="238"/>
      <c r="R532" s="238"/>
      <c r="S532" s="238"/>
      <c r="T532" s="23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0" t="s">
        <v>140</v>
      </c>
      <c r="AU532" s="240" t="s">
        <v>133</v>
      </c>
      <c r="AV532" s="14" t="s">
        <v>87</v>
      </c>
      <c r="AW532" s="14" t="s">
        <v>36</v>
      </c>
      <c r="AX532" s="14" t="s">
        <v>77</v>
      </c>
      <c r="AY532" s="240" t="s">
        <v>132</v>
      </c>
    </row>
    <row r="533" s="15" customFormat="1">
      <c r="A533" s="15"/>
      <c r="B533" s="241"/>
      <c r="C533" s="242"/>
      <c r="D533" s="221" t="s">
        <v>140</v>
      </c>
      <c r="E533" s="243" t="s">
        <v>19</v>
      </c>
      <c r="F533" s="244" t="s">
        <v>148</v>
      </c>
      <c r="G533" s="242"/>
      <c r="H533" s="245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1" t="s">
        <v>140</v>
      </c>
      <c r="AU533" s="251" t="s">
        <v>133</v>
      </c>
      <c r="AV533" s="15" t="s">
        <v>138</v>
      </c>
      <c r="AW533" s="15" t="s">
        <v>36</v>
      </c>
      <c r="AX533" s="15" t="s">
        <v>85</v>
      </c>
      <c r="AY533" s="251" t="s">
        <v>132</v>
      </c>
    </row>
    <row r="534" s="2" customFormat="1" ht="24.15" customHeight="1">
      <c r="A534" s="39"/>
      <c r="B534" s="40"/>
      <c r="C534" s="206" t="s">
        <v>381</v>
      </c>
      <c r="D534" s="206" t="s">
        <v>135</v>
      </c>
      <c r="E534" s="207" t="s">
        <v>382</v>
      </c>
      <c r="F534" s="208" t="s">
        <v>383</v>
      </c>
      <c r="G534" s="209" t="s">
        <v>166</v>
      </c>
      <c r="H534" s="210">
        <v>1</v>
      </c>
      <c r="I534" s="211"/>
      <c r="J534" s="212">
        <f>ROUND(I534*H534,2)</f>
        <v>0</v>
      </c>
      <c r="K534" s="208" t="s">
        <v>19</v>
      </c>
      <c r="L534" s="45"/>
      <c r="M534" s="213" t="s">
        <v>19</v>
      </c>
      <c r="N534" s="214" t="s">
        <v>48</v>
      </c>
      <c r="O534" s="85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7" t="s">
        <v>138</v>
      </c>
      <c r="AT534" s="217" t="s">
        <v>135</v>
      </c>
      <c r="AU534" s="217" t="s">
        <v>133</v>
      </c>
      <c r="AY534" s="18" t="s">
        <v>132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8" t="s">
        <v>85</v>
      </c>
      <c r="BK534" s="218">
        <f>ROUND(I534*H534,2)</f>
        <v>0</v>
      </c>
      <c r="BL534" s="18" t="s">
        <v>138</v>
      </c>
      <c r="BM534" s="217" t="s">
        <v>384</v>
      </c>
    </row>
    <row r="535" s="13" customFormat="1">
      <c r="A535" s="13"/>
      <c r="B535" s="219"/>
      <c r="C535" s="220"/>
      <c r="D535" s="221" t="s">
        <v>140</v>
      </c>
      <c r="E535" s="222" t="s">
        <v>19</v>
      </c>
      <c r="F535" s="223" t="s">
        <v>141</v>
      </c>
      <c r="G535" s="220"/>
      <c r="H535" s="222" t="s">
        <v>19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29" t="s">
        <v>140</v>
      </c>
      <c r="AU535" s="229" t="s">
        <v>133</v>
      </c>
      <c r="AV535" s="13" t="s">
        <v>85</v>
      </c>
      <c r="AW535" s="13" t="s">
        <v>36</v>
      </c>
      <c r="AX535" s="13" t="s">
        <v>77</v>
      </c>
      <c r="AY535" s="229" t="s">
        <v>132</v>
      </c>
    </row>
    <row r="536" s="13" customFormat="1">
      <c r="A536" s="13"/>
      <c r="B536" s="219"/>
      <c r="C536" s="220"/>
      <c r="D536" s="221" t="s">
        <v>140</v>
      </c>
      <c r="E536" s="222" t="s">
        <v>19</v>
      </c>
      <c r="F536" s="223" t="s">
        <v>207</v>
      </c>
      <c r="G536" s="220"/>
      <c r="H536" s="222" t="s">
        <v>19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9" t="s">
        <v>140</v>
      </c>
      <c r="AU536" s="229" t="s">
        <v>133</v>
      </c>
      <c r="AV536" s="13" t="s">
        <v>85</v>
      </c>
      <c r="AW536" s="13" t="s">
        <v>36</v>
      </c>
      <c r="AX536" s="13" t="s">
        <v>77</v>
      </c>
      <c r="AY536" s="229" t="s">
        <v>132</v>
      </c>
    </row>
    <row r="537" s="13" customFormat="1">
      <c r="A537" s="13"/>
      <c r="B537" s="219"/>
      <c r="C537" s="220"/>
      <c r="D537" s="221" t="s">
        <v>140</v>
      </c>
      <c r="E537" s="222" t="s">
        <v>19</v>
      </c>
      <c r="F537" s="223" t="s">
        <v>312</v>
      </c>
      <c r="G537" s="220"/>
      <c r="H537" s="222" t="s">
        <v>19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29" t="s">
        <v>140</v>
      </c>
      <c r="AU537" s="229" t="s">
        <v>133</v>
      </c>
      <c r="AV537" s="13" t="s">
        <v>85</v>
      </c>
      <c r="AW537" s="13" t="s">
        <v>36</v>
      </c>
      <c r="AX537" s="13" t="s">
        <v>77</v>
      </c>
      <c r="AY537" s="229" t="s">
        <v>132</v>
      </c>
    </row>
    <row r="538" s="13" customFormat="1">
      <c r="A538" s="13"/>
      <c r="B538" s="219"/>
      <c r="C538" s="220"/>
      <c r="D538" s="221" t="s">
        <v>140</v>
      </c>
      <c r="E538" s="222" t="s">
        <v>19</v>
      </c>
      <c r="F538" s="223" t="s">
        <v>313</v>
      </c>
      <c r="G538" s="220"/>
      <c r="H538" s="222" t="s">
        <v>19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9" t="s">
        <v>140</v>
      </c>
      <c r="AU538" s="229" t="s">
        <v>133</v>
      </c>
      <c r="AV538" s="13" t="s">
        <v>85</v>
      </c>
      <c r="AW538" s="13" t="s">
        <v>36</v>
      </c>
      <c r="AX538" s="13" t="s">
        <v>77</v>
      </c>
      <c r="AY538" s="229" t="s">
        <v>132</v>
      </c>
    </row>
    <row r="539" s="13" customFormat="1">
      <c r="A539" s="13"/>
      <c r="B539" s="219"/>
      <c r="C539" s="220"/>
      <c r="D539" s="221" t="s">
        <v>140</v>
      </c>
      <c r="E539" s="222" t="s">
        <v>19</v>
      </c>
      <c r="F539" s="223" t="s">
        <v>146</v>
      </c>
      <c r="G539" s="220"/>
      <c r="H539" s="222" t="s">
        <v>19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9" t="s">
        <v>140</v>
      </c>
      <c r="AU539" s="229" t="s">
        <v>133</v>
      </c>
      <c r="AV539" s="13" t="s">
        <v>85</v>
      </c>
      <c r="AW539" s="13" t="s">
        <v>36</v>
      </c>
      <c r="AX539" s="13" t="s">
        <v>77</v>
      </c>
      <c r="AY539" s="229" t="s">
        <v>132</v>
      </c>
    </row>
    <row r="540" s="13" customFormat="1">
      <c r="A540" s="13"/>
      <c r="B540" s="219"/>
      <c r="C540" s="220"/>
      <c r="D540" s="221" t="s">
        <v>140</v>
      </c>
      <c r="E540" s="222" t="s">
        <v>19</v>
      </c>
      <c r="F540" s="223" t="s">
        <v>314</v>
      </c>
      <c r="G540" s="220"/>
      <c r="H540" s="222" t="s">
        <v>19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29" t="s">
        <v>140</v>
      </c>
      <c r="AU540" s="229" t="s">
        <v>133</v>
      </c>
      <c r="AV540" s="13" t="s">
        <v>85</v>
      </c>
      <c r="AW540" s="13" t="s">
        <v>36</v>
      </c>
      <c r="AX540" s="13" t="s">
        <v>77</v>
      </c>
      <c r="AY540" s="229" t="s">
        <v>132</v>
      </c>
    </row>
    <row r="541" s="13" customFormat="1">
      <c r="A541" s="13"/>
      <c r="B541" s="219"/>
      <c r="C541" s="220"/>
      <c r="D541" s="221" t="s">
        <v>140</v>
      </c>
      <c r="E541" s="222" t="s">
        <v>19</v>
      </c>
      <c r="F541" s="223" t="s">
        <v>315</v>
      </c>
      <c r="G541" s="220"/>
      <c r="H541" s="222" t="s">
        <v>19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29" t="s">
        <v>140</v>
      </c>
      <c r="AU541" s="229" t="s">
        <v>133</v>
      </c>
      <c r="AV541" s="13" t="s">
        <v>85</v>
      </c>
      <c r="AW541" s="13" t="s">
        <v>36</v>
      </c>
      <c r="AX541" s="13" t="s">
        <v>77</v>
      </c>
      <c r="AY541" s="229" t="s">
        <v>132</v>
      </c>
    </row>
    <row r="542" s="13" customFormat="1">
      <c r="A542" s="13"/>
      <c r="B542" s="219"/>
      <c r="C542" s="220"/>
      <c r="D542" s="221" t="s">
        <v>140</v>
      </c>
      <c r="E542" s="222" t="s">
        <v>19</v>
      </c>
      <c r="F542" s="223" t="s">
        <v>316</v>
      </c>
      <c r="G542" s="220"/>
      <c r="H542" s="222" t="s">
        <v>19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9" t="s">
        <v>140</v>
      </c>
      <c r="AU542" s="229" t="s">
        <v>133</v>
      </c>
      <c r="AV542" s="13" t="s">
        <v>85</v>
      </c>
      <c r="AW542" s="13" t="s">
        <v>36</v>
      </c>
      <c r="AX542" s="13" t="s">
        <v>77</v>
      </c>
      <c r="AY542" s="229" t="s">
        <v>132</v>
      </c>
    </row>
    <row r="543" s="14" customFormat="1">
      <c r="A543" s="14"/>
      <c r="B543" s="230"/>
      <c r="C543" s="231"/>
      <c r="D543" s="221" t="s">
        <v>140</v>
      </c>
      <c r="E543" s="232" t="s">
        <v>19</v>
      </c>
      <c r="F543" s="233" t="s">
        <v>85</v>
      </c>
      <c r="G543" s="231"/>
      <c r="H543" s="234">
        <v>1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0" t="s">
        <v>140</v>
      </c>
      <c r="AU543" s="240" t="s">
        <v>133</v>
      </c>
      <c r="AV543" s="14" t="s">
        <v>87</v>
      </c>
      <c r="AW543" s="14" t="s">
        <v>36</v>
      </c>
      <c r="AX543" s="14" t="s">
        <v>77</v>
      </c>
      <c r="AY543" s="240" t="s">
        <v>132</v>
      </c>
    </row>
    <row r="544" s="15" customFormat="1">
      <c r="A544" s="15"/>
      <c r="B544" s="241"/>
      <c r="C544" s="242"/>
      <c r="D544" s="221" t="s">
        <v>140</v>
      </c>
      <c r="E544" s="243" t="s">
        <v>19</v>
      </c>
      <c r="F544" s="244" t="s">
        <v>148</v>
      </c>
      <c r="G544" s="242"/>
      <c r="H544" s="245">
        <v>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1" t="s">
        <v>140</v>
      </c>
      <c r="AU544" s="251" t="s">
        <v>133</v>
      </c>
      <c r="AV544" s="15" t="s">
        <v>138</v>
      </c>
      <c r="AW544" s="15" t="s">
        <v>36</v>
      </c>
      <c r="AX544" s="15" t="s">
        <v>85</v>
      </c>
      <c r="AY544" s="251" t="s">
        <v>132</v>
      </c>
    </row>
    <row r="545" s="2" customFormat="1" ht="21.75" customHeight="1">
      <c r="A545" s="39"/>
      <c r="B545" s="40"/>
      <c r="C545" s="206" t="s">
        <v>385</v>
      </c>
      <c r="D545" s="206" t="s">
        <v>135</v>
      </c>
      <c r="E545" s="207" t="s">
        <v>386</v>
      </c>
      <c r="F545" s="208" t="s">
        <v>387</v>
      </c>
      <c r="G545" s="209" t="s">
        <v>166</v>
      </c>
      <c r="H545" s="210">
        <v>1</v>
      </c>
      <c r="I545" s="211"/>
      <c r="J545" s="212">
        <f>ROUND(I545*H545,2)</f>
        <v>0</v>
      </c>
      <c r="K545" s="208" t="s">
        <v>19</v>
      </c>
      <c r="L545" s="45"/>
      <c r="M545" s="213" t="s">
        <v>19</v>
      </c>
      <c r="N545" s="214" t="s">
        <v>48</v>
      </c>
      <c r="O545" s="85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7" t="s">
        <v>138</v>
      </c>
      <c r="AT545" s="217" t="s">
        <v>135</v>
      </c>
      <c r="AU545" s="217" t="s">
        <v>133</v>
      </c>
      <c r="AY545" s="18" t="s">
        <v>132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8" t="s">
        <v>85</v>
      </c>
      <c r="BK545" s="218">
        <f>ROUND(I545*H545,2)</f>
        <v>0</v>
      </c>
      <c r="BL545" s="18" t="s">
        <v>138</v>
      </c>
      <c r="BM545" s="217" t="s">
        <v>388</v>
      </c>
    </row>
    <row r="546" s="13" customFormat="1">
      <c r="A546" s="13"/>
      <c r="B546" s="219"/>
      <c r="C546" s="220"/>
      <c r="D546" s="221" t="s">
        <v>140</v>
      </c>
      <c r="E546" s="222" t="s">
        <v>19</v>
      </c>
      <c r="F546" s="223" t="s">
        <v>141</v>
      </c>
      <c r="G546" s="220"/>
      <c r="H546" s="222" t="s">
        <v>19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9" t="s">
        <v>140</v>
      </c>
      <c r="AU546" s="229" t="s">
        <v>133</v>
      </c>
      <c r="AV546" s="13" t="s">
        <v>85</v>
      </c>
      <c r="AW546" s="13" t="s">
        <v>36</v>
      </c>
      <c r="AX546" s="13" t="s">
        <v>77</v>
      </c>
      <c r="AY546" s="229" t="s">
        <v>132</v>
      </c>
    </row>
    <row r="547" s="13" customFormat="1">
      <c r="A547" s="13"/>
      <c r="B547" s="219"/>
      <c r="C547" s="220"/>
      <c r="D547" s="221" t="s">
        <v>140</v>
      </c>
      <c r="E547" s="222" t="s">
        <v>19</v>
      </c>
      <c r="F547" s="223" t="s">
        <v>207</v>
      </c>
      <c r="G547" s="220"/>
      <c r="H547" s="222" t="s">
        <v>19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29" t="s">
        <v>140</v>
      </c>
      <c r="AU547" s="229" t="s">
        <v>133</v>
      </c>
      <c r="AV547" s="13" t="s">
        <v>85</v>
      </c>
      <c r="AW547" s="13" t="s">
        <v>36</v>
      </c>
      <c r="AX547" s="13" t="s">
        <v>77</v>
      </c>
      <c r="AY547" s="229" t="s">
        <v>132</v>
      </c>
    </row>
    <row r="548" s="13" customFormat="1">
      <c r="A548" s="13"/>
      <c r="B548" s="219"/>
      <c r="C548" s="220"/>
      <c r="D548" s="221" t="s">
        <v>140</v>
      </c>
      <c r="E548" s="222" t="s">
        <v>19</v>
      </c>
      <c r="F548" s="223" t="s">
        <v>312</v>
      </c>
      <c r="G548" s="220"/>
      <c r="H548" s="222" t="s">
        <v>19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9" t="s">
        <v>140</v>
      </c>
      <c r="AU548" s="229" t="s">
        <v>133</v>
      </c>
      <c r="AV548" s="13" t="s">
        <v>85</v>
      </c>
      <c r="AW548" s="13" t="s">
        <v>36</v>
      </c>
      <c r="AX548" s="13" t="s">
        <v>77</v>
      </c>
      <c r="AY548" s="229" t="s">
        <v>132</v>
      </c>
    </row>
    <row r="549" s="13" customFormat="1">
      <c r="A549" s="13"/>
      <c r="B549" s="219"/>
      <c r="C549" s="220"/>
      <c r="D549" s="221" t="s">
        <v>140</v>
      </c>
      <c r="E549" s="222" t="s">
        <v>19</v>
      </c>
      <c r="F549" s="223" t="s">
        <v>313</v>
      </c>
      <c r="G549" s="220"/>
      <c r="H549" s="222" t="s">
        <v>19</v>
      </c>
      <c r="I549" s="224"/>
      <c r="J549" s="220"/>
      <c r="K549" s="220"/>
      <c r="L549" s="225"/>
      <c r="M549" s="226"/>
      <c r="N549" s="227"/>
      <c r="O549" s="227"/>
      <c r="P549" s="227"/>
      <c r="Q549" s="227"/>
      <c r="R549" s="227"/>
      <c r="S549" s="227"/>
      <c r="T549" s="22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9" t="s">
        <v>140</v>
      </c>
      <c r="AU549" s="229" t="s">
        <v>133</v>
      </c>
      <c r="AV549" s="13" t="s">
        <v>85</v>
      </c>
      <c r="AW549" s="13" t="s">
        <v>36</v>
      </c>
      <c r="AX549" s="13" t="s">
        <v>77</v>
      </c>
      <c r="AY549" s="229" t="s">
        <v>132</v>
      </c>
    </row>
    <row r="550" s="13" customFormat="1">
      <c r="A550" s="13"/>
      <c r="B550" s="219"/>
      <c r="C550" s="220"/>
      <c r="D550" s="221" t="s">
        <v>140</v>
      </c>
      <c r="E550" s="222" t="s">
        <v>19</v>
      </c>
      <c r="F550" s="223" t="s">
        <v>146</v>
      </c>
      <c r="G550" s="220"/>
      <c r="H550" s="222" t="s">
        <v>19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9" t="s">
        <v>140</v>
      </c>
      <c r="AU550" s="229" t="s">
        <v>133</v>
      </c>
      <c r="AV550" s="13" t="s">
        <v>85</v>
      </c>
      <c r="AW550" s="13" t="s">
        <v>36</v>
      </c>
      <c r="AX550" s="13" t="s">
        <v>77</v>
      </c>
      <c r="AY550" s="229" t="s">
        <v>132</v>
      </c>
    </row>
    <row r="551" s="13" customFormat="1">
      <c r="A551" s="13"/>
      <c r="B551" s="219"/>
      <c r="C551" s="220"/>
      <c r="D551" s="221" t="s">
        <v>140</v>
      </c>
      <c r="E551" s="222" t="s">
        <v>19</v>
      </c>
      <c r="F551" s="223" t="s">
        <v>314</v>
      </c>
      <c r="G551" s="220"/>
      <c r="H551" s="222" t="s">
        <v>19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29" t="s">
        <v>140</v>
      </c>
      <c r="AU551" s="229" t="s">
        <v>133</v>
      </c>
      <c r="AV551" s="13" t="s">
        <v>85</v>
      </c>
      <c r="AW551" s="13" t="s">
        <v>36</v>
      </c>
      <c r="AX551" s="13" t="s">
        <v>77</v>
      </c>
      <c r="AY551" s="229" t="s">
        <v>132</v>
      </c>
    </row>
    <row r="552" s="13" customFormat="1">
      <c r="A552" s="13"/>
      <c r="B552" s="219"/>
      <c r="C552" s="220"/>
      <c r="D552" s="221" t="s">
        <v>140</v>
      </c>
      <c r="E552" s="222" t="s">
        <v>19</v>
      </c>
      <c r="F552" s="223" t="s">
        <v>315</v>
      </c>
      <c r="G552" s="220"/>
      <c r="H552" s="222" t="s">
        <v>19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9" t="s">
        <v>140</v>
      </c>
      <c r="AU552" s="229" t="s">
        <v>133</v>
      </c>
      <c r="AV552" s="13" t="s">
        <v>85</v>
      </c>
      <c r="AW552" s="13" t="s">
        <v>36</v>
      </c>
      <c r="AX552" s="13" t="s">
        <v>77</v>
      </c>
      <c r="AY552" s="229" t="s">
        <v>132</v>
      </c>
    </row>
    <row r="553" s="13" customFormat="1">
      <c r="A553" s="13"/>
      <c r="B553" s="219"/>
      <c r="C553" s="220"/>
      <c r="D553" s="221" t="s">
        <v>140</v>
      </c>
      <c r="E553" s="222" t="s">
        <v>19</v>
      </c>
      <c r="F553" s="223" t="s">
        <v>316</v>
      </c>
      <c r="G553" s="220"/>
      <c r="H553" s="222" t="s">
        <v>19</v>
      </c>
      <c r="I553" s="224"/>
      <c r="J553" s="220"/>
      <c r="K553" s="220"/>
      <c r="L553" s="225"/>
      <c r="M553" s="226"/>
      <c r="N553" s="227"/>
      <c r="O553" s="227"/>
      <c r="P553" s="227"/>
      <c r="Q553" s="227"/>
      <c r="R553" s="227"/>
      <c r="S553" s="227"/>
      <c r="T553" s="22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29" t="s">
        <v>140</v>
      </c>
      <c r="AU553" s="229" t="s">
        <v>133</v>
      </c>
      <c r="AV553" s="13" t="s">
        <v>85</v>
      </c>
      <c r="AW553" s="13" t="s">
        <v>36</v>
      </c>
      <c r="AX553" s="13" t="s">
        <v>77</v>
      </c>
      <c r="AY553" s="229" t="s">
        <v>132</v>
      </c>
    </row>
    <row r="554" s="14" customFormat="1">
      <c r="A554" s="14"/>
      <c r="B554" s="230"/>
      <c r="C554" s="231"/>
      <c r="D554" s="221" t="s">
        <v>140</v>
      </c>
      <c r="E554" s="232" t="s">
        <v>19</v>
      </c>
      <c r="F554" s="233" t="s">
        <v>85</v>
      </c>
      <c r="G554" s="231"/>
      <c r="H554" s="234">
        <v>1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0" t="s">
        <v>140</v>
      </c>
      <c r="AU554" s="240" t="s">
        <v>133</v>
      </c>
      <c r="AV554" s="14" t="s">
        <v>87</v>
      </c>
      <c r="AW554" s="14" t="s">
        <v>36</v>
      </c>
      <c r="AX554" s="14" t="s">
        <v>77</v>
      </c>
      <c r="AY554" s="240" t="s">
        <v>132</v>
      </c>
    </row>
    <row r="555" s="15" customFormat="1">
      <c r="A555" s="15"/>
      <c r="B555" s="241"/>
      <c r="C555" s="242"/>
      <c r="D555" s="221" t="s">
        <v>140</v>
      </c>
      <c r="E555" s="243" t="s">
        <v>19</v>
      </c>
      <c r="F555" s="244" t="s">
        <v>148</v>
      </c>
      <c r="G555" s="242"/>
      <c r="H555" s="245">
        <v>1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1" t="s">
        <v>140</v>
      </c>
      <c r="AU555" s="251" t="s">
        <v>133</v>
      </c>
      <c r="AV555" s="15" t="s">
        <v>138</v>
      </c>
      <c r="AW555" s="15" t="s">
        <v>36</v>
      </c>
      <c r="AX555" s="15" t="s">
        <v>85</v>
      </c>
      <c r="AY555" s="251" t="s">
        <v>132</v>
      </c>
    </row>
    <row r="556" s="2" customFormat="1" ht="16.5" customHeight="1">
      <c r="A556" s="39"/>
      <c r="B556" s="40"/>
      <c r="C556" s="206" t="s">
        <v>389</v>
      </c>
      <c r="D556" s="206" t="s">
        <v>135</v>
      </c>
      <c r="E556" s="207" t="s">
        <v>390</v>
      </c>
      <c r="F556" s="208" t="s">
        <v>391</v>
      </c>
      <c r="G556" s="209" t="s">
        <v>151</v>
      </c>
      <c r="H556" s="210">
        <v>5</v>
      </c>
      <c r="I556" s="211"/>
      <c r="J556" s="212">
        <f>ROUND(I556*H556,2)</f>
        <v>0</v>
      </c>
      <c r="K556" s="208" t="s">
        <v>19</v>
      </c>
      <c r="L556" s="45"/>
      <c r="M556" s="213" t="s">
        <v>19</v>
      </c>
      <c r="N556" s="214" t="s">
        <v>48</v>
      </c>
      <c r="O556" s="85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7" t="s">
        <v>138</v>
      </c>
      <c r="AT556" s="217" t="s">
        <v>135</v>
      </c>
      <c r="AU556" s="217" t="s">
        <v>133</v>
      </c>
      <c r="AY556" s="18" t="s">
        <v>132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8" t="s">
        <v>85</v>
      </c>
      <c r="BK556" s="218">
        <f>ROUND(I556*H556,2)</f>
        <v>0</v>
      </c>
      <c r="BL556" s="18" t="s">
        <v>138</v>
      </c>
      <c r="BM556" s="217" t="s">
        <v>392</v>
      </c>
    </row>
    <row r="557" s="13" customFormat="1">
      <c r="A557" s="13"/>
      <c r="B557" s="219"/>
      <c r="C557" s="220"/>
      <c r="D557" s="221" t="s">
        <v>140</v>
      </c>
      <c r="E557" s="222" t="s">
        <v>19</v>
      </c>
      <c r="F557" s="223" t="s">
        <v>141</v>
      </c>
      <c r="G557" s="220"/>
      <c r="H557" s="222" t="s">
        <v>19</v>
      </c>
      <c r="I557" s="224"/>
      <c r="J557" s="220"/>
      <c r="K557" s="220"/>
      <c r="L557" s="225"/>
      <c r="M557" s="226"/>
      <c r="N557" s="227"/>
      <c r="O557" s="227"/>
      <c r="P557" s="227"/>
      <c r="Q557" s="227"/>
      <c r="R557" s="227"/>
      <c r="S557" s="227"/>
      <c r="T557" s="22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29" t="s">
        <v>140</v>
      </c>
      <c r="AU557" s="229" t="s">
        <v>133</v>
      </c>
      <c r="AV557" s="13" t="s">
        <v>85</v>
      </c>
      <c r="AW557" s="13" t="s">
        <v>36</v>
      </c>
      <c r="AX557" s="13" t="s">
        <v>77</v>
      </c>
      <c r="AY557" s="229" t="s">
        <v>132</v>
      </c>
    </row>
    <row r="558" s="13" customFormat="1">
      <c r="A558" s="13"/>
      <c r="B558" s="219"/>
      <c r="C558" s="220"/>
      <c r="D558" s="221" t="s">
        <v>140</v>
      </c>
      <c r="E558" s="222" t="s">
        <v>19</v>
      </c>
      <c r="F558" s="223" t="s">
        <v>207</v>
      </c>
      <c r="G558" s="220"/>
      <c r="H558" s="222" t="s">
        <v>19</v>
      </c>
      <c r="I558" s="224"/>
      <c r="J558" s="220"/>
      <c r="K558" s="220"/>
      <c r="L558" s="225"/>
      <c r="M558" s="226"/>
      <c r="N558" s="227"/>
      <c r="O558" s="227"/>
      <c r="P558" s="227"/>
      <c r="Q558" s="227"/>
      <c r="R558" s="227"/>
      <c r="S558" s="227"/>
      <c r="T558" s="22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29" t="s">
        <v>140</v>
      </c>
      <c r="AU558" s="229" t="s">
        <v>133</v>
      </c>
      <c r="AV558" s="13" t="s">
        <v>85</v>
      </c>
      <c r="AW558" s="13" t="s">
        <v>36</v>
      </c>
      <c r="AX558" s="13" t="s">
        <v>77</v>
      </c>
      <c r="AY558" s="229" t="s">
        <v>132</v>
      </c>
    </row>
    <row r="559" s="13" customFormat="1">
      <c r="A559" s="13"/>
      <c r="B559" s="219"/>
      <c r="C559" s="220"/>
      <c r="D559" s="221" t="s">
        <v>140</v>
      </c>
      <c r="E559" s="222" t="s">
        <v>19</v>
      </c>
      <c r="F559" s="223" t="s">
        <v>312</v>
      </c>
      <c r="G559" s="220"/>
      <c r="H559" s="222" t="s">
        <v>19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29" t="s">
        <v>140</v>
      </c>
      <c r="AU559" s="229" t="s">
        <v>133</v>
      </c>
      <c r="AV559" s="13" t="s">
        <v>85</v>
      </c>
      <c r="AW559" s="13" t="s">
        <v>36</v>
      </c>
      <c r="AX559" s="13" t="s">
        <v>77</v>
      </c>
      <c r="AY559" s="229" t="s">
        <v>132</v>
      </c>
    </row>
    <row r="560" s="13" customFormat="1">
      <c r="A560" s="13"/>
      <c r="B560" s="219"/>
      <c r="C560" s="220"/>
      <c r="D560" s="221" t="s">
        <v>140</v>
      </c>
      <c r="E560" s="222" t="s">
        <v>19</v>
      </c>
      <c r="F560" s="223" t="s">
        <v>313</v>
      </c>
      <c r="G560" s="220"/>
      <c r="H560" s="222" t="s">
        <v>19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9" t="s">
        <v>140</v>
      </c>
      <c r="AU560" s="229" t="s">
        <v>133</v>
      </c>
      <c r="AV560" s="13" t="s">
        <v>85</v>
      </c>
      <c r="AW560" s="13" t="s">
        <v>36</v>
      </c>
      <c r="AX560" s="13" t="s">
        <v>77</v>
      </c>
      <c r="AY560" s="229" t="s">
        <v>132</v>
      </c>
    </row>
    <row r="561" s="13" customFormat="1">
      <c r="A561" s="13"/>
      <c r="B561" s="219"/>
      <c r="C561" s="220"/>
      <c r="D561" s="221" t="s">
        <v>140</v>
      </c>
      <c r="E561" s="222" t="s">
        <v>19</v>
      </c>
      <c r="F561" s="223" t="s">
        <v>146</v>
      </c>
      <c r="G561" s="220"/>
      <c r="H561" s="222" t="s">
        <v>19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29" t="s">
        <v>140</v>
      </c>
      <c r="AU561" s="229" t="s">
        <v>133</v>
      </c>
      <c r="AV561" s="13" t="s">
        <v>85</v>
      </c>
      <c r="AW561" s="13" t="s">
        <v>36</v>
      </c>
      <c r="AX561" s="13" t="s">
        <v>77</v>
      </c>
      <c r="AY561" s="229" t="s">
        <v>132</v>
      </c>
    </row>
    <row r="562" s="13" customFormat="1">
      <c r="A562" s="13"/>
      <c r="B562" s="219"/>
      <c r="C562" s="220"/>
      <c r="D562" s="221" t="s">
        <v>140</v>
      </c>
      <c r="E562" s="222" t="s">
        <v>19</v>
      </c>
      <c r="F562" s="223" t="s">
        <v>314</v>
      </c>
      <c r="G562" s="220"/>
      <c r="H562" s="222" t="s">
        <v>19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9" t="s">
        <v>140</v>
      </c>
      <c r="AU562" s="229" t="s">
        <v>133</v>
      </c>
      <c r="AV562" s="13" t="s">
        <v>85</v>
      </c>
      <c r="AW562" s="13" t="s">
        <v>36</v>
      </c>
      <c r="AX562" s="13" t="s">
        <v>77</v>
      </c>
      <c r="AY562" s="229" t="s">
        <v>132</v>
      </c>
    </row>
    <row r="563" s="13" customFormat="1">
      <c r="A563" s="13"/>
      <c r="B563" s="219"/>
      <c r="C563" s="220"/>
      <c r="D563" s="221" t="s">
        <v>140</v>
      </c>
      <c r="E563" s="222" t="s">
        <v>19</v>
      </c>
      <c r="F563" s="223" t="s">
        <v>315</v>
      </c>
      <c r="G563" s="220"/>
      <c r="H563" s="222" t="s">
        <v>19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9" t="s">
        <v>140</v>
      </c>
      <c r="AU563" s="229" t="s">
        <v>133</v>
      </c>
      <c r="AV563" s="13" t="s">
        <v>85</v>
      </c>
      <c r="AW563" s="13" t="s">
        <v>36</v>
      </c>
      <c r="AX563" s="13" t="s">
        <v>77</v>
      </c>
      <c r="AY563" s="229" t="s">
        <v>132</v>
      </c>
    </row>
    <row r="564" s="13" customFormat="1">
      <c r="A564" s="13"/>
      <c r="B564" s="219"/>
      <c r="C564" s="220"/>
      <c r="D564" s="221" t="s">
        <v>140</v>
      </c>
      <c r="E564" s="222" t="s">
        <v>19</v>
      </c>
      <c r="F564" s="223" t="s">
        <v>316</v>
      </c>
      <c r="G564" s="220"/>
      <c r="H564" s="222" t="s">
        <v>19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9" t="s">
        <v>140</v>
      </c>
      <c r="AU564" s="229" t="s">
        <v>133</v>
      </c>
      <c r="AV564" s="13" t="s">
        <v>85</v>
      </c>
      <c r="AW564" s="13" t="s">
        <v>36</v>
      </c>
      <c r="AX564" s="13" t="s">
        <v>77</v>
      </c>
      <c r="AY564" s="229" t="s">
        <v>132</v>
      </c>
    </row>
    <row r="565" s="14" customFormat="1">
      <c r="A565" s="14"/>
      <c r="B565" s="230"/>
      <c r="C565" s="231"/>
      <c r="D565" s="221" t="s">
        <v>140</v>
      </c>
      <c r="E565" s="232" t="s">
        <v>19</v>
      </c>
      <c r="F565" s="233" t="s">
        <v>170</v>
      </c>
      <c r="G565" s="231"/>
      <c r="H565" s="234">
        <v>5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0" t="s">
        <v>140</v>
      </c>
      <c r="AU565" s="240" t="s">
        <v>133</v>
      </c>
      <c r="AV565" s="14" t="s">
        <v>87</v>
      </c>
      <c r="AW565" s="14" t="s">
        <v>36</v>
      </c>
      <c r="AX565" s="14" t="s">
        <v>77</v>
      </c>
      <c r="AY565" s="240" t="s">
        <v>132</v>
      </c>
    </row>
    <row r="566" s="15" customFormat="1">
      <c r="A566" s="15"/>
      <c r="B566" s="241"/>
      <c r="C566" s="242"/>
      <c r="D566" s="221" t="s">
        <v>140</v>
      </c>
      <c r="E566" s="243" t="s">
        <v>19</v>
      </c>
      <c r="F566" s="244" t="s">
        <v>148</v>
      </c>
      <c r="G566" s="242"/>
      <c r="H566" s="245">
        <v>5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1" t="s">
        <v>140</v>
      </c>
      <c r="AU566" s="251" t="s">
        <v>133</v>
      </c>
      <c r="AV566" s="15" t="s">
        <v>138</v>
      </c>
      <c r="AW566" s="15" t="s">
        <v>36</v>
      </c>
      <c r="AX566" s="15" t="s">
        <v>85</v>
      </c>
      <c r="AY566" s="251" t="s">
        <v>132</v>
      </c>
    </row>
    <row r="567" s="12" customFormat="1" ht="22.8" customHeight="1">
      <c r="A567" s="12"/>
      <c r="B567" s="190"/>
      <c r="C567" s="191"/>
      <c r="D567" s="192" t="s">
        <v>76</v>
      </c>
      <c r="E567" s="204" t="s">
        <v>203</v>
      </c>
      <c r="F567" s="204" t="s">
        <v>393</v>
      </c>
      <c r="G567" s="191"/>
      <c r="H567" s="191"/>
      <c r="I567" s="194"/>
      <c r="J567" s="205">
        <f>BK567</f>
        <v>0</v>
      </c>
      <c r="K567" s="191"/>
      <c r="L567" s="196"/>
      <c r="M567" s="197"/>
      <c r="N567" s="198"/>
      <c r="O567" s="198"/>
      <c r="P567" s="199">
        <f>SUM(P568:P686)</f>
        <v>0</v>
      </c>
      <c r="Q567" s="198"/>
      <c r="R567" s="199">
        <f>SUM(R568:R686)</f>
        <v>0.14083200000000001</v>
      </c>
      <c r="S567" s="198"/>
      <c r="T567" s="200">
        <f>SUM(T568:T686)</f>
        <v>1.9944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1" t="s">
        <v>85</v>
      </c>
      <c r="AT567" s="202" t="s">
        <v>76</v>
      </c>
      <c r="AU567" s="202" t="s">
        <v>85</v>
      </c>
      <c r="AY567" s="201" t="s">
        <v>132</v>
      </c>
      <c r="BK567" s="203">
        <f>SUM(BK568:BK686)</f>
        <v>0</v>
      </c>
    </row>
    <row r="568" s="2" customFormat="1" ht="37.8" customHeight="1">
      <c r="A568" s="39"/>
      <c r="B568" s="40"/>
      <c r="C568" s="206" t="s">
        <v>394</v>
      </c>
      <c r="D568" s="206" t="s">
        <v>135</v>
      </c>
      <c r="E568" s="207" t="s">
        <v>395</v>
      </c>
      <c r="F568" s="208" t="s">
        <v>396</v>
      </c>
      <c r="G568" s="209" t="s">
        <v>93</v>
      </c>
      <c r="H568" s="210">
        <v>264.62</v>
      </c>
      <c r="I568" s="211"/>
      <c r="J568" s="212">
        <f>ROUND(I568*H568,2)</f>
        <v>0</v>
      </c>
      <c r="K568" s="208" t="s">
        <v>152</v>
      </c>
      <c r="L568" s="45"/>
      <c r="M568" s="213" t="s">
        <v>19</v>
      </c>
      <c r="N568" s="214" t="s">
        <v>48</v>
      </c>
      <c r="O568" s="85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7" t="s">
        <v>138</v>
      </c>
      <c r="AT568" s="217" t="s">
        <v>135</v>
      </c>
      <c r="AU568" s="217" t="s">
        <v>87</v>
      </c>
      <c r="AY568" s="18" t="s">
        <v>132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8" t="s">
        <v>85</v>
      </c>
      <c r="BK568" s="218">
        <f>ROUND(I568*H568,2)</f>
        <v>0</v>
      </c>
      <c r="BL568" s="18" t="s">
        <v>138</v>
      </c>
      <c r="BM568" s="217" t="s">
        <v>397</v>
      </c>
    </row>
    <row r="569" s="2" customFormat="1">
      <c r="A569" s="39"/>
      <c r="B569" s="40"/>
      <c r="C569" s="41"/>
      <c r="D569" s="252" t="s">
        <v>154</v>
      </c>
      <c r="E569" s="41"/>
      <c r="F569" s="253" t="s">
        <v>398</v>
      </c>
      <c r="G569" s="41"/>
      <c r="H569" s="41"/>
      <c r="I569" s="254"/>
      <c r="J569" s="41"/>
      <c r="K569" s="41"/>
      <c r="L569" s="45"/>
      <c r="M569" s="255"/>
      <c r="N569" s="256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154</v>
      </c>
      <c r="AU569" s="18" t="s">
        <v>87</v>
      </c>
    </row>
    <row r="570" s="13" customFormat="1">
      <c r="A570" s="13"/>
      <c r="B570" s="219"/>
      <c r="C570" s="220"/>
      <c r="D570" s="221" t="s">
        <v>140</v>
      </c>
      <c r="E570" s="222" t="s">
        <v>19</v>
      </c>
      <c r="F570" s="223" t="s">
        <v>141</v>
      </c>
      <c r="G570" s="220"/>
      <c r="H570" s="222" t="s">
        <v>19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9" t="s">
        <v>140</v>
      </c>
      <c r="AU570" s="229" t="s">
        <v>87</v>
      </c>
      <c r="AV570" s="13" t="s">
        <v>85</v>
      </c>
      <c r="AW570" s="13" t="s">
        <v>36</v>
      </c>
      <c r="AX570" s="13" t="s">
        <v>77</v>
      </c>
      <c r="AY570" s="229" t="s">
        <v>132</v>
      </c>
    </row>
    <row r="571" s="13" customFormat="1">
      <c r="A571" s="13"/>
      <c r="B571" s="219"/>
      <c r="C571" s="220"/>
      <c r="D571" s="221" t="s">
        <v>140</v>
      </c>
      <c r="E571" s="222" t="s">
        <v>19</v>
      </c>
      <c r="F571" s="223" t="s">
        <v>399</v>
      </c>
      <c r="G571" s="220"/>
      <c r="H571" s="222" t="s">
        <v>19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9" t="s">
        <v>140</v>
      </c>
      <c r="AU571" s="229" t="s">
        <v>87</v>
      </c>
      <c r="AV571" s="13" t="s">
        <v>85</v>
      </c>
      <c r="AW571" s="13" t="s">
        <v>36</v>
      </c>
      <c r="AX571" s="13" t="s">
        <v>77</v>
      </c>
      <c r="AY571" s="229" t="s">
        <v>132</v>
      </c>
    </row>
    <row r="572" s="13" customFormat="1">
      <c r="A572" s="13"/>
      <c r="B572" s="219"/>
      <c r="C572" s="220"/>
      <c r="D572" s="221" t="s">
        <v>140</v>
      </c>
      <c r="E572" s="222" t="s">
        <v>19</v>
      </c>
      <c r="F572" s="223" t="s">
        <v>146</v>
      </c>
      <c r="G572" s="220"/>
      <c r="H572" s="222" t="s">
        <v>19</v>
      </c>
      <c r="I572" s="224"/>
      <c r="J572" s="220"/>
      <c r="K572" s="220"/>
      <c r="L572" s="225"/>
      <c r="M572" s="226"/>
      <c r="N572" s="227"/>
      <c r="O572" s="227"/>
      <c r="P572" s="227"/>
      <c r="Q572" s="227"/>
      <c r="R572" s="227"/>
      <c r="S572" s="227"/>
      <c r="T572" s="22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29" t="s">
        <v>140</v>
      </c>
      <c r="AU572" s="229" t="s">
        <v>87</v>
      </c>
      <c r="AV572" s="13" t="s">
        <v>85</v>
      </c>
      <c r="AW572" s="13" t="s">
        <v>36</v>
      </c>
      <c r="AX572" s="13" t="s">
        <v>77</v>
      </c>
      <c r="AY572" s="229" t="s">
        <v>132</v>
      </c>
    </row>
    <row r="573" s="14" customFormat="1">
      <c r="A573" s="14"/>
      <c r="B573" s="230"/>
      <c r="C573" s="231"/>
      <c r="D573" s="221" t="s">
        <v>140</v>
      </c>
      <c r="E573" s="232" t="s">
        <v>19</v>
      </c>
      <c r="F573" s="233" t="s">
        <v>400</v>
      </c>
      <c r="G573" s="231"/>
      <c r="H573" s="234">
        <v>79.120000000000005</v>
      </c>
      <c r="I573" s="235"/>
      <c r="J573" s="231"/>
      <c r="K573" s="231"/>
      <c r="L573" s="236"/>
      <c r="M573" s="237"/>
      <c r="N573" s="238"/>
      <c r="O573" s="238"/>
      <c r="P573" s="238"/>
      <c r="Q573" s="238"/>
      <c r="R573" s="238"/>
      <c r="S573" s="238"/>
      <c r="T573" s="23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0" t="s">
        <v>140</v>
      </c>
      <c r="AU573" s="240" t="s">
        <v>87</v>
      </c>
      <c r="AV573" s="14" t="s">
        <v>87</v>
      </c>
      <c r="AW573" s="14" t="s">
        <v>36</v>
      </c>
      <c r="AX573" s="14" t="s">
        <v>77</v>
      </c>
      <c r="AY573" s="240" t="s">
        <v>132</v>
      </c>
    </row>
    <row r="574" s="14" customFormat="1">
      <c r="A574" s="14"/>
      <c r="B574" s="230"/>
      <c r="C574" s="231"/>
      <c r="D574" s="221" t="s">
        <v>140</v>
      </c>
      <c r="E574" s="232" t="s">
        <v>19</v>
      </c>
      <c r="F574" s="233" t="s">
        <v>401</v>
      </c>
      <c r="G574" s="231"/>
      <c r="H574" s="234">
        <v>142.86000000000001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0" t="s">
        <v>140</v>
      </c>
      <c r="AU574" s="240" t="s">
        <v>87</v>
      </c>
      <c r="AV574" s="14" t="s">
        <v>87</v>
      </c>
      <c r="AW574" s="14" t="s">
        <v>36</v>
      </c>
      <c r="AX574" s="14" t="s">
        <v>77</v>
      </c>
      <c r="AY574" s="240" t="s">
        <v>132</v>
      </c>
    </row>
    <row r="575" s="13" customFormat="1">
      <c r="A575" s="13"/>
      <c r="B575" s="219"/>
      <c r="C575" s="220"/>
      <c r="D575" s="221" t="s">
        <v>140</v>
      </c>
      <c r="E575" s="222" t="s">
        <v>19</v>
      </c>
      <c r="F575" s="223" t="s">
        <v>315</v>
      </c>
      <c r="G575" s="220"/>
      <c r="H575" s="222" t="s">
        <v>19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29" t="s">
        <v>140</v>
      </c>
      <c r="AU575" s="229" t="s">
        <v>87</v>
      </c>
      <c r="AV575" s="13" t="s">
        <v>85</v>
      </c>
      <c r="AW575" s="13" t="s">
        <v>36</v>
      </c>
      <c r="AX575" s="13" t="s">
        <v>77</v>
      </c>
      <c r="AY575" s="229" t="s">
        <v>132</v>
      </c>
    </row>
    <row r="576" s="14" customFormat="1">
      <c r="A576" s="14"/>
      <c r="B576" s="230"/>
      <c r="C576" s="231"/>
      <c r="D576" s="221" t="s">
        <v>140</v>
      </c>
      <c r="E576" s="232" t="s">
        <v>19</v>
      </c>
      <c r="F576" s="233" t="s">
        <v>402</v>
      </c>
      <c r="G576" s="231"/>
      <c r="H576" s="234">
        <v>42.640000000000001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0" t="s">
        <v>140</v>
      </c>
      <c r="AU576" s="240" t="s">
        <v>87</v>
      </c>
      <c r="AV576" s="14" t="s">
        <v>87</v>
      </c>
      <c r="AW576" s="14" t="s">
        <v>36</v>
      </c>
      <c r="AX576" s="14" t="s">
        <v>77</v>
      </c>
      <c r="AY576" s="240" t="s">
        <v>132</v>
      </c>
    </row>
    <row r="577" s="15" customFormat="1">
      <c r="A577" s="15"/>
      <c r="B577" s="241"/>
      <c r="C577" s="242"/>
      <c r="D577" s="221" t="s">
        <v>140</v>
      </c>
      <c r="E577" s="243" t="s">
        <v>91</v>
      </c>
      <c r="F577" s="244" t="s">
        <v>148</v>
      </c>
      <c r="G577" s="242"/>
      <c r="H577" s="245">
        <v>264.62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1" t="s">
        <v>140</v>
      </c>
      <c r="AU577" s="251" t="s">
        <v>87</v>
      </c>
      <c r="AV577" s="15" t="s">
        <v>138</v>
      </c>
      <c r="AW577" s="15" t="s">
        <v>36</v>
      </c>
      <c r="AX577" s="15" t="s">
        <v>85</v>
      </c>
      <c r="AY577" s="251" t="s">
        <v>132</v>
      </c>
    </row>
    <row r="578" s="2" customFormat="1" ht="37.8" customHeight="1">
      <c r="A578" s="39"/>
      <c r="B578" s="40"/>
      <c r="C578" s="206" t="s">
        <v>403</v>
      </c>
      <c r="D578" s="206" t="s">
        <v>135</v>
      </c>
      <c r="E578" s="207" t="s">
        <v>404</v>
      </c>
      <c r="F578" s="208" t="s">
        <v>405</v>
      </c>
      <c r="G578" s="209" t="s">
        <v>93</v>
      </c>
      <c r="H578" s="210">
        <v>23815.799999999999</v>
      </c>
      <c r="I578" s="211"/>
      <c r="J578" s="212">
        <f>ROUND(I578*H578,2)</f>
        <v>0</v>
      </c>
      <c r="K578" s="208" t="s">
        <v>152</v>
      </c>
      <c r="L578" s="45"/>
      <c r="M578" s="213" t="s">
        <v>19</v>
      </c>
      <c r="N578" s="214" t="s">
        <v>48</v>
      </c>
      <c r="O578" s="85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7" t="s">
        <v>138</v>
      </c>
      <c r="AT578" s="217" t="s">
        <v>135</v>
      </c>
      <c r="AU578" s="217" t="s">
        <v>87</v>
      </c>
      <c r="AY578" s="18" t="s">
        <v>132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85</v>
      </c>
      <c r="BK578" s="218">
        <f>ROUND(I578*H578,2)</f>
        <v>0</v>
      </c>
      <c r="BL578" s="18" t="s">
        <v>138</v>
      </c>
      <c r="BM578" s="217" t="s">
        <v>406</v>
      </c>
    </row>
    <row r="579" s="2" customFormat="1">
      <c r="A579" s="39"/>
      <c r="B579" s="40"/>
      <c r="C579" s="41"/>
      <c r="D579" s="252" t="s">
        <v>154</v>
      </c>
      <c r="E579" s="41"/>
      <c r="F579" s="253" t="s">
        <v>407</v>
      </c>
      <c r="G579" s="41"/>
      <c r="H579" s="41"/>
      <c r="I579" s="254"/>
      <c r="J579" s="41"/>
      <c r="K579" s="41"/>
      <c r="L579" s="45"/>
      <c r="M579" s="255"/>
      <c r="N579" s="256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154</v>
      </c>
      <c r="AU579" s="18" t="s">
        <v>87</v>
      </c>
    </row>
    <row r="580" s="14" customFormat="1">
      <c r="A580" s="14"/>
      <c r="B580" s="230"/>
      <c r="C580" s="231"/>
      <c r="D580" s="221" t="s">
        <v>140</v>
      </c>
      <c r="E580" s="232" t="s">
        <v>19</v>
      </c>
      <c r="F580" s="233" t="s">
        <v>408</v>
      </c>
      <c r="G580" s="231"/>
      <c r="H580" s="234">
        <v>23815.799999999999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0" t="s">
        <v>140</v>
      </c>
      <c r="AU580" s="240" t="s">
        <v>87</v>
      </c>
      <c r="AV580" s="14" t="s">
        <v>87</v>
      </c>
      <c r="AW580" s="14" t="s">
        <v>36</v>
      </c>
      <c r="AX580" s="14" t="s">
        <v>77</v>
      </c>
      <c r="AY580" s="240" t="s">
        <v>132</v>
      </c>
    </row>
    <row r="581" s="15" customFormat="1">
      <c r="A581" s="15"/>
      <c r="B581" s="241"/>
      <c r="C581" s="242"/>
      <c r="D581" s="221" t="s">
        <v>140</v>
      </c>
      <c r="E581" s="243" t="s">
        <v>19</v>
      </c>
      <c r="F581" s="244" t="s">
        <v>148</v>
      </c>
      <c r="G581" s="242"/>
      <c r="H581" s="245">
        <v>23815.799999999999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1" t="s">
        <v>140</v>
      </c>
      <c r="AU581" s="251" t="s">
        <v>87</v>
      </c>
      <c r="AV581" s="15" t="s">
        <v>138</v>
      </c>
      <c r="AW581" s="15" t="s">
        <v>36</v>
      </c>
      <c r="AX581" s="15" t="s">
        <v>85</v>
      </c>
      <c r="AY581" s="251" t="s">
        <v>132</v>
      </c>
    </row>
    <row r="582" s="2" customFormat="1" ht="37.8" customHeight="1">
      <c r="A582" s="39"/>
      <c r="B582" s="40"/>
      <c r="C582" s="206" t="s">
        <v>409</v>
      </c>
      <c r="D582" s="206" t="s">
        <v>135</v>
      </c>
      <c r="E582" s="207" t="s">
        <v>410</v>
      </c>
      <c r="F582" s="208" t="s">
        <v>411</v>
      </c>
      <c r="G582" s="209" t="s">
        <v>93</v>
      </c>
      <c r="H582" s="210">
        <v>264.62</v>
      </c>
      <c r="I582" s="211"/>
      <c r="J582" s="212">
        <f>ROUND(I582*H582,2)</f>
        <v>0</v>
      </c>
      <c r="K582" s="208" t="s">
        <v>152</v>
      </c>
      <c r="L582" s="45"/>
      <c r="M582" s="213" t="s">
        <v>19</v>
      </c>
      <c r="N582" s="214" t="s">
        <v>48</v>
      </c>
      <c r="O582" s="85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7" t="s">
        <v>138</v>
      </c>
      <c r="AT582" s="217" t="s">
        <v>135</v>
      </c>
      <c r="AU582" s="217" t="s">
        <v>87</v>
      </c>
      <c r="AY582" s="18" t="s">
        <v>132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8" t="s">
        <v>85</v>
      </c>
      <c r="BK582" s="218">
        <f>ROUND(I582*H582,2)</f>
        <v>0</v>
      </c>
      <c r="BL582" s="18" t="s">
        <v>138</v>
      </c>
      <c r="BM582" s="217" t="s">
        <v>412</v>
      </c>
    </row>
    <row r="583" s="2" customFormat="1">
      <c r="A583" s="39"/>
      <c r="B583" s="40"/>
      <c r="C583" s="41"/>
      <c r="D583" s="252" t="s">
        <v>154</v>
      </c>
      <c r="E583" s="41"/>
      <c r="F583" s="253" t="s">
        <v>413</v>
      </c>
      <c r="G583" s="41"/>
      <c r="H583" s="41"/>
      <c r="I583" s="254"/>
      <c r="J583" s="41"/>
      <c r="K583" s="41"/>
      <c r="L583" s="45"/>
      <c r="M583" s="255"/>
      <c r="N583" s="256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154</v>
      </c>
      <c r="AU583" s="18" t="s">
        <v>87</v>
      </c>
    </row>
    <row r="584" s="14" customFormat="1">
      <c r="A584" s="14"/>
      <c r="B584" s="230"/>
      <c r="C584" s="231"/>
      <c r="D584" s="221" t="s">
        <v>140</v>
      </c>
      <c r="E584" s="232" t="s">
        <v>19</v>
      </c>
      <c r="F584" s="233" t="s">
        <v>91</v>
      </c>
      <c r="G584" s="231"/>
      <c r="H584" s="234">
        <v>264.62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0" t="s">
        <v>140</v>
      </c>
      <c r="AU584" s="240" t="s">
        <v>87</v>
      </c>
      <c r="AV584" s="14" t="s">
        <v>87</v>
      </c>
      <c r="AW584" s="14" t="s">
        <v>36</v>
      </c>
      <c r="AX584" s="14" t="s">
        <v>77</v>
      </c>
      <c r="AY584" s="240" t="s">
        <v>132</v>
      </c>
    </row>
    <row r="585" s="15" customFormat="1">
      <c r="A585" s="15"/>
      <c r="B585" s="241"/>
      <c r="C585" s="242"/>
      <c r="D585" s="221" t="s">
        <v>140</v>
      </c>
      <c r="E585" s="243" t="s">
        <v>19</v>
      </c>
      <c r="F585" s="244" t="s">
        <v>148</v>
      </c>
      <c r="G585" s="242"/>
      <c r="H585" s="245">
        <v>264.62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1" t="s">
        <v>140</v>
      </c>
      <c r="AU585" s="251" t="s">
        <v>87</v>
      </c>
      <c r="AV585" s="15" t="s">
        <v>138</v>
      </c>
      <c r="AW585" s="15" t="s">
        <v>36</v>
      </c>
      <c r="AX585" s="15" t="s">
        <v>85</v>
      </c>
      <c r="AY585" s="251" t="s">
        <v>132</v>
      </c>
    </row>
    <row r="586" s="2" customFormat="1" ht="16.5" customHeight="1">
      <c r="A586" s="39"/>
      <c r="B586" s="40"/>
      <c r="C586" s="206" t="s">
        <v>414</v>
      </c>
      <c r="D586" s="206" t="s">
        <v>135</v>
      </c>
      <c r="E586" s="207" t="s">
        <v>415</v>
      </c>
      <c r="F586" s="208" t="s">
        <v>416</v>
      </c>
      <c r="G586" s="209" t="s">
        <v>166</v>
      </c>
      <c r="H586" s="210">
        <v>1</v>
      </c>
      <c r="I586" s="211"/>
      <c r="J586" s="212">
        <f>ROUND(I586*H586,2)</f>
        <v>0</v>
      </c>
      <c r="K586" s="208" t="s">
        <v>19</v>
      </c>
      <c r="L586" s="45"/>
      <c r="M586" s="213" t="s">
        <v>19</v>
      </c>
      <c r="N586" s="214" t="s">
        <v>48</v>
      </c>
      <c r="O586" s="85"/>
      <c r="P586" s="215">
        <f>O586*H586</f>
        <v>0</v>
      </c>
      <c r="Q586" s="215">
        <v>0.0044200000000000003</v>
      </c>
      <c r="R586" s="215">
        <f>Q586*H586</f>
        <v>0.0044200000000000003</v>
      </c>
      <c r="S586" s="215">
        <v>0</v>
      </c>
      <c r="T586" s="216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7" t="s">
        <v>138</v>
      </c>
      <c r="AT586" s="217" t="s">
        <v>135</v>
      </c>
      <c r="AU586" s="217" t="s">
        <v>87</v>
      </c>
      <c r="AY586" s="18" t="s">
        <v>132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85</v>
      </c>
      <c r="BK586" s="218">
        <f>ROUND(I586*H586,2)</f>
        <v>0</v>
      </c>
      <c r="BL586" s="18" t="s">
        <v>138</v>
      </c>
      <c r="BM586" s="217" t="s">
        <v>417</v>
      </c>
    </row>
    <row r="587" s="13" customFormat="1">
      <c r="A587" s="13"/>
      <c r="B587" s="219"/>
      <c r="C587" s="220"/>
      <c r="D587" s="221" t="s">
        <v>140</v>
      </c>
      <c r="E587" s="222" t="s">
        <v>19</v>
      </c>
      <c r="F587" s="223" t="s">
        <v>141</v>
      </c>
      <c r="G587" s="220"/>
      <c r="H587" s="222" t="s">
        <v>19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29" t="s">
        <v>140</v>
      </c>
      <c r="AU587" s="229" t="s">
        <v>87</v>
      </c>
      <c r="AV587" s="13" t="s">
        <v>85</v>
      </c>
      <c r="AW587" s="13" t="s">
        <v>36</v>
      </c>
      <c r="AX587" s="13" t="s">
        <v>77</v>
      </c>
      <c r="AY587" s="229" t="s">
        <v>132</v>
      </c>
    </row>
    <row r="588" s="13" customFormat="1">
      <c r="A588" s="13"/>
      <c r="B588" s="219"/>
      <c r="C588" s="220"/>
      <c r="D588" s="221" t="s">
        <v>140</v>
      </c>
      <c r="E588" s="222" t="s">
        <v>19</v>
      </c>
      <c r="F588" s="223" t="s">
        <v>418</v>
      </c>
      <c r="G588" s="220"/>
      <c r="H588" s="222" t="s">
        <v>19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29" t="s">
        <v>140</v>
      </c>
      <c r="AU588" s="229" t="s">
        <v>87</v>
      </c>
      <c r="AV588" s="13" t="s">
        <v>85</v>
      </c>
      <c r="AW588" s="13" t="s">
        <v>36</v>
      </c>
      <c r="AX588" s="13" t="s">
        <v>77</v>
      </c>
      <c r="AY588" s="229" t="s">
        <v>132</v>
      </c>
    </row>
    <row r="589" s="13" customFormat="1">
      <c r="A589" s="13"/>
      <c r="B589" s="219"/>
      <c r="C589" s="220"/>
      <c r="D589" s="221" t="s">
        <v>140</v>
      </c>
      <c r="E589" s="222" t="s">
        <v>19</v>
      </c>
      <c r="F589" s="223" t="s">
        <v>146</v>
      </c>
      <c r="G589" s="220"/>
      <c r="H589" s="222" t="s">
        <v>19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29" t="s">
        <v>140</v>
      </c>
      <c r="AU589" s="229" t="s">
        <v>87</v>
      </c>
      <c r="AV589" s="13" t="s">
        <v>85</v>
      </c>
      <c r="AW589" s="13" t="s">
        <v>36</v>
      </c>
      <c r="AX589" s="13" t="s">
        <v>77</v>
      </c>
      <c r="AY589" s="229" t="s">
        <v>132</v>
      </c>
    </row>
    <row r="590" s="14" customFormat="1">
      <c r="A590" s="14"/>
      <c r="B590" s="230"/>
      <c r="C590" s="231"/>
      <c r="D590" s="221" t="s">
        <v>140</v>
      </c>
      <c r="E590" s="232" t="s">
        <v>19</v>
      </c>
      <c r="F590" s="233" t="s">
        <v>419</v>
      </c>
      <c r="G590" s="231"/>
      <c r="H590" s="234">
        <v>1</v>
      </c>
      <c r="I590" s="235"/>
      <c r="J590" s="231"/>
      <c r="K590" s="231"/>
      <c r="L590" s="236"/>
      <c r="M590" s="237"/>
      <c r="N590" s="238"/>
      <c r="O590" s="238"/>
      <c r="P590" s="238"/>
      <c r="Q590" s="238"/>
      <c r="R590" s="238"/>
      <c r="S590" s="238"/>
      <c r="T590" s="23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0" t="s">
        <v>140</v>
      </c>
      <c r="AU590" s="240" t="s">
        <v>87</v>
      </c>
      <c r="AV590" s="14" t="s">
        <v>87</v>
      </c>
      <c r="AW590" s="14" t="s">
        <v>36</v>
      </c>
      <c r="AX590" s="14" t="s">
        <v>77</v>
      </c>
      <c r="AY590" s="240" t="s">
        <v>132</v>
      </c>
    </row>
    <row r="591" s="15" customFormat="1">
      <c r="A591" s="15"/>
      <c r="B591" s="241"/>
      <c r="C591" s="242"/>
      <c r="D591" s="221" t="s">
        <v>140</v>
      </c>
      <c r="E591" s="243" t="s">
        <v>19</v>
      </c>
      <c r="F591" s="244" t="s">
        <v>148</v>
      </c>
      <c r="G591" s="242"/>
      <c r="H591" s="245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1" t="s">
        <v>140</v>
      </c>
      <c r="AU591" s="251" t="s">
        <v>87</v>
      </c>
      <c r="AV591" s="15" t="s">
        <v>138</v>
      </c>
      <c r="AW591" s="15" t="s">
        <v>36</v>
      </c>
      <c r="AX591" s="15" t="s">
        <v>85</v>
      </c>
      <c r="AY591" s="251" t="s">
        <v>132</v>
      </c>
    </row>
    <row r="592" s="2" customFormat="1" ht="16.5" customHeight="1">
      <c r="A592" s="39"/>
      <c r="B592" s="40"/>
      <c r="C592" s="257" t="s">
        <v>420</v>
      </c>
      <c r="D592" s="257" t="s">
        <v>157</v>
      </c>
      <c r="E592" s="258" t="s">
        <v>421</v>
      </c>
      <c r="F592" s="259" t="s">
        <v>422</v>
      </c>
      <c r="G592" s="260" t="s">
        <v>166</v>
      </c>
      <c r="H592" s="261">
        <v>1</v>
      </c>
      <c r="I592" s="262"/>
      <c r="J592" s="263">
        <f>ROUND(I592*H592,2)</f>
        <v>0</v>
      </c>
      <c r="K592" s="259" t="s">
        <v>19</v>
      </c>
      <c r="L592" s="264"/>
      <c r="M592" s="265" t="s">
        <v>19</v>
      </c>
      <c r="N592" s="266" t="s">
        <v>48</v>
      </c>
      <c r="O592" s="85"/>
      <c r="P592" s="215">
        <f>O592*H592</f>
        <v>0</v>
      </c>
      <c r="Q592" s="215">
        <v>0.00040000000000000002</v>
      </c>
      <c r="R592" s="215">
        <f>Q592*H592</f>
        <v>0.00040000000000000002</v>
      </c>
      <c r="S592" s="215">
        <v>0</v>
      </c>
      <c r="T592" s="216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7" t="s">
        <v>160</v>
      </c>
      <c r="AT592" s="217" t="s">
        <v>157</v>
      </c>
      <c r="AU592" s="217" t="s">
        <v>87</v>
      </c>
      <c r="AY592" s="18" t="s">
        <v>132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8" t="s">
        <v>85</v>
      </c>
      <c r="BK592" s="218">
        <f>ROUND(I592*H592,2)</f>
        <v>0</v>
      </c>
      <c r="BL592" s="18" t="s">
        <v>138</v>
      </c>
      <c r="BM592" s="217" t="s">
        <v>423</v>
      </c>
    </row>
    <row r="593" s="13" customFormat="1">
      <c r="A593" s="13"/>
      <c r="B593" s="219"/>
      <c r="C593" s="220"/>
      <c r="D593" s="221" t="s">
        <v>140</v>
      </c>
      <c r="E593" s="222" t="s">
        <v>19</v>
      </c>
      <c r="F593" s="223" t="s">
        <v>141</v>
      </c>
      <c r="G593" s="220"/>
      <c r="H593" s="222" t="s">
        <v>19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29" t="s">
        <v>140</v>
      </c>
      <c r="AU593" s="229" t="s">
        <v>87</v>
      </c>
      <c r="AV593" s="13" t="s">
        <v>85</v>
      </c>
      <c r="AW593" s="13" t="s">
        <v>36</v>
      </c>
      <c r="AX593" s="13" t="s">
        <v>77</v>
      </c>
      <c r="AY593" s="229" t="s">
        <v>132</v>
      </c>
    </row>
    <row r="594" s="13" customFormat="1">
      <c r="A594" s="13"/>
      <c r="B594" s="219"/>
      <c r="C594" s="220"/>
      <c r="D594" s="221" t="s">
        <v>140</v>
      </c>
      <c r="E594" s="222" t="s">
        <v>19</v>
      </c>
      <c r="F594" s="223" t="s">
        <v>418</v>
      </c>
      <c r="G594" s="220"/>
      <c r="H594" s="222" t="s">
        <v>19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9" t="s">
        <v>140</v>
      </c>
      <c r="AU594" s="229" t="s">
        <v>87</v>
      </c>
      <c r="AV594" s="13" t="s">
        <v>85</v>
      </c>
      <c r="AW594" s="13" t="s">
        <v>36</v>
      </c>
      <c r="AX594" s="13" t="s">
        <v>77</v>
      </c>
      <c r="AY594" s="229" t="s">
        <v>132</v>
      </c>
    </row>
    <row r="595" s="13" customFormat="1">
      <c r="A595" s="13"/>
      <c r="B595" s="219"/>
      <c r="C595" s="220"/>
      <c r="D595" s="221" t="s">
        <v>140</v>
      </c>
      <c r="E595" s="222" t="s">
        <v>19</v>
      </c>
      <c r="F595" s="223" t="s">
        <v>146</v>
      </c>
      <c r="G595" s="220"/>
      <c r="H595" s="222" t="s">
        <v>19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29" t="s">
        <v>140</v>
      </c>
      <c r="AU595" s="229" t="s">
        <v>87</v>
      </c>
      <c r="AV595" s="13" t="s">
        <v>85</v>
      </c>
      <c r="AW595" s="13" t="s">
        <v>36</v>
      </c>
      <c r="AX595" s="13" t="s">
        <v>77</v>
      </c>
      <c r="AY595" s="229" t="s">
        <v>132</v>
      </c>
    </row>
    <row r="596" s="14" customFormat="1">
      <c r="A596" s="14"/>
      <c r="B596" s="230"/>
      <c r="C596" s="231"/>
      <c r="D596" s="221" t="s">
        <v>140</v>
      </c>
      <c r="E596" s="232" t="s">
        <v>19</v>
      </c>
      <c r="F596" s="233" t="s">
        <v>419</v>
      </c>
      <c r="G596" s="231"/>
      <c r="H596" s="234">
        <v>1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0" t="s">
        <v>140</v>
      </c>
      <c r="AU596" s="240" t="s">
        <v>87</v>
      </c>
      <c r="AV596" s="14" t="s">
        <v>87</v>
      </c>
      <c r="AW596" s="14" t="s">
        <v>36</v>
      </c>
      <c r="AX596" s="14" t="s">
        <v>77</v>
      </c>
      <c r="AY596" s="240" t="s">
        <v>132</v>
      </c>
    </row>
    <row r="597" s="15" customFormat="1">
      <c r="A597" s="15"/>
      <c r="B597" s="241"/>
      <c r="C597" s="242"/>
      <c r="D597" s="221" t="s">
        <v>140</v>
      </c>
      <c r="E597" s="243" t="s">
        <v>19</v>
      </c>
      <c r="F597" s="244" t="s">
        <v>148</v>
      </c>
      <c r="G597" s="242"/>
      <c r="H597" s="245">
        <v>1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1" t="s">
        <v>140</v>
      </c>
      <c r="AU597" s="251" t="s">
        <v>87</v>
      </c>
      <c r="AV597" s="15" t="s">
        <v>138</v>
      </c>
      <c r="AW597" s="15" t="s">
        <v>36</v>
      </c>
      <c r="AX597" s="15" t="s">
        <v>85</v>
      </c>
      <c r="AY597" s="251" t="s">
        <v>132</v>
      </c>
    </row>
    <row r="598" s="2" customFormat="1" ht="21.75" customHeight="1">
      <c r="A598" s="39"/>
      <c r="B598" s="40"/>
      <c r="C598" s="206" t="s">
        <v>424</v>
      </c>
      <c r="D598" s="206" t="s">
        <v>135</v>
      </c>
      <c r="E598" s="207" t="s">
        <v>425</v>
      </c>
      <c r="F598" s="208" t="s">
        <v>426</v>
      </c>
      <c r="G598" s="209" t="s">
        <v>93</v>
      </c>
      <c r="H598" s="210">
        <v>0.82499999999999996</v>
      </c>
      <c r="I598" s="211"/>
      <c r="J598" s="212">
        <f>ROUND(I598*H598,2)</f>
        <v>0</v>
      </c>
      <c r="K598" s="208" t="s">
        <v>152</v>
      </c>
      <c r="L598" s="45"/>
      <c r="M598" s="213" t="s">
        <v>19</v>
      </c>
      <c r="N598" s="214" t="s">
        <v>48</v>
      </c>
      <c r="O598" s="85"/>
      <c r="P598" s="215">
        <f>O598*H598</f>
        <v>0</v>
      </c>
      <c r="Q598" s="215">
        <v>0</v>
      </c>
      <c r="R598" s="215">
        <f>Q598*H598</f>
        <v>0</v>
      </c>
      <c r="S598" s="215">
        <v>1.8</v>
      </c>
      <c r="T598" s="216">
        <f>S598*H598</f>
        <v>1.4849999999999999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7" t="s">
        <v>138</v>
      </c>
      <c r="AT598" s="217" t="s">
        <v>135</v>
      </c>
      <c r="AU598" s="217" t="s">
        <v>87</v>
      </c>
      <c r="AY598" s="18" t="s">
        <v>132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85</v>
      </c>
      <c r="BK598" s="218">
        <f>ROUND(I598*H598,2)</f>
        <v>0</v>
      </c>
      <c r="BL598" s="18" t="s">
        <v>138</v>
      </c>
      <c r="BM598" s="217" t="s">
        <v>427</v>
      </c>
    </row>
    <row r="599" s="2" customFormat="1">
      <c r="A599" s="39"/>
      <c r="B599" s="40"/>
      <c r="C599" s="41"/>
      <c r="D599" s="252" t="s">
        <v>154</v>
      </c>
      <c r="E599" s="41"/>
      <c r="F599" s="253" t="s">
        <v>428</v>
      </c>
      <c r="G599" s="41"/>
      <c r="H599" s="41"/>
      <c r="I599" s="254"/>
      <c r="J599" s="41"/>
      <c r="K599" s="41"/>
      <c r="L599" s="45"/>
      <c r="M599" s="255"/>
      <c r="N599" s="256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154</v>
      </c>
      <c r="AU599" s="18" t="s">
        <v>87</v>
      </c>
    </row>
    <row r="600" s="13" customFormat="1">
      <c r="A600" s="13"/>
      <c r="B600" s="219"/>
      <c r="C600" s="220"/>
      <c r="D600" s="221" t="s">
        <v>140</v>
      </c>
      <c r="E600" s="222" t="s">
        <v>19</v>
      </c>
      <c r="F600" s="223" t="s">
        <v>141</v>
      </c>
      <c r="G600" s="220"/>
      <c r="H600" s="222" t="s">
        <v>19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29" t="s">
        <v>140</v>
      </c>
      <c r="AU600" s="229" t="s">
        <v>87</v>
      </c>
      <c r="AV600" s="13" t="s">
        <v>85</v>
      </c>
      <c r="AW600" s="13" t="s">
        <v>36</v>
      </c>
      <c r="AX600" s="13" t="s">
        <v>77</v>
      </c>
      <c r="AY600" s="229" t="s">
        <v>132</v>
      </c>
    </row>
    <row r="601" s="13" customFormat="1">
      <c r="A601" s="13"/>
      <c r="B601" s="219"/>
      <c r="C601" s="220"/>
      <c r="D601" s="221" t="s">
        <v>140</v>
      </c>
      <c r="E601" s="222" t="s">
        <v>19</v>
      </c>
      <c r="F601" s="223" t="s">
        <v>142</v>
      </c>
      <c r="G601" s="220"/>
      <c r="H601" s="222" t="s">
        <v>19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29" t="s">
        <v>140</v>
      </c>
      <c r="AU601" s="229" t="s">
        <v>87</v>
      </c>
      <c r="AV601" s="13" t="s">
        <v>85</v>
      </c>
      <c r="AW601" s="13" t="s">
        <v>36</v>
      </c>
      <c r="AX601" s="13" t="s">
        <v>77</v>
      </c>
      <c r="AY601" s="229" t="s">
        <v>132</v>
      </c>
    </row>
    <row r="602" s="13" customFormat="1">
      <c r="A602" s="13"/>
      <c r="B602" s="219"/>
      <c r="C602" s="220"/>
      <c r="D602" s="221" t="s">
        <v>140</v>
      </c>
      <c r="E602" s="222" t="s">
        <v>19</v>
      </c>
      <c r="F602" s="223" t="s">
        <v>143</v>
      </c>
      <c r="G602" s="220"/>
      <c r="H602" s="222" t="s">
        <v>19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29" t="s">
        <v>140</v>
      </c>
      <c r="AU602" s="229" t="s">
        <v>87</v>
      </c>
      <c r="AV602" s="13" t="s">
        <v>85</v>
      </c>
      <c r="AW602" s="13" t="s">
        <v>36</v>
      </c>
      <c r="AX602" s="13" t="s">
        <v>77</v>
      </c>
      <c r="AY602" s="229" t="s">
        <v>132</v>
      </c>
    </row>
    <row r="603" s="13" customFormat="1">
      <c r="A603" s="13"/>
      <c r="B603" s="219"/>
      <c r="C603" s="220"/>
      <c r="D603" s="221" t="s">
        <v>140</v>
      </c>
      <c r="E603" s="222" t="s">
        <v>19</v>
      </c>
      <c r="F603" s="223" t="s">
        <v>144</v>
      </c>
      <c r="G603" s="220"/>
      <c r="H603" s="222" t="s">
        <v>19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9" t="s">
        <v>140</v>
      </c>
      <c r="AU603" s="229" t="s">
        <v>87</v>
      </c>
      <c r="AV603" s="13" t="s">
        <v>85</v>
      </c>
      <c r="AW603" s="13" t="s">
        <v>36</v>
      </c>
      <c r="AX603" s="13" t="s">
        <v>77</v>
      </c>
      <c r="AY603" s="229" t="s">
        <v>132</v>
      </c>
    </row>
    <row r="604" s="13" customFormat="1">
      <c r="A604" s="13"/>
      <c r="B604" s="219"/>
      <c r="C604" s="220"/>
      <c r="D604" s="221" t="s">
        <v>140</v>
      </c>
      <c r="E604" s="222" t="s">
        <v>19</v>
      </c>
      <c r="F604" s="223" t="s">
        <v>145</v>
      </c>
      <c r="G604" s="220"/>
      <c r="H604" s="222" t="s">
        <v>19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9" t="s">
        <v>140</v>
      </c>
      <c r="AU604" s="229" t="s">
        <v>87</v>
      </c>
      <c r="AV604" s="13" t="s">
        <v>85</v>
      </c>
      <c r="AW604" s="13" t="s">
        <v>36</v>
      </c>
      <c r="AX604" s="13" t="s">
        <v>77</v>
      </c>
      <c r="AY604" s="229" t="s">
        <v>132</v>
      </c>
    </row>
    <row r="605" s="13" customFormat="1">
      <c r="A605" s="13"/>
      <c r="B605" s="219"/>
      <c r="C605" s="220"/>
      <c r="D605" s="221" t="s">
        <v>140</v>
      </c>
      <c r="E605" s="222" t="s">
        <v>19</v>
      </c>
      <c r="F605" s="223" t="s">
        <v>146</v>
      </c>
      <c r="G605" s="220"/>
      <c r="H605" s="222" t="s">
        <v>19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9" t="s">
        <v>140</v>
      </c>
      <c r="AU605" s="229" t="s">
        <v>87</v>
      </c>
      <c r="AV605" s="13" t="s">
        <v>85</v>
      </c>
      <c r="AW605" s="13" t="s">
        <v>36</v>
      </c>
      <c r="AX605" s="13" t="s">
        <v>77</v>
      </c>
      <c r="AY605" s="229" t="s">
        <v>132</v>
      </c>
    </row>
    <row r="606" s="14" customFormat="1">
      <c r="A606" s="14"/>
      <c r="B606" s="230"/>
      <c r="C606" s="231"/>
      <c r="D606" s="221" t="s">
        <v>140</v>
      </c>
      <c r="E606" s="232" t="s">
        <v>19</v>
      </c>
      <c r="F606" s="233" t="s">
        <v>147</v>
      </c>
      <c r="G606" s="231"/>
      <c r="H606" s="234">
        <v>0.82499999999999996</v>
      </c>
      <c r="I606" s="235"/>
      <c r="J606" s="231"/>
      <c r="K606" s="231"/>
      <c r="L606" s="236"/>
      <c r="M606" s="237"/>
      <c r="N606" s="238"/>
      <c r="O606" s="238"/>
      <c r="P606" s="238"/>
      <c r="Q606" s="238"/>
      <c r="R606" s="238"/>
      <c r="S606" s="238"/>
      <c r="T606" s="23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0" t="s">
        <v>140</v>
      </c>
      <c r="AU606" s="240" t="s">
        <v>87</v>
      </c>
      <c r="AV606" s="14" t="s">
        <v>87</v>
      </c>
      <c r="AW606" s="14" t="s">
        <v>36</v>
      </c>
      <c r="AX606" s="14" t="s">
        <v>77</v>
      </c>
      <c r="AY606" s="240" t="s">
        <v>132</v>
      </c>
    </row>
    <row r="607" s="15" customFormat="1">
      <c r="A607" s="15"/>
      <c r="B607" s="241"/>
      <c r="C607" s="242"/>
      <c r="D607" s="221" t="s">
        <v>140</v>
      </c>
      <c r="E607" s="243" t="s">
        <v>19</v>
      </c>
      <c r="F607" s="244" t="s">
        <v>148</v>
      </c>
      <c r="G607" s="242"/>
      <c r="H607" s="245">
        <v>0.82499999999999996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1" t="s">
        <v>140</v>
      </c>
      <c r="AU607" s="251" t="s">
        <v>87</v>
      </c>
      <c r="AV607" s="15" t="s">
        <v>138</v>
      </c>
      <c r="AW607" s="15" t="s">
        <v>36</v>
      </c>
      <c r="AX607" s="15" t="s">
        <v>85</v>
      </c>
      <c r="AY607" s="251" t="s">
        <v>132</v>
      </c>
    </row>
    <row r="608" s="2" customFormat="1" ht="37.8" customHeight="1">
      <c r="A608" s="39"/>
      <c r="B608" s="40"/>
      <c r="C608" s="206" t="s">
        <v>429</v>
      </c>
      <c r="D608" s="206" t="s">
        <v>135</v>
      </c>
      <c r="E608" s="207" t="s">
        <v>430</v>
      </c>
      <c r="F608" s="208" t="s">
        <v>431</v>
      </c>
      <c r="G608" s="209" t="s">
        <v>179</v>
      </c>
      <c r="H608" s="210">
        <v>11.24</v>
      </c>
      <c r="I608" s="211"/>
      <c r="J608" s="212">
        <f>ROUND(I608*H608,2)</f>
        <v>0</v>
      </c>
      <c r="K608" s="208" t="s">
        <v>152</v>
      </c>
      <c r="L608" s="45"/>
      <c r="M608" s="213" t="s">
        <v>19</v>
      </c>
      <c r="N608" s="214" t="s">
        <v>48</v>
      </c>
      <c r="O608" s="85"/>
      <c r="P608" s="215">
        <f>O608*H608</f>
        <v>0</v>
      </c>
      <c r="Q608" s="215">
        <v>0</v>
      </c>
      <c r="R608" s="215">
        <f>Q608*H608</f>
        <v>0</v>
      </c>
      <c r="S608" s="215">
        <v>0.044999999999999998</v>
      </c>
      <c r="T608" s="216">
        <f>S608*H608</f>
        <v>0.50580000000000003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7" t="s">
        <v>138</v>
      </c>
      <c r="AT608" s="217" t="s">
        <v>135</v>
      </c>
      <c r="AU608" s="217" t="s">
        <v>87</v>
      </c>
      <c r="AY608" s="18" t="s">
        <v>132</v>
      </c>
      <c r="BE608" s="218">
        <f>IF(N608="základní",J608,0)</f>
        <v>0</v>
      </c>
      <c r="BF608" s="218">
        <f>IF(N608="snížená",J608,0)</f>
        <v>0</v>
      </c>
      <c r="BG608" s="218">
        <f>IF(N608="zákl. přenesená",J608,0)</f>
        <v>0</v>
      </c>
      <c r="BH608" s="218">
        <f>IF(N608="sníž. přenesená",J608,0)</f>
        <v>0</v>
      </c>
      <c r="BI608" s="218">
        <f>IF(N608="nulová",J608,0)</f>
        <v>0</v>
      </c>
      <c r="BJ608" s="18" t="s">
        <v>85</v>
      </c>
      <c r="BK608" s="218">
        <f>ROUND(I608*H608,2)</f>
        <v>0</v>
      </c>
      <c r="BL608" s="18" t="s">
        <v>138</v>
      </c>
      <c r="BM608" s="217" t="s">
        <v>432</v>
      </c>
    </row>
    <row r="609" s="2" customFormat="1">
      <c r="A609" s="39"/>
      <c r="B609" s="40"/>
      <c r="C609" s="41"/>
      <c r="D609" s="252" t="s">
        <v>154</v>
      </c>
      <c r="E609" s="41"/>
      <c r="F609" s="253" t="s">
        <v>433</v>
      </c>
      <c r="G609" s="41"/>
      <c r="H609" s="41"/>
      <c r="I609" s="254"/>
      <c r="J609" s="41"/>
      <c r="K609" s="41"/>
      <c r="L609" s="45"/>
      <c r="M609" s="255"/>
      <c r="N609" s="256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154</v>
      </c>
      <c r="AU609" s="18" t="s">
        <v>87</v>
      </c>
    </row>
    <row r="610" s="13" customFormat="1">
      <c r="A610" s="13"/>
      <c r="B610" s="219"/>
      <c r="C610" s="220"/>
      <c r="D610" s="221" t="s">
        <v>140</v>
      </c>
      <c r="E610" s="222" t="s">
        <v>19</v>
      </c>
      <c r="F610" s="223" t="s">
        <v>141</v>
      </c>
      <c r="G610" s="220"/>
      <c r="H610" s="222" t="s">
        <v>19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29" t="s">
        <v>140</v>
      </c>
      <c r="AU610" s="229" t="s">
        <v>87</v>
      </c>
      <c r="AV610" s="13" t="s">
        <v>85</v>
      </c>
      <c r="AW610" s="13" t="s">
        <v>36</v>
      </c>
      <c r="AX610" s="13" t="s">
        <v>77</v>
      </c>
      <c r="AY610" s="229" t="s">
        <v>132</v>
      </c>
    </row>
    <row r="611" s="13" customFormat="1">
      <c r="A611" s="13"/>
      <c r="B611" s="219"/>
      <c r="C611" s="220"/>
      <c r="D611" s="221" t="s">
        <v>140</v>
      </c>
      <c r="E611" s="222" t="s">
        <v>19</v>
      </c>
      <c r="F611" s="223" t="s">
        <v>194</v>
      </c>
      <c r="G611" s="220"/>
      <c r="H611" s="222" t="s">
        <v>19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29" t="s">
        <v>140</v>
      </c>
      <c r="AU611" s="229" t="s">
        <v>87</v>
      </c>
      <c r="AV611" s="13" t="s">
        <v>85</v>
      </c>
      <c r="AW611" s="13" t="s">
        <v>36</v>
      </c>
      <c r="AX611" s="13" t="s">
        <v>77</v>
      </c>
      <c r="AY611" s="229" t="s">
        <v>132</v>
      </c>
    </row>
    <row r="612" s="13" customFormat="1">
      <c r="A612" s="13"/>
      <c r="B612" s="219"/>
      <c r="C612" s="220"/>
      <c r="D612" s="221" t="s">
        <v>140</v>
      </c>
      <c r="E612" s="222" t="s">
        <v>19</v>
      </c>
      <c r="F612" s="223" t="s">
        <v>146</v>
      </c>
      <c r="G612" s="220"/>
      <c r="H612" s="222" t="s">
        <v>19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29" t="s">
        <v>140</v>
      </c>
      <c r="AU612" s="229" t="s">
        <v>87</v>
      </c>
      <c r="AV612" s="13" t="s">
        <v>85</v>
      </c>
      <c r="AW612" s="13" t="s">
        <v>36</v>
      </c>
      <c r="AX612" s="13" t="s">
        <v>77</v>
      </c>
      <c r="AY612" s="229" t="s">
        <v>132</v>
      </c>
    </row>
    <row r="613" s="13" customFormat="1">
      <c r="A613" s="13"/>
      <c r="B613" s="219"/>
      <c r="C613" s="220"/>
      <c r="D613" s="221" t="s">
        <v>140</v>
      </c>
      <c r="E613" s="222" t="s">
        <v>19</v>
      </c>
      <c r="F613" s="223" t="s">
        <v>195</v>
      </c>
      <c r="G613" s="220"/>
      <c r="H613" s="222" t="s">
        <v>19</v>
      </c>
      <c r="I613" s="224"/>
      <c r="J613" s="220"/>
      <c r="K613" s="220"/>
      <c r="L613" s="225"/>
      <c r="M613" s="226"/>
      <c r="N613" s="227"/>
      <c r="O613" s="227"/>
      <c r="P613" s="227"/>
      <c r="Q613" s="227"/>
      <c r="R613" s="227"/>
      <c r="S613" s="227"/>
      <c r="T613" s="22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29" t="s">
        <v>140</v>
      </c>
      <c r="AU613" s="229" t="s">
        <v>87</v>
      </c>
      <c r="AV613" s="13" t="s">
        <v>85</v>
      </c>
      <c r="AW613" s="13" t="s">
        <v>36</v>
      </c>
      <c r="AX613" s="13" t="s">
        <v>77</v>
      </c>
      <c r="AY613" s="229" t="s">
        <v>132</v>
      </c>
    </row>
    <row r="614" s="14" customFormat="1">
      <c r="A614" s="14"/>
      <c r="B614" s="230"/>
      <c r="C614" s="231"/>
      <c r="D614" s="221" t="s">
        <v>140</v>
      </c>
      <c r="E614" s="232" t="s">
        <v>19</v>
      </c>
      <c r="F614" s="233" t="s">
        <v>196</v>
      </c>
      <c r="G614" s="231"/>
      <c r="H614" s="234">
        <v>0.40000000000000002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0" t="s">
        <v>140</v>
      </c>
      <c r="AU614" s="240" t="s">
        <v>87</v>
      </c>
      <c r="AV614" s="14" t="s">
        <v>87</v>
      </c>
      <c r="AW614" s="14" t="s">
        <v>36</v>
      </c>
      <c r="AX614" s="14" t="s">
        <v>77</v>
      </c>
      <c r="AY614" s="240" t="s">
        <v>132</v>
      </c>
    </row>
    <row r="615" s="13" customFormat="1">
      <c r="A615" s="13"/>
      <c r="B615" s="219"/>
      <c r="C615" s="220"/>
      <c r="D615" s="221" t="s">
        <v>140</v>
      </c>
      <c r="E615" s="222" t="s">
        <v>19</v>
      </c>
      <c r="F615" s="223" t="s">
        <v>197</v>
      </c>
      <c r="G615" s="220"/>
      <c r="H615" s="222" t="s">
        <v>19</v>
      </c>
      <c r="I615" s="224"/>
      <c r="J615" s="220"/>
      <c r="K615" s="220"/>
      <c r="L615" s="225"/>
      <c r="M615" s="226"/>
      <c r="N615" s="227"/>
      <c r="O615" s="227"/>
      <c r="P615" s="227"/>
      <c r="Q615" s="227"/>
      <c r="R615" s="227"/>
      <c r="S615" s="227"/>
      <c r="T615" s="22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29" t="s">
        <v>140</v>
      </c>
      <c r="AU615" s="229" t="s">
        <v>87</v>
      </c>
      <c r="AV615" s="13" t="s">
        <v>85</v>
      </c>
      <c r="AW615" s="13" t="s">
        <v>36</v>
      </c>
      <c r="AX615" s="13" t="s">
        <v>77</v>
      </c>
      <c r="AY615" s="229" t="s">
        <v>132</v>
      </c>
    </row>
    <row r="616" s="14" customFormat="1">
      <c r="A616" s="14"/>
      <c r="B616" s="230"/>
      <c r="C616" s="231"/>
      <c r="D616" s="221" t="s">
        <v>140</v>
      </c>
      <c r="E616" s="232" t="s">
        <v>19</v>
      </c>
      <c r="F616" s="233" t="s">
        <v>198</v>
      </c>
      <c r="G616" s="231"/>
      <c r="H616" s="234">
        <v>10.84</v>
      </c>
      <c r="I616" s="235"/>
      <c r="J616" s="231"/>
      <c r="K616" s="231"/>
      <c r="L616" s="236"/>
      <c r="M616" s="237"/>
      <c r="N616" s="238"/>
      <c r="O616" s="238"/>
      <c r="P616" s="238"/>
      <c r="Q616" s="238"/>
      <c r="R616" s="238"/>
      <c r="S616" s="238"/>
      <c r="T616" s="23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0" t="s">
        <v>140</v>
      </c>
      <c r="AU616" s="240" t="s">
        <v>87</v>
      </c>
      <c r="AV616" s="14" t="s">
        <v>87</v>
      </c>
      <c r="AW616" s="14" t="s">
        <v>36</v>
      </c>
      <c r="AX616" s="14" t="s">
        <v>77</v>
      </c>
      <c r="AY616" s="240" t="s">
        <v>132</v>
      </c>
    </row>
    <row r="617" s="15" customFormat="1">
      <c r="A617" s="15"/>
      <c r="B617" s="241"/>
      <c r="C617" s="242"/>
      <c r="D617" s="221" t="s">
        <v>140</v>
      </c>
      <c r="E617" s="243" t="s">
        <v>19</v>
      </c>
      <c r="F617" s="244" t="s">
        <v>148</v>
      </c>
      <c r="G617" s="242"/>
      <c r="H617" s="245">
        <v>11.24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1" t="s">
        <v>140</v>
      </c>
      <c r="AU617" s="251" t="s">
        <v>87</v>
      </c>
      <c r="AV617" s="15" t="s">
        <v>138</v>
      </c>
      <c r="AW617" s="15" t="s">
        <v>36</v>
      </c>
      <c r="AX617" s="15" t="s">
        <v>85</v>
      </c>
      <c r="AY617" s="251" t="s">
        <v>132</v>
      </c>
    </row>
    <row r="618" s="2" customFormat="1" ht="16.5" customHeight="1">
      <c r="A618" s="39"/>
      <c r="B618" s="40"/>
      <c r="C618" s="206" t="s">
        <v>434</v>
      </c>
      <c r="D618" s="206" t="s">
        <v>135</v>
      </c>
      <c r="E618" s="207" t="s">
        <v>435</v>
      </c>
      <c r="F618" s="208" t="s">
        <v>436</v>
      </c>
      <c r="G618" s="209" t="s">
        <v>179</v>
      </c>
      <c r="H618" s="210">
        <v>4.5</v>
      </c>
      <c r="I618" s="211"/>
      <c r="J618" s="212">
        <f>ROUND(I618*H618,2)</f>
        <v>0</v>
      </c>
      <c r="K618" s="208" t="s">
        <v>19</v>
      </c>
      <c r="L618" s="45"/>
      <c r="M618" s="213" t="s">
        <v>19</v>
      </c>
      <c r="N618" s="214" t="s">
        <v>48</v>
      </c>
      <c r="O618" s="85"/>
      <c r="P618" s="215">
        <f>O618*H618</f>
        <v>0</v>
      </c>
      <c r="Q618" s="215">
        <v>0.022669999999999999</v>
      </c>
      <c r="R618" s="215">
        <f>Q618*H618</f>
        <v>0.102015</v>
      </c>
      <c r="S618" s="215">
        <v>0</v>
      </c>
      <c r="T618" s="21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7" t="s">
        <v>138</v>
      </c>
      <c r="AT618" s="217" t="s">
        <v>135</v>
      </c>
      <c r="AU618" s="217" t="s">
        <v>87</v>
      </c>
      <c r="AY618" s="18" t="s">
        <v>132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8" t="s">
        <v>85</v>
      </c>
      <c r="BK618" s="218">
        <f>ROUND(I618*H618,2)</f>
        <v>0</v>
      </c>
      <c r="BL618" s="18" t="s">
        <v>138</v>
      </c>
      <c r="BM618" s="217" t="s">
        <v>437</v>
      </c>
    </row>
    <row r="619" s="13" customFormat="1">
      <c r="A619" s="13"/>
      <c r="B619" s="219"/>
      <c r="C619" s="220"/>
      <c r="D619" s="221" t="s">
        <v>140</v>
      </c>
      <c r="E619" s="222" t="s">
        <v>19</v>
      </c>
      <c r="F619" s="223" t="s">
        <v>141</v>
      </c>
      <c r="G619" s="220"/>
      <c r="H619" s="222" t="s">
        <v>19</v>
      </c>
      <c r="I619" s="224"/>
      <c r="J619" s="220"/>
      <c r="K619" s="220"/>
      <c r="L619" s="225"/>
      <c r="M619" s="226"/>
      <c r="N619" s="227"/>
      <c r="O619" s="227"/>
      <c r="P619" s="227"/>
      <c r="Q619" s="227"/>
      <c r="R619" s="227"/>
      <c r="S619" s="227"/>
      <c r="T619" s="22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29" t="s">
        <v>140</v>
      </c>
      <c r="AU619" s="229" t="s">
        <v>87</v>
      </c>
      <c r="AV619" s="13" t="s">
        <v>85</v>
      </c>
      <c r="AW619" s="13" t="s">
        <v>36</v>
      </c>
      <c r="AX619" s="13" t="s">
        <v>77</v>
      </c>
      <c r="AY619" s="229" t="s">
        <v>132</v>
      </c>
    </row>
    <row r="620" s="13" customFormat="1">
      <c r="A620" s="13"/>
      <c r="B620" s="219"/>
      <c r="C620" s="220"/>
      <c r="D620" s="221" t="s">
        <v>140</v>
      </c>
      <c r="E620" s="222" t="s">
        <v>19</v>
      </c>
      <c r="F620" s="223" t="s">
        <v>142</v>
      </c>
      <c r="G620" s="220"/>
      <c r="H620" s="222" t="s">
        <v>19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29" t="s">
        <v>140</v>
      </c>
      <c r="AU620" s="229" t="s">
        <v>87</v>
      </c>
      <c r="AV620" s="13" t="s">
        <v>85</v>
      </c>
      <c r="AW620" s="13" t="s">
        <v>36</v>
      </c>
      <c r="AX620" s="13" t="s">
        <v>77</v>
      </c>
      <c r="AY620" s="229" t="s">
        <v>132</v>
      </c>
    </row>
    <row r="621" s="13" customFormat="1">
      <c r="A621" s="13"/>
      <c r="B621" s="219"/>
      <c r="C621" s="220"/>
      <c r="D621" s="221" t="s">
        <v>140</v>
      </c>
      <c r="E621" s="222" t="s">
        <v>19</v>
      </c>
      <c r="F621" s="223" t="s">
        <v>143</v>
      </c>
      <c r="G621" s="220"/>
      <c r="H621" s="222" t="s">
        <v>19</v>
      </c>
      <c r="I621" s="224"/>
      <c r="J621" s="220"/>
      <c r="K621" s="220"/>
      <c r="L621" s="225"/>
      <c r="M621" s="226"/>
      <c r="N621" s="227"/>
      <c r="O621" s="227"/>
      <c r="P621" s="227"/>
      <c r="Q621" s="227"/>
      <c r="R621" s="227"/>
      <c r="S621" s="227"/>
      <c r="T621" s="22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29" t="s">
        <v>140</v>
      </c>
      <c r="AU621" s="229" t="s">
        <v>87</v>
      </c>
      <c r="AV621" s="13" t="s">
        <v>85</v>
      </c>
      <c r="AW621" s="13" t="s">
        <v>36</v>
      </c>
      <c r="AX621" s="13" t="s">
        <v>77</v>
      </c>
      <c r="AY621" s="229" t="s">
        <v>132</v>
      </c>
    </row>
    <row r="622" s="13" customFormat="1">
      <c r="A622" s="13"/>
      <c r="B622" s="219"/>
      <c r="C622" s="220"/>
      <c r="D622" s="221" t="s">
        <v>140</v>
      </c>
      <c r="E622" s="222" t="s">
        <v>19</v>
      </c>
      <c r="F622" s="223" t="s">
        <v>144</v>
      </c>
      <c r="G622" s="220"/>
      <c r="H622" s="222" t="s">
        <v>19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29" t="s">
        <v>140</v>
      </c>
      <c r="AU622" s="229" t="s">
        <v>87</v>
      </c>
      <c r="AV622" s="13" t="s">
        <v>85</v>
      </c>
      <c r="AW622" s="13" t="s">
        <v>36</v>
      </c>
      <c r="AX622" s="13" t="s">
        <v>77</v>
      </c>
      <c r="AY622" s="229" t="s">
        <v>132</v>
      </c>
    </row>
    <row r="623" s="13" customFormat="1">
      <c r="A623" s="13"/>
      <c r="B623" s="219"/>
      <c r="C623" s="220"/>
      <c r="D623" s="221" t="s">
        <v>140</v>
      </c>
      <c r="E623" s="222" t="s">
        <v>19</v>
      </c>
      <c r="F623" s="223" t="s">
        <v>145</v>
      </c>
      <c r="G623" s="220"/>
      <c r="H623" s="222" t="s">
        <v>19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29" t="s">
        <v>140</v>
      </c>
      <c r="AU623" s="229" t="s">
        <v>87</v>
      </c>
      <c r="AV623" s="13" t="s">
        <v>85</v>
      </c>
      <c r="AW623" s="13" t="s">
        <v>36</v>
      </c>
      <c r="AX623" s="13" t="s">
        <v>77</v>
      </c>
      <c r="AY623" s="229" t="s">
        <v>132</v>
      </c>
    </row>
    <row r="624" s="13" customFormat="1">
      <c r="A624" s="13"/>
      <c r="B624" s="219"/>
      <c r="C624" s="220"/>
      <c r="D624" s="221" t="s">
        <v>140</v>
      </c>
      <c r="E624" s="222" t="s">
        <v>19</v>
      </c>
      <c r="F624" s="223" t="s">
        <v>146</v>
      </c>
      <c r="G624" s="220"/>
      <c r="H624" s="222" t="s">
        <v>19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29" t="s">
        <v>140</v>
      </c>
      <c r="AU624" s="229" t="s">
        <v>87</v>
      </c>
      <c r="AV624" s="13" t="s">
        <v>85</v>
      </c>
      <c r="AW624" s="13" t="s">
        <v>36</v>
      </c>
      <c r="AX624" s="13" t="s">
        <v>77</v>
      </c>
      <c r="AY624" s="229" t="s">
        <v>132</v>
      </c>
    </row>
    <row r="625" s="14" customFormat="1">
      <c r="A625" s="14"/>
      <c r="B625" s="230"/>
      <c r="C625" s="231"/>
      <c r="D625" s="221" t="s">
        <v>140</v>
      </c>
      <c r="E625" s="232" t="s">
        <v>19</v>
      </c>
      <c r="F625" s="233" t="s">
        <v>438</v>
      </c>
      <c r="G625" s="231"/>
      <c r="H625" s="234">
        <v>4.5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0" t="s">
        <v>140</v>
      </c>
      <c r="AU625" s="240" t="s">
        <v>87</v>
      </c>
      <c r="AV625" s="14" t="s">
        <v>87</v>
      </c>
      <c r="AW625" s="14" t="s">
        <v>36</v>
      </c>
      <c r="AX625" s="14" t="s">
        <v>77</v>
      </c>
      <c r="AY625" s="240" t="s">
        <v>132</v>
      </c>
    </row>
    <row r="626" s="15" customFormat="1">
      <c r="A626" s="15"/>
      <c r="B626" s="241"/>
      <c r="C626" s="242"/>
      <c r="D626" s="221" t="s">
        <v>140</v>
      </c>
      <c r="E626" s="243" t="s">
        <v>19</v>
      </c>
      <c r="F626" s="244" t="s">
        <v>148</v>
      </c>
      <c r="G626" s="242"/>
      <c r="H626" s="245">
        <v>4.5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1" t="s">
        <v>140</v>
      </c>
      <c r="AU626" s="251" t="s">
        <v>87</v>
      </c>
      <c r="AV626" s="15" t="s">
        <v>138</v>
      </c>
      <c r="AW626" s="15" t="s">
        <v>36</v>
      </c>
      <c r="AX626" s="15" t="s">
        <v>85</v>
      </c>
      <c r="AY626" s="251" t="s">
        <v>132</v>
      </c>
    </row>
    <row r="627" s="2" customFormat="1" ht="37.8" customHeight="1">
      <c r="A627" s="39"/>
      <c r="B627" s="40"/>
      <c r="C627" s="206" t="s">
        <v>439</v>
      </c>
      <c r="D627" s="206" t="s">
        <v>135</v>
      </c>
      <c r="E627" s="207" t="s">
        <v>440</v>
      </c>
      <c r="F627" s="208" t="s">
        <v>441</v>
      </c>
      <c r="G627" s="209" t="s">
        <v>442</v>
      </c>
      <c r="H627" s="210">
        <v>3.5</v>
      </c>
      <c r="I627" s="211"/>
      <c r="J627" s="212">
        <f>ROUND(I627*H627,2)</f>
        <v>0</v>
      </c>
      <c r="K627" s="208" t="s">
        <v>152</v>
      </c>
      <c r="L627" s="45"/>
      <c r="M627" s="213" t="s">
        <v>19</v>
      </c>
      <c r="N627" s="214" t="s">
        <v>48</v>
      </c>
      <c r="O627" s="85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17" t="s">
        <v>138</v>
      </c>
      <c r="AT627" s="217" t="s">
        <v>135</v>
      </c>
      <c r="AU627" s="217" t="s">
        <v>87</v>
      </c>
      <c r="AY627" s="18" t="s">
        <v>132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85</v>
      </c>
      <c r="BK627" s="218">
        <f>ROUND(I627*H627,2)</f>
        <v>0</v>
      </c>
      <c r="BL627" s="18" t="s">
        <v>138</v>
      </c>
      <c r="BM627" s="217" t="s">
        <v>443</v>
      </c>
    </row>
    <row r="628" s="2" customFormat="1">
      <c r="A628" s="39"/>
      <c r="B628" s="40"/>
      <c r="C628" s="41"/>
      <c r="D628" s="252" t="s">
        <v>154</v>
      </c>
      <c r="E628" s="41"/>
      <c r="F628" s="253" t="s">
        <v>444</v>
      </c>
      <c r="G628" s="41"/>
      <c r="H628" s="41"/>
      <c r="I628" s="254"/>
      <c r="J628" s="41"/>
      <c r="K628" s="41"/>
      <c r="L628" s="45"/>
      <c r="M628" s="255"/>
      <c r="N628" s="256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154</v>
      </c>
      <c r="AU628" s="18" t="s">
        <v>87</v>
      </c>
    </row>
    <row r="629" s="13" customFormat="1">
      <c r="A629" s="13"/>
      <c r="B629" s="219"/>
      <c r="C629" s="220"/>
      <c r="D629" s="221" t="s">
        <v>140</v>
      </c>
      <c r="E629" s="222" t="s">
        <v>19</v>
      </c>
      <c r="F629" s="223" t="s">
        <v>141</v>
      </c>
      <c r="G629" s="220"/>
      <c r="H629" s="222" t="s">
        <v>19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29" t="s">
        <v>140</v>
      </c>
      <c r="AU629" s="229" t="s">
        <v>87</v>
      </c>
      <c r="AV629" s="13" t="s">
        <v>85</v>
      </c>
      <c r="AW629" s="13" t="s">
        <v>36</v>
      </c>
      <c r="AX629" s="13" t="s">
        <v>77</v>
      </c>
      <c r="AY629" s="229" t="s">
        <v>132</v>
      </c>
    </row>
    <row r="630" s="13" customFormat="1">
      <c r="A630" s="13"/>
      <c r="B630" s="219"/>
      <c r="C630" s="220"/>
      <c r="D630" s="221" t="s">
        <v>140</v>
      </c>
      <c r="E630" s="222" t="s">
        <v>19</v>
      </c>
      <c r="F630" s="223" t="s">
        <v>142</v>
      </c>
      <c r="G630" s="220"/>
      <c r="H630" s="222" t="s">
        <v>19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29" t="s">
        <v>140</v>
      </c>
      <c r="AU630" s="229" t="s">
        <v>87</v>
      </c>
      <c r="AV630" s="13" t="s">
        <v>85</v>
      </c>
      <c r="AW630" s="13" t="s">
        <v>36</v>
      </c>
      <c r="AX630" s="13" t="s">
        <v>77</v>
      </c>
      <c r="AY630" s="229" t="s">
        <v>132</v>
      </c>
    </row>
    <row r="631" s="13" customFormat="1">
      <c r="A631" s="13"/>
      <c r="B631" s="219"/>
      <c r="C631" s="220"/>
      <c r="D631" s="221" t="s">
        <v>140</v>
      </c>
      <c r="E631" s="222" t="s">
        <v>19</v>
      </c>
      <c r="F631" s="223" t="s">
        <v>143</v>
      </c>
      <c r="G631" s="220"/>
      <c r="H631" s="222" t="s">
        <v>19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29" t="s">
        <v>140</v>
      </c>
      <c r="AU631" s="229" t="s">
        <v>87</v>
      </c>
      <c r="AV631" s="13" t="s">
        <v>85</v>
      </c>
      <c r="AW631" s="13" t="s">
        <v>36</v>
      </c>
      <c r="AX631" s="13" t="s">
        <v>77</v>
      </c>
      <c r="AY631" s="229" t="s">
        <v>132</v>
      </c>
    </row>
    <row r="632" s="13" customFormat="1">
      <c r="A632" s="13"/>
      <c r="B632" s="219"/>
      <c r="C632" s="220"/>
      <c r="D632" s="221" t="s">
        <v>140</v>
      </c>
      <c r="E632" s="222" t="s">
        <v>19</v>
      </c>
      <c r="F632" s="223" t="s">
        <v>144</v>
      </c>
      <c r="G632" s="220"/>
      <c r="H632" s="222" t="s">
        <v>19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29" t="s">
        <v>140</v>
      </c>
      <c r="AU632" s="229" t="s">
        <v>87</v>
      </c>
      <c r="AV632" s="13" t="s">
        <v>85</v>
      </c>
      <c r="AW632" s="13" t="s">
        <v>36</v>
      </c>
      <c r="AX632" s="13" t="s">
        <v>77</v>
      </c>
      <c r="AY632" s="229" t="s">
        <v>132</v>
      </c>
    </row>
    <row r="633" s="13" customFormat="1">
      <c r="A633" s="13"/>
      <c r="B633" s="219"/>
      <c r="C633" s="220"/>
      <c r="D633" s="221" t="s">
        <v>140</v>
      </c>
      <c r="E633" s="222" t="s">
        <v>19</v>
      </c>
      <c r="F633" s="223" t="s">
        <v>145</v>
      </c>
      <c r="G633" s="220"/>
      <c r="H633" s="222" t="s">
        <v>19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29" t="s">
        <v>140</v>
      </c>
      <c r="AU633" s="229" t="s">
        <v>87</v>
      </c>
      <c r="AV633" s="13" t="s">
        <v>85</v>
      </c>
      <c r="AW633" s="13" t="s">
        <v>36</v>
      </c>
      <c r="AX633" s="13" t="s">
        <v>77</v>
      </c>
      <c r="AY633" s="229" t="s">
        <v>132</v>
      </c>
    </row>
    <row r="634" s="13" customFormat="1">
      <c r="A634" s="13"/>
      <c r="B634" s="219"/>
      <c r="C634" s="220"/>
      <c r="D634" s="221" t="s">
        <v>140</v>
      </c>
      <c r="E634" s="222" t="s">
        <v>19</v>
      </c>
      <c r="F634" s="223" t="s">
        <v>146</v>
      </c>
      <c r="G634" s="220"/>
      <c r="H634" s="222" t="s">
        <v>19</v>
      </c>
      <c r="I634" s="224"/>
      <c r="J634" s="220"/>
      <c r="K634" s="220"/>
      <c r="L634" s="225"/>
      <c r="M634" s="226"/>
      <c r="N634" s="227"/>
      <c r="O634" s="227"/>
      <c r="P634" s="227"/>
      <c r="Q634" s="227"/>
      <c r="R634" s="227"/>
      <c r="S634" s="227"/>
      <c r="T634" s="22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29" t="s">
        <v>140</v>
      </c>
      <c r="AU634" s="229" t="s">
        <v>87</v>
      </c>
      <c r="AV634" s="13" t="s">
        <v>85</v>
      </c>
      <c r="AW634" s="13" t="s">
        <v>36</v>
      </c>
      <c r="AX634" s="13" t="s">
        <v>77</v>
      </c>
      <c r="AY634" s="229" t="s">
        <v>132</v>
      </c>
    </row>
    <row r="635" s="14" customFormat="1">
      <c r="A635" s="14"/>
      <c r="B635" s="230"/>
      <c r="C635" s="231"/>
      <c r="D635" s="221" t="s">
        <v>140</v>
      </c>
      <c r="E635" s="232" t="s">
        <v>19</v>
      </c>
      <c r="F635" s="233" t="s">
        <v>445</v>
      </c>
      <c r="G635" s="231"/>
      <c r="H635" s="234">
        <v>3.5</v>
      </c>
      <c r="I635" s="235"/>
      <c r="J635" s="231"/>
      <c r="K635" s="231"/>
      <c r="L635" s="236"/>
      <c r="M635" s="237"/>
      <c r="N635" s="238"/>
      <c r="O635" s="238"/>
      <c r="P635" s="238"/>
      <c r="Q635" s="238"/>
      <c r="R635" s="238"/>
      <c r="S635" s="238"/>
      <c r="T635" s="23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0" t="s">
        <v>140</v>
      </c>
      <c r="AU635" s="240" t="s">
        <v>87</v>
      </c>
      <c r="AV635" s="14" t="s">
        <v>87</v>
      </c>
      <c r="AW635" s="14" t="s">
        <v>36</v>
      </c>
      <c r="AX635" s="14" t="s">
        <v>77</v>
      </c>
      <c r="AY635" s="240" t="s">
        <v>132</v>
      </c>
    </row>
    <row r="636" s="15" customFormat="1">
      <c r="A636" s="15"/>
      <c r="B636" s="241"/>
      <c r="C636" s="242"/>
      <c r="D636" s="221" t="s">
        <v>140</v>
      </c>
      <c r="E636" s="243" t="s">
        <v>19</v>
      </c>
      <c r="F636" s="244" t="s">
        <v>148</v>
      </c>
      <c r="G636" s="242"/>
      <c r="H636" s="245">
        <v>3.5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1" t="s">
        <v>140</v>
      </c>
      <c r="AU636" s="251" t="s">
        <v>87</v>
      </c>
      <c r="AV636" s="15" t="s">
        <v>138</v>
      </c>
      <c r="AW636" s="15" t="s">
        <v>36</v>
      </c>
      <c r="AX636" s="15" t="s">
        <v>85</v>
      </c>
      <c r="AY636" s="251" t="s">
        <v>132</v>
      </c>
    </row>
    <row r="637" s="2" customFormat="1" ht="49.05" customHeight="1">
      <c r="A637" s="39"/>
      <c r="B637" s="40"/>
      <c r="C637" s="206" t="s">
        <v>446</v>
      </c>
      <c r="D637" s="206" t="s">
        <v>135</v>
      </c>
      <c r="E637" s="207" t="s">
        <v>447</v>
      </c>
      <c r="F637" s="208" t="s">
        <v>448</v>
      </c>
      <c r="G637" s="209" t="s">
        <v>442</v>
      </c>
      <c r="H637" s="210">
        <v>70</v>
      </c>
      <c r="I637" s="211"/>
      <c r="J637" s="212">
        <f>ROUND(I637*H637,2)</f>
        <v>0</v>
      </c>
      <c r="K637" s="208" t="s">
        <v>152</v>
      </c>
      <c r="L637" s="45"/>
      <c r="M637" s="213" t="s">
        <v>19</v>
      </c>
      <c r="N637" s="214" t="s">
        <v>48</v>
      </c>
      <c r="O637" s="85"/>
      <c r="P637" s="215">
        <f>O637*H637</f>
        <v>0</v>
      </c>
      <c r="Q637" s="215">
        <v>0</v>
      </c>
      <c r="R637" s="215">
        <f>Q637*H637</f>
        <v>0</v>
      </c>
      <c r="S637" s="215">
        <v>0</v>
      </c>
      <c r="T637" s="216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17" t="s">
        <v>138</v>
      </c>
      <c r="AT637" s="217" t="s">
        <v>135</v>
      </c>
      <c r="AU637" s="217" t="s">
        <v>87</v>
      </c>
      <c r="AY637" s="18" t="s">
        <v>132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8" t="s">
        <v>85</v>
      </c>
      <c r="BK637" s="218">
        <f>ROUND(I637*H637,2)</f>
        <v>0</v>
      </c>
      <c r="BL637" s="18" t="s">
        <v>138</v>
      </c>
      <c r="BM637" s="217" t="s">
        <v>449</v>
      </c>
    </row>
    <row r="638" s="2" customFormat="1">
      <c r="A638" s="39"/>
      <c r="B638" s="40"/>
      <c r="C638" s="41"/>
      <c r="D638" s="252" t="s">
        <v>154</v>
      </c>
      <c r="E638" s="41"/>
      <c r="F638" s="253" t="s">
        <v>450</v>
      </c>
      <c r="G638" s="41"/>
      <c r="H638" s="41"/>
      <c r="I638" s="254"/>
      <c r="J638" s="41"/>
      <c r="K638" s="41"/>
      <c r="L638" s="45"/>
      <c r="M638" s="255"/>
      <c r="N638" s="256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154</v>
      </c>
      <c r="AU638" s="18" t="s">
        <v>87</v>
      </c>
    </row>
    <row r="639" s="13" customFormat="1">
      <c r="A639" s="13"/>
      <c r="B639" s="219"/>
      <c r="C639" s="220"/>
      <c r="D639" s="221" t="s">
        <v>140</v>
      </c>
      <c r="E639" s="222" t="s">
        <v>19</v>
      </c>
      <c r="F639" s="223" t="s">
        <v>141</v>
      </c>
      <c r="G639" s="220"/>
      <c r="H639" s="222" t="s">
        <v>19</v>
      </c>
      <c r="I639" s="224"/>
      <c r="J639" s="220"/>
      <c r="K639" s="220"/>
      <c r="L639" s="225"/>
      <c r="M639" s="226"/>
      <c r="N639" s="227"/>
      <c r="O639" s="227"/>
      <c r="P639" s="227"/>
      <c r="Q639" s="227"/>
      <c r="R639" s="227"/>
      <c r="S639" s="227"/>
      <c r="T639" s="22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29" t="s">
        <v>140</v>
      </c>
      <c r="AU639" s="229" t="s">
        <v>87</v>
      </c>
      <c r="AV639" s="13" t="s">
        <v>85</v>
      </c>
      <c r="AW639" s="13" t="s">
        <v>36</v>
      </c>
      <c r="AX639" s="13" t="s">
        <v>77</v>
      </c>
      <c r="AY639" s="229" t="s">
        <v>132</v>
      </c>
    </row>
    <row r="640" s="13" customFormat="1">
      <c r="A640" s="13"/>
      <c r="B640" s="219"/>
      <c r="C640" s="220"/>
      <c r="D640" s="221" t="s">
        <v>140</v>
      </c>
      <c r="E640" s="222" t="s">
        <v>19</v>
      </c>
      <c r="F640" s="223" t="s">
        <v>142</v>
      </c>
      <c r="G640" s="220"/>
      <c r="H640" s="222" t="s">
        <v>19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29" t="s">
        <v>140</v>
      </c>
      <c r="AU640" s="229" t="s">
        <v>87</v>
      </c>
      <c r="AV640" s="13" t="s">
        <v>85</v>
      </c>
      <c r="AW640" s="13" t="s">
        <v>36</v>
      </c>
      <c r="AX640" s="13" t="s">
        <v>77</v>
      </c>
      <c r="AY640" s="229" t="s">
        <v>132</v>
      </c>
    </row>
    <row r="641" s="13" customFormat="1">
      <c r="A641" s="13"/>
      <c r="B641" s="219"/>
      <c r="C641" s="220"/>
      <c r="D641" s="221" t="s">
        <v>140</v>
      </c>
      <c r="E641" s="222" t="s">
        <v>19</v>
      </c>
      <c r="F641" s="223" t="s">
        <v>143</v>
      </c>
      <c r="G641" s="220"/>
      <c r="H641" s="222" t="s">
        <v>19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29" t="s">
        <v>140</v>
      </c>
      <c r="AU641" s="229" t="s">
        <v>87</v>
      </c>
      <c r="AV641" s="13" t="s">
        <v>85</v>
      </c>
      <c r="AW641" s="13" t="s">
        <v>36</v>
      </c>
      <c r="AX641" s="13" t="s">
        <v>77</v>
      </c>
      <c r="AY641" s="229" t="s">
        <v>132</v>
      </c>
    </row>
    <row r="642" s="13" customFormat="1">
      <c r="A642" s="13"/>
      <c r="B642" s="219"/>
      <c r="C642" s="220"/>
      <c r="D642" s="221" t="s">
        <v>140</v>
      </c>
      <c r="E642" s="222" t="s">
        <v>19</v>
      </c>
      <c r="F642" s="223" t="s">
        <v>144</v>
      </c>
      <c r="G642" s="220"/>
      <c r="H642" s="222" t="s">
        <v>19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29" t="s">
        <v>140</v>
      </c>
      <c r="AU642" s="229" t="s">
        <v>87</v>
      </c>
      <c r="AV642" s="13" t="s">
        <v>85</v>
      </c>
      <c r="AW642" s="13" t="s">
        <v>36</v>
      </c>
      <c r="AX642" s="13" t="s">
        <v>77</v>
      </c>
      <c r="AY642" s="229" t="s">
        <v>132</v>
      </c>
    </row>
    <row r="643" s="13" customFormat="1">
      <c r="A643" s="13"/>
      <c r="B643" s="219"/>
      <c r="C643" s="220"/>
      <c r="D643" s="221" t="s">
        <v>140</v>
      </c>
      <c r="E643" s="222" t="s">
        <v>19</v>
      </c>
      <c r="F643" s="223" t="s">
        <v>145</v>
      </c>
      <c r="G643" s="220"/>
      <c r="H643" s="222" t="s">
        <v>19</v>
      </c>
      <c r="I643" s="224"/>
      <c r="J643" s="220"/>
      <c r="K643" s="220"/>
      <c r="L643" s="225"/>
      <c r="M643" s="226"/>
      <c r="N643" s="227"/>
      <c r="O643" s="227"/>
      <c r="P643" s="227"/>
      <c r="Q643" s="227"/>
      <c r="R643" s="227"/>
      <c r="S643" s="227"/>
      <c r="T643" s="22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29" t="s">
        <v>140</v>
      </c>
      <c r="AU643" s="229" t="s">
        <v>87</v>
      </c>
      <c r="AV643" s="13" t="s">
        <v>85</v>
      </c>
      <c r="AW643" s="13" t="s">
        <v>36</v>
      </c>
      <c r="AX643" s="13" t="s">
        <v>77</v>
      </c>
      <c r="AY643" s="229" t="s">
        <v>132</v>
      </c>
    </row>
    <row r="644" s="13" customFormat="1">
      <c r="A644" s="13"/>
      <c r="B644" s="219"/>
      <c r="C644" s="220"/>
      <c r="D644" s="221" t="s">
        <v>140</v>
      </c>
      <c r="E644" s="222" t="s">
        <v>19</v>
      </c>
      <c r="F644" s="223" t="s">
        <v>146</v>
      </c>
      <c r="G644" s="220"/>
      <c r="H644" s="222" t="s">
        <v>19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29" t="s">
        <v>140</v>
      </c>
      <c r="AU644" s="229" t="s">
        <v>87</v>
      </c>
      <c r="AV644" s="13" t="s">
        <v>85</v>
      </c>
      <c r="AW644" s="13" t="s">
        <v>36</v>
      </c>
      <c r="AX644" s="13" t="s">
        <v>77</v>
      </c>
      <c r="AY644" s="229" t="s">
        <v>132</v>
      </c>
    </row>
    <row r="645" s="14" customFormat="1">
      <c r="A645" s="14"/>
      <c r="B645" s="230"/>
      <c r="C645" s="231"/>
      <c r="D645" s="221" t="s">
        <v>140</v>
      </c>
      <c r="E645" s="232" t="s">
        <v>19</v>
      </c>
      <c r="F645" s="233" t="s">
        <v>445</v>
      </c>
      <c r="G645" s="231"/>
      <c r="H645" s="234">
        <v>3.5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0" t="s">
        <v>140</v>
      </c>
      <c r="AU645" s="240" t="s">
        <v>87</v>
      </c>
      <c r="AV645" s="14" t="s">
        <v>87</v>
      </c>
      <c r="AW645" s="14" t="s">
        <v>36</v>
      </c>
      <c r="AX645" s="14" t="s">
        <v>77</v>
      </c>
      <c r="AY645" s="240" t="s">
        <v>132</v>
      </c>
    </row>
    <row r="646" s="15" customFormat="1">
      <c r="A646" s="15"/>
      <c r="B646" s="241"/>
      <c r="C646" s="242"/>
      <c r="D646" s="221" t="s">
        <v>140</v>
      </c>
      <c r="E646" s="243" t="s">
        <v>19</v>
      </c>
      <c r="F646" s="244" t="s">
        <v>148</v>
      </c>
      <c r="G646" s="242"/>
      <c r="H646" s="245">
        <v>3.5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1" t="s">
        <v>140</v>
      </c>
      <c r="AU646" s="251" t="s">
        <v>87</v>
      </c>
      <c r="AV646" s="15" t="s">
        <v>138</v>
      </c>
      <c r="AW646" s="15" t="s">
        <v>36</v>
      </c>
      <c r="AX646" s="15" t="s">
        <v>85</v>
      </c>
      <c r="AY646" s="251" t="s">
        <v>132</v>
      </c>
    </row>
    <row r="647" s="14" customFormat="1">
      <c r="A647" s="14"/>
      <c r="B647" s="230"/>
      <c r="C647" s="231"/>
      <c r="D647" s="221" t="s">
        <v>140</v>
      </c>
      <c r="E647" s="231"/>
      <c r="F647" s="233" t="s">
        <v>451</v>
      </c>
      <c r="G647" s="231"/>
      <c r="H647" s="234">
        <v>70</v>
      </c>
      <c r="I647" s="235"/>
      <c r="J647" s="231"/>
      <c r="K647" s="231"/>
      <c r="L647" s="236"/>
      <c r="M647" s="237"/>
      <c r="N647" s="238"/>
      <c r="O647" s="238"/>
      <c r="P647" s="238"/>
      <c r="Q647" s="238"/>
      <c r="R647" s="238"/>
      <c r="S647" s="238"/>
      <c r="T647" s="23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0" t="s">
        <v>140</v>
      </c>
      <c r="AU647" s="240" t="s">
        <v>87</v>
      </c>
      <c r="AV647" s="14" t="s">
        <v>87</v>
      </c>
      <c r="AW647" s="14" t="s">
        <v>4</v>
      </c>
      <c r="AX647" s="14" t="s">
        <v>85</v>
      </c>
      <c r="AY647" s="240" t="s">
        <v>132</v>
      </c>
    </row>
    <row r="648" s="2" customFormat="1" ht="37.8" customHeight="1">
      <c r="A648" s="39"/>
      <c r="B648" s="40"/>
      <c r="C648" s="206" t="s">
        <v>452</v>
      </c>
      <c r="D648" s="206" t="s">
        <v>135</v>
      </c>
      <c r="E648" s="207" t="s">
        <v>453</v>
      </c>
      <c r="F648" s="208" t="s">
        <v>454</v>
      </c>
      <c r="G648" s="209" t="s">
        <v>442</v>
      </c>
      <c r="H648" s="210">
        <v>3.5</v>
      </c>
      <c r="I648" s="211"/>
      <c r="J648" s="212">
        <f>ROUND(I648*H648,2)</f>
        <v>0</v>
      </c>
      <c r="K648" s="208" t="s">
        <v>152</v>
      </c>
      <c r="L648" s="45"/>
      <c r="M648" s="213" t="s">
        <v>19</v>
      </c>
      <c r="N648" s="214" t="s">
        <v>48</v>
      </c>
      <c r="O648" s="85"/>
      <c r="P648" s="215">
        <f>O648*H648</f>
        <v>0</v>
      </c>
      <c r="Q648" s="215">
        <v>0</v>
      </c>
      <c r="R648" s="215">
        <f>Q648*H648</f>
        <v>0</v>
      </c>
      <c r="S648" s="215">
        <v>0</v>
      </c>
      <c r="T648" s="216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17" t="s">
        <v>138</v>
      </c>
      <c r="AT648" s="217" t="s">
        <v>135</v>
      </c>
      <c r="AU648" s="217" t="s">
        <v>87</v>
      </c>
      <c r="AY648" s="18" t="s">
        <v>132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8" t="s">
        <v>85</v>
      </c>
      <c r="BK648" s="218">
        <f>ROUND(I648*H648,2)</f>
        <v>0</v>
      </c>
      <c r="BL648" s="18" t="s">
        <v>138</v>
      </c>
      <c r="BM648" s="217" t="s">
        <v>455</v>
      </c>
    </row>
    <row r="649" s="2" customFormat="1">
      <c r="A649" s="39"/>
      <c r="B649" s="40"/>
      <c r="C649" s="41"/>
      <c r="D649" s="252" t="s">
        <v>154</v>
      </c>
      <c r="E649" s="41"/>
      <c r="F649" s="253" t="s">
        <v>456</v>
      </c>
      <c r="G649" s="41"/>
      <c r="H649" s="41"/>
      <c r="I649" s="254"/>
      <c r="J649" s="41"/>
      <c r="K649" s="41"/>
      <c r="L649" s="45"/>
      <c r="M649" s="255"/>
      <c r="N649" s="256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154</v>
      </c>
      <c r="AU649" s="18" t="s">
        <v>87</v>
      </c>
    </row>
    <row r="650" s="2" customFormat="1" ht="24.15" customHeight="1">
      <c r="A650" s="39"/>
      <c r="B650" s="40"/>
      <c r="C650" s="206" t="s">
        <v>457</v>
      </c>
      <c r="D650" s="206" t="s">
        <v>135</v>
      </c>
      <c r="E650" s="207" t="s">
        <v>458</v>
      </c>
      <c r="F650" s="208" t="s">
        <v>459</v>
      </c>
      <c r="G650" s="209" t="s">
        <v>442</v>
      </c>
      <c r="H650" s="210">
        <v>3.6000000000000001</v>
      </c>
      <c r="I650" s="211"/>
      <c r="J650" s="212">
        <f>ROUND(I650*H650,2)</f>
        <v>0</v>
      </c>
      <c r="K650" s="208" t="s">
        <v>19</v>
      </c>
      <c r="L650" s="45"/>
      <c r="M650" s="213" t="s">
        <v>19</v>
      </c>
      <c r="N650" s="214" t="s">
        <v>48</v>
      </c>
      <c r="O650" s="85"/>
      <c r="P650" s="215">
        <f>O650*H650</f>
        <v>0</v>
      </c>
      <c r="Q650" s="215">
        <v>2.0000000000000002E-05</v>
      </c>
      <c r="R650" s="215">
        <f>Q650*H650</f>
        <v>7.2000000000000002E-05</v>
      </c>
      <c r="S650" s="215">
        <v>0.001</v>
      </c>
      <c r="T650" s="216">
        <f>S650*H650</f>
        <v>0.0036000000000000003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17" t="s">
        <v>138</v>
      </c>
      <c r="AT650" s="217" t="s">
        <v>135</v>
      </c>
      <c r="AU650" s="217" t="s">
        <v>87</v>
      </c>
      <c r="AY650" s="18" t="s">
        <v>132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8" t="s">
        <v>85</v>
      </c>
      <c r="BK650" s="218">
        <f>ROUND(I650*H650,2)</f>
        <v>0</v>
      </c>
      <c r="BL650" s="18" t="s">
        <v>138</v>
      </c>
      <c r="BM650" s="217" t="s">
        <v>460</v>
      </c>
    </row>
    <row r="651" s="13" customFormat="1">
      <c r="A651" s="13"/>
      <c r="B651" s="219"/>
      <c r="C651" s="220"/>
      <c r="D651" s="221" t="s">
        <v>140</v>
      </c>
      <c r="E651" s="222" t="s">
        <v>19</v>
      </c>
      <c r="F651" s="223" t="s">
        <v>141</v>
      </c>
      <c r="G651" s="220"/>
      <c r="H651" s="222" t="s">
        <v>19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29" t="s">
        <v>140</v>
      </c>
      <c r="AU651" s="229" t="s">
        <v>87</v>
      </c>
      <c r="AV651" s="13" t="s">
        <v>85</v>
      </c>
      <c r="AW651" s="13" t="s">
        <v>36</v>
      </c>
      <c r="AX651" s="13" t="s">
        <v>77</v>
      </c>
      <c r="AY651" s="229" t="s">
        <v>132</v>
      </c>
    </row>
    <row r="652" s="13" customFormat="1">
      <c r="A652" s="13"/>
      <c r="B652" s="219"/>
      <c r="C652" s="220"/>
      <c r="D652" s="221" t="s">
        <v>140</v>
      </c>
      <c r="E652" s="222" t="s">
        <v>19</v>
      </c>
      <c r="F652" s="223" t="s">
        <v>142</v>
      </c>
      <c r="G652" s="220"/>
      <c r="H652" s="222" t="s">
        <v>19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29" t="s">
        <v>140</v>
      </c>
      <c r="AU652" s="229" t="s">
        <v>87</v>
      </c>
      <c r="AV652" s="13" t="s">
        <v>85</v>
      </c>
      <c r="AW652" s="13" t="s">
        <v>36</v>
      </c>
      <c r="AX652" s="13" t="s">
        <v>77</v>
      </c>
      <c r="AY652" s="229" t="s">
        <v>132</v>
      </c>
    </row>
    <row r="653" s="13" customFormat="1">
      <c r="A653" s="13"/>
      <c r="B653" s="219"/>
      <c r="C653" s="220"/>
      <c r="D653" s="221" t="s">
        <v>140</v>
      </c>
      <c r="E653" s="222" t="s">
        <v>19</v>
      </c>
      <c r="F653" s="223" t="s">
        <v>143</v>
      </c>
      <c r="G653" s="220"/>
      <c r="H653" s="222" t="s">
        <v>19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29" t="s">
        <v>140</v>
      </c>
      <c r="AU653" s="229" t="s">
        <v>87</v>
      </c>
      <c r="AV653" s="13" t="s">
        <v>85</v>
      </c>
      <c r="AW653" s="13" t="s">
        <v>36</v>
      </c>
      <c r="AX653" s="13" t="s">
        <v>77</v>
      </c>
      <c r="AY653" s="229" t="s">
        <v>132</v>
      </c>
    </row>
    <row r="654" s="13" customFormat="1">
      <c r="A654" s="13"/>
      <c r="B654" s="219"/>
      <c r="C654" s="220"/>
      <c r="D654" s="221" t="s">
        <v>140</v>
      </c>
      <c r="E654" s="222" t="s">
        <v>19</v>
      </c>
      <c r="F654" s="223" t="s">
        <v>144</v>
      </c>
      <c r="G654" s="220"/>
      <c r="H654" s="222" t="s">
        <v>19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29" t="s">
        <v>140</v>
      </c>
      <c r="AU654" s="229" t="s">
        <v>87</v>
      </c>
      <c r="AV654" s="13" t="s">
        <v>85</v>
      </c>
      <c r="AW654" s="13" t="s">
        <v>36</v>
      </c>
      <c r="AX654" s="13" t="s">
        <v>77</v>
      </c>
      <c r="AY654" s="229" t="s">
        <v>132</v>
      </c>
    </row>
    <row r="655" s="13" customFormat="1">
      <c r="A655" s="13"/>
      <c r="B655" s="219"/>
      <c r="C655" s="220"/>
      <c r="D655" s="221" t="s">
        <v>140</v>
      </c>
      <c r="E655" s="222" t="s">
        <v>19</v>
      </c>
      <c r="F655" s="223" t="s">
        <v>145</v>
      </c>
      <c r="G655" s="220"/>
      <c r="H655" s="222" t="s">
        <v>19</v>
      </c>
      <c r="I655" s="224"/>
      <c r="J655" s="220"/>
      <c r="K655" s="220"/>
      <c r="L655" s="225"/>
      <c r="M655" s="226"/>
      <c r="N655" s="227"/>
      <c r="O655" s="227"/>
      <c r="P655" s="227"/>
      <c r="Q655" s="227"/>
      <c r="R655" s="227"/>
      <c r="S655" s="227"/>
      <c r="T655" s="22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29" t="s">
        <v>140</v>
      </c>
      <c r="AU655" s="229" t="s">
        <v>87</v>
      </c>
      <c r="AV655" s="13" t="s">
        <v>85</v>
      </c>
      <c r="AW655" s="13" t="s">
        <v>36</v>
      </c>
      <c r="AX655" s="13" t="s">
        <v>77</v>
      </c>
      <c r="AY655" s="229" t="s">
        <v>132</v>
      </c>
    </row>
    <row r="656" s="13" customFormat="1">
      <c r="A656" s="13"/>
      <c r="B656" s="219"/>
      <c r="C656" s="220"/>
      <c r="D656" s="221" t="s">
        <v>140</v>
      </c>
      <c r="E656" s="222" t="s">
        <v>19</v>
      </c>
      <c r="F656" s="223" t="s">
        <v>146</v>
      </c>
      <c r="G656" s="220"/>
      <c r="H656" s="222" t="s">
        <v>19</v>
      </c>
      <c r="I656" s="224"/>
      <c r="J656" s="220"/>
      <c r="K656" s="220"/>
      <c r="L656" s="225"/>
      <c r="M656" s="226"/>
      <c r="N656" s="227"/>
      <c r="O656" s="227"/>
      <c r="P656" s="227"/>
      <c r="Q656" s="227"/>
      <c r="R656" s="227"/>
      <c r="S656" s="227"/>
      <c r="T656" s="22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29" t="s">
        <v>140</v>
      </c>
      <c r="AU656" s="229" t="s">
        <v>87</v>
      </c>
      <c r="AV656" s="13" t="s">
        <v>85</v>
      </c>
      <c r="AW656" s="13" t="s">
        <v>36</v>
      </c>
      <c r="AX656" s="13" t="s">
        <v>77</v>
      </c>
      <c r="AY656" s="229" t="s">
        <v>132</v>
      </c>
    </row>
    <row r="657" s="14" customFormat="1">
      <c r="A657" s="14"/>
      <c r="B657" s="230"/>
      <c r="C657" s="231"/>
      <c r="D657" s="221" t="s">
        <v>140</v>
      </c>
      <c r="E657" s="232" t="s">
        <v>19</v>
      </c>
      <c r="F657" s="233" t="s">
        <v>461</v>
      </c>
      <c r="G657" s="231"/>
      <c r="H657" s="234">
        <v>3.6000000000000001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0" t="s">
        <v>140</v>
      </c>
      <c r="AU657" s="240" t="s">
        <v>87</v>
      </c>
      <c r="AV657" s="14" t="s">
        <v>87</v>
      </c>
      <c r="AW657" s="14" t="s">
        <v>36</v>
      </c>
      <c r="AX657" s="14" t="s">
        <v>77</v>
      </c>
      <c r="AY657" s="240" t="s">
        <v>132</v>
      </c>
    </row>
    <row r="658" s="15" customFormat="1">
      <c r="A658" s="15"/>
      <c r="B658" s="241"/>
      <c r="C658" s="242"/>
      <c r="D658" s="221" t="s">
        <v>140</v>
      </c>
      <c r="E658" s="243" t="s">
        <v>19</v>
      </c>
      <c r="F658" s="244" t="s">
        <v>148</v>
      </c>
      <c r="G658" s="242"/>
      <c r="H658" s="245">
        <v>3.6000000000000001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1" t="s">
        <v>140</v>
      </c>
      <c r="AU658" s="251" t="s">
        <v>87</v>
      </c>
      <c r="AV658" s="15" t="s">
        <v>138</v>
      </c>
      <c r="AW658" s="15" t="s">
        <v>36</v>
      </c>
      <c r="AX658" s="15" t="s">
        <v>85</v>
      </c>
      <c r="AY658" s="251" t="s">
        <v>132</v>
      </c>
    </row>
    <row r="659" s="2" customFormat="1" ht="21.75" customHeight="1">
      <c r="A659" s="39"/>
      <c r="B659" s="40"/>
      <c r="C659" s="257" t="s">
        <v>199</v>
      </c>
      <c r="D659" s="257" t="s">
        <v>157</v>
      </c>
      <c r="E659" s="258" t="s">
        <v>462</v>
      </c>
      <c r="F659" s="259" t="s">
        <v>463</v>
      </c>
      <c r="G659" s="260" t="s">
        <v>166</v>
      </c>
      <c r="H659" s="261">
        <v>9</v>
      </c>
      <c r="I659" s="262"/>
      <c r="J659" s="263">
        <f>ROUND(I659*H659,2)</f>
        <v>0</v>
      </c>
      <c r="K659" s="259" t="s">
        <v>152</v>
      </c>
      <c r="L659" s="264"/>
      <c r="M659" s="265" t="s">
        <v>19</v>
      </c>
      <c r="N659" s="266" t="s">
        <v>48</v>
      </c>
      <c r="O659" s="85"/>
      <c r="P659" s="215">
        <f>O659*H659</f>
        <v>0</v>
      </c>
      <c r="Q659" s="215">
        <v>0.00054000000000000001</v>
      </c>
      <c r="R659" s="215">
        <f>Q659*H659</f>
        <v>0.0048599999999999997</v>
      </c>
      <c r="S659" s="215">
        <v>0</v>
      </c>
      <c r="T659" s="21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7" t="s">
        <v>160</v>
      </c>
      <c r="AT659" s="217" t="s">
        <v>157</v>
      </c>
      <c r="AU659" s="217" t="s">
        <v>87</v>
      </c>
      <c r="AY659" s="18" t="s">
        <v>132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8" t="s">
        <v>85</v>
      </c>
      <c r="BK659" s="218">
        <f>ROUND(I659*H659,2)</f>
        <v>0</v>
      </c>
      <c r="BL659" s="18" t="s">
        <v>138</v>
      </c>
      <c r="BM659" s="217" t="s">
        <v>464</v>
      </c>
    </row>
    <row r="660" s="13" customFormat="1">
      <c r="A660" s="13"/>
      <c r="B660" s="219"/>
      <c r="C660" s="220"/>
      <c r="D660" s="221" t="s">
        <v>140</v>
      </c>
      <c r="E660" s="222" t="s">
        <v>19</v>
      </c>
      <c r="F660" s="223" t="s">
        <v>141</v>
      </c>
      <c r="G660" s="220"/>
      <c r="H660" s="222" t="s">
        <v>19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29" t="s">
        <v>140</v>
      </c>
      <c r="AU660" s="229" t="s">
        <v>87</v>
      </c>
      <c r="AV660" s="13" t="s">
        <v>85</v>
      </c>
      <c r="AW660" s="13" t="s">
        <v>36</v>
      </c>
      <c r="AX660" s="13" t="s">
        <v>77</v>
      </c>
      <c r="AY660" s="229" t="s">
        <v>132</v>
      </c>
    </row>
    <row r="661" s="13" customFormat="1">
      <c r="A661" s="13"/>
      <c r="B661" s="219"/>
      <c r="C661" s="220"/>
      <c r="D661" s="221" t="s">
        <v>140</v>
      </c>
      <c r="E661" s="222" t="s">
        <v>19</v>
      </c>
      <c r="F661" s="223" t="s">
        <v>142</v>
      </c>
      <c r="G661" s="220"/>
      <c r="H661" s="222" t="s">
        <v>19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29" t="s">
        <v>140</v>
      </c>
      <c r="AU661" s="229" t="s">
        <v>87</v>
      </c>
      <c r="AV661" s="13" t="s">
        <v>85</v>
      </c>
      <c r="AW661" s="13" t="s">
        <v>36</v>
      </c>
      <c r="AX661" s="13" t="s">
        <v>77</v>
      </c>
      <c r="AY661" s="229" t="s">
        <v>132</v>
      </c>
    </row>
    <row r="662" s="13" customFormat="1">
      <c r="A662" s="13"/>
      <c r="B662" s="219"/>
      <c r="C662" s="220"/>
      <c r="D662" s="221" t="s">
        <v>140</v>
      </c>
      <c r="E662" s="222" t="s">
        <v>19</v>
      </c>
      <c r="F662" s="223" t="s">
        <v>143</v>
      </c>
      <c r="G662" s="220"/>
      <c r="H662" s="222" t="s">
        <v>19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29" t="s">
        <v>140</v>
      </c>
      <c r="AU662" s="229" t="s">
        <v>87</v>
      </c>
      <c r="AV662" s="13" t="s">
        <v>85</v>
      </c>
      <c r="AW662" s="13" t="s">
        <v>36</v>
      </c>
      <c r="AX662" s="13" t="s">
        <v>77</v>
      </c>
      <c r="AY662" s="229" t="s">
        <v>132</v>
      </c>
    </row>
    <row r="663" s="13" customFormat="1">
      <c r="A663" s="13"/>
      <c r="B663" s="219"/>
      <c r="C663" s="220"/>
      <c r="D663" s="221" t="s">
        <v>140</v>
      </c>
      <c r="E663" s="222" t="s">
        <v>19</v>
      </c>
      <c r="F663" s="223" t="s">
        <v>144</v>
      </c>
      <c r="G663" s="220"/>
      <c r="H663" s="222" t="s">
        <v>19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29" t="s">
        <v>140</v>
      </c>
      <c r="AU663" s="229" t="s">
        <v>87</v>
      </c>
      <c r="AV663" s="13" t="s">
        <v>85</v>
      </c>
      <c r="AW663" s="13" t="s">
        <v>36</v>
      </c>
      <c r="AX663" s="13" t="s">
        <v>77</v>
      </c>
      <c r="AY663" s="229" t="s">
        <v>132</v>
      </c>
    </row>
    <row r="664" s="13" customFormat="1">
      <c r="A664" s="13"/>
      <c r="B664" s="219"/>
      <c r="C664" s="220"/>
      <c r="D664" s="221" t="s">
        <v>140</v>
      </c>
      <c r="E664" s="222" t="s">
        <v>19</v>
      </c>
      <c r="F664" s="223" t="s">
        <v>145</v>
      </c>
      <c r="G664" s="220"/>
      <c r="H664" s="222" t="s">
        <v>19</v>
      </c>
      <c r="I664" s="224"/>
      <c r="J664" s="220"/>
      <c r="K664" s="220"/>
      <c r="L664" s="225"/>
      <c r="M664" s="226"/>
      <c r="N664" s="227"/>
      <c r="O664" s="227"/>
      <c r="P664" s="227"/>
      <c r="Q664" s="227"/>
      <c r="R664" s="227"/>
      <c r="S664" s="227"/>
      <c r="T664" s="22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29" t="s">
        <v>140</v>
      </c>
      <c r="AU664" s="229" t="s">
        <v>87</v>
      </c>
      <c r="AV664" s="13" t="s">
        <v>85</v>
      </c>
      <c r="AW664" s="13" t="s">
        <v>36</v>
      </c>
      <c r="AX664" s="13" t="s">
        <v>77</v>
      </c>
      <c r="AY664" s="229" t="s">
        <v>132</v>
      </c>
    </row>
    <row r="665" s="13" customFormat="1">
      <c r="A665" s="13"/>
      <c r="B665" s="219"/>
      <c r="C665" s="220"/>
      <c r="D665" s="221" t="s">
        <v>140</v>
      </c>
      <c r="E665" s="222" t="s">
        <v>19</v>
      </c>
      <c r="F665" s="223" t="s">
        <v>146</v>
      </c>
      <c r="G665" s="220"/>
      <c r="H665" s="222" t="s">
        <v>19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29" t="s">
        <v>140</v>
      </c>
      <c r="AU665" s="229" t="s">
        <v>87</v>
      </c>
      <c r="AV665" s="13" t="s">
        <v>85</v>
      </c>
      <c r="AW665" s="13" t="s">
        <v>36</v>
      </c>
      <c r="AX665" s="13" t="s">
        <v>77</v>
      </c>
      <c r="AY665" s="229" t="s">
        <v>132</v>
      </c>
    </row>
    <row r="666" s="14" customFormat="1">
      <c r="A666" s="14"/>
      <c r="B666" s="230"/>
      <c r="C666" s="231"/>
      <c r="D666" s="221" t="s">
        <v>140</v>
      </c>
      <c r="E666" s="232" t="s">
        <v>19</v>
      </c>
      <c r="F666" s="233" t="s">
        <v>465</v>
      </c>
      <c r="G666" s="231"/>
      <c r="H666" s="234">
        <v>9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0" t="s">
        <v>140</v>
      </c>
      <c r="AU666" s="240" t="s">
        <v>87</v>
      </c>
      <c r="AV666" s="14" t="s">
        <v>87</v>
      </c>
      <c r="AW666" s="14" t="s">
        <v>36</v>
      </c>
      <c r="AX666" s="14" t="s">
        <v>77</v>
      </c>
      <c r="AY666" s="240" t="s">
        <v>132</v>
      </c>
    </row>
    <row r="667" s="15" customFormat="1">
      <c r="A667" s="15"/>
      <c r="B667" s="241"/>
      <c r="C667" s="242"/>
      <c r="D667" s="221" t="s">
        <v>140</v>
      </c>
      <c r="E667" s="243" t="s">
        <v>19</v>
      </c>
      <c r="F667" s="244" t="s">
        <v>148</v>
      </c>
      <c r="G667" s="242"/>
      <c r="H667" s="245">
        <v>9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1" t="s">
        <v>140</v>
      </c>
      <c r="AU667" s="251" t="s">
        <v>87</v>
      </c>
      <c r="AV667" s="15" t="s">
        <v>138</v>
      </c>
      <c r="AW667" s="15" t="s">
        <v>36</v>
      </c>
      <c r="AX667" s="15" t="s">
        <v>85</v>
      </c>
      <c r="AY667" s="251" t="s">
        <v>132</v>
      </c>
    </row>
    <row r="668" s="2" customFormat="1" ht="24.15" customHeight="1">
      <c r="A668" s="39"/>
      <c r="B668" s="40"/>
      <c r="C668" s="206" t="s">
        <v>466</v>
      </c>
      <c r="D668" s="206" t="s">
        <v>135</v>
      </c>
      <c r="E668" s="207" t="s">
        <v>467</v>
      </c>
      <c r="F668" s="208" t="s">
        <v>468</v>
      </c>
      <c r="G668" s="209" t="s">
        <v>442</v>
      </c>
      <c r="H668" s="210">
        <v>1.3</v>
      </c>
      <c r="I668" s="211"/>
      <c r="J668" s="212">
        <f>ROUND(I668*H668,2)</f>
        <v>0</v>
      </c>
      <c r="K668" s="208" t="s">
        <v>469</v>
      </c>
      <c r="L668" s="45"/>
      <c r="M668" s="213" t="s">
        <v>19</v>
      </c>
      <c r="N668" s="214" t="s">
        <v>48</v>
      </c>
      <c r="O668" s="85"/>
      <c r="P668" s="215">
        <f>O668*H668</f>
        <v>0</v>
      </c>
      <c r="Q668" s="215">
        <v>0.00020000000000000001</v>
      </c>
      <c r="R668" s="215">
        <f>Q668*H668</f>
        <v>0.00026000000000000003</v>
      </c>
      <c r="S668" s="215">
        <v>0</v>
      </c>
      <c r="T668" s="216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17" t="s">
        <v>138</v>
      </c>
      <c r="AT668" s="217" t="s">
        <v>135</v>
      </c>
      <c r="AU668" s="217" t="s">
        <v>87</v>
      </c>
      <c r="AY668" s="18" t="s">
        <v>132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8" t="s">
        <v>85</v>
      </c>
      <c r="BK668" s="218">
        <f>ROUND(I668*H668,2)</f>
        <v>0</v>
      </c>
      <c r="BL668" s="18" t="s">
        <v>138</v>
      </c>
      <c r="BM668" s="217" t="s">
        <v>470</v>
      </c>
    </row>
    <row r="669" s="2" customFormat="1">
      <c r="A669" s="39"/>
      <c r="B669" s="40"/>
      <c r="C669" s="41"/>
      <c r="D669" s="252" t="s">
        <v>154</v>
      </c>
      <c r="E669" s="41"/>
      <c r="F669" s="253" t="s">
        <v>471</v>
      </c>
      <c r="G669" s="41"/>
      <c r="H669" s="41"/>
      <c r="I669" s="254"/>
      <c r="J669" s="41"/>
      <c r="K669" s="41"/>
      <c r="L669" s="45"/>
      <c r="M669" s="255"/>
      <c r="N669" s="256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154</v>
      </c>
      <c r="AU669" s="18" t="s">
        <v>87</v>
      </c>
    </row>
    <row r="670" s="13" customFormat="1">
      <c r="A670" s="13"/>
      <c r="B670" s="219"/>
      <c r="C670" s="220"/>
      <c r="D670" s="221" t="s">
        <v>140</v>
      </c>
      <c r="E670" s="222" t="s">
        <v>19</v>
      </c>
      <c r="F670" s="223" t="s">
        <v>141</v>
      </c>
      <c r="G670" s="220"/>
      <c r="H670" s="222" t="s">
        <v>19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29" t="s">
        <v>140</v>
      </c>
      <c r="AU670" s="229" t="s">
        <v>87</v>
      </c>
      <c r="AV670" s="13" t="s">
        <v>85</v>
      </c>
      <c r="AW670" s="13" t="s">
        <v>36</v>
      </c>
      <c r="AX670" s="13" t="s">
        <v>77</v>
      </c>
      <c r="AY670" s="229" t="s">
        <v>132</v>
      </c>
    </row>
    <row r="671" s="13" customFormat="1">
      <c r="A671" s="13"/>
      <c r="B671" s="219"/>
      <c r="C671" s="220"/>
      <c r="D671" s="221" t="s">
        <v>140</v>
      </c>
      <c r="E671" s="222" t="s">
        <v>19</v>
      </c>
      <c r="F671" s="223" t="s">
        <v>142</v>
      </c>
      <c r="G671" s="220"/>
      <c r="H671" s="222" t="s">
        <v>19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29" t="s">
        <v>140</v>
      </c>
      <c r="AU671" s="229" t="s">
        <v>87</v>
      </c>
      <c r="AV671" s="13" t="s">
        <v>85</v>
      </c>
      <c r="AW671" s="13" t="s">
        <v>36</v>
      </c>
      <c r="AX671" s="13" t="s">
        <v>77</v>
      </c>
      <c r="AY671" s="229" t="s">
        <v>132</v>
      </c>
    </row>
    <row r="672" s="13" customFormat="1">
      <c r="A672" s="13"/>
      <c r="B672" s="219"/>
      <c r="C672" s="220"/>
      <c r="D672" s="221" t="s">
        <v>140</v>
      </c>
      <c r="E672" s="222" t="s">
        <v>19</v>
      </c>
      <c r="F672" s="223" t="s">
        <v>143</v>
      </c>
      <c r="G672" s="220"/>
      <c r="H672" s="222" t="s">
        <v>19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9" t="s">
        <v>140</v>
      </c>
      <c r="AU672" s="229" t="s">
        <v>87</v>
      </c>
      <c r="AV672" s="13" t="s">
        <v>85</v>
      </c>
      <c r="AW672" s="13" t="s">
        <v>36</v>
      </c>
      <c r="AX672" s="13" t="s">
        <v>77</v>
      </c>
      <c r="AY672" s="229" t="s">
        <v>132</v>
      </c>
    </row>
    <row r="673" s="13" customFormat="1">
      <c r="A673" s="13"/>
      <c r="B673" s="219"/>
      <c r="C673" s="220"/>
      <c r="D673" s="221" t="s">
        <v>140</v>
      </c>
      <c r="E673" s="222" t="s">
        <v>19</v>
      </c>
      <c r="F673" s="223" t="s">
        <v>144</v>
      </c>
      <c r="G673" s="220"/>
      <c r="H673" s="222" t="s">
        <v>19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29" t="s">
        <v>140</v>
      </c>
      <c r="AU673" s="229" t="s">
        <v>87</v>
      </c>
      <c r="AV673" s="13" t="s">
        <v>85</v>
      </c>
      <c r="AW673" s="13" t="s">
        <v>36</v>
      </c>
      <c r="AX673" s="13" t="s">
        <v>77</v>
      </c>
      <c r="AY673" s="229" t="s">
        <v>132</v>
      </c>
    </row>
    <row r="674" s="13" customFormat="1">
      <c r="A674" s="13"/>
      <c r="B674" s="219"/>
      <c r="C674" s="220"/>
      <c r="D674" s="221" t="s">
        <v>140</v>
      </c>
      <c r="E674" s="222" t="s">
        <v>19</v>
      </c>
      <c r="F674" s="223" t="s">
        <v>145</v>
      </c>
      <c r="G674" s="220"/>
      <c r="H674" s="222" t="s">
        <v>19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29" t="s">
        <v>140</v>
      </c>
      <c r="AU674" s="229" t="s">
        <v>87</v>
      </c>
      <c r="AV674" s="13" t="s">
        <v>85</v>
      </c>
      <c r="AW674" s="13" t="s">
        <v>36</v>
      </c>
      <c r="AX674" s="13" t="s">
        <v>77</v>
      </c>
      <c r="AY674" s="229" t="s">
        <v>132</v>
      </c>
    </row>
    <row r="675" s="13" customFormat="1">
      <c r="A675" s="13"/>
      <c r="B675" s="219"/>
      <c r="C675" s="220"/>
      <c r="D675" s="221" t="s">
        <v>140</v>
      </c>
      <c r="E675" s="222" t="s">
        <v>19</v>
      </c>
      <c r="F675" s="223" t="s">
        <v>146</v>
      </c>
      <c r="G675" s="220"/>
      <c r="H675" s="222" t="s">
        <v>19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29" t="s">
        <v>140</v>
      </c>
      <c r="AU675" s="229" t="s">
        <v>87</v>
      </c>
      <c r="AV675" s="13" t="s">
        <v>85</v>
      </c>
      <c r="AW675" s="13" t="s">
        <v>36</v>
      </c>
      <c r="AX675" s="13" t="s">
        <v>77</v>
      </c>
      <c r="AY675" s="229" t="s">
        <v>132</v>
      </c>
    </row>
    <row r="676" s="14" customFormat="1">
      <c r="A676" s="14"/>
      <c r="B676" s="230"/>
      <c r="C676" s="231"/>
      <c r="D676" s="221" t="s">
        <v>140</v>
      </c>
      <c r="E676" s="232" t="s">
        <v>19</v>
      </c>
      <c r="F676" s="233" t="s">
        <v>472</v>
      </c>
      <c r="G676" s="231"/>
      <c r="H676" s="234">
        <v>1.3</v>
      </c>
      <c r="I676" s="235"/>
      <c r="J676" s="231"/>
      <c r="K676" s="231"/>
      <c r="L676" s="236"/>
      <c r="M676" s="237"/>
      <c r="N676" s="238"/>
      <c r="O676" s="238"/>
      <c r="P676" s="238"/>
      <c r="Q676" s="238"/>
      <c r="R676" s="238"/>
      <c r="S676" s="238"/>
      <c r="T676" s="23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0" t="s">
        <v>140</v>
      </c>
      <c r="AU676" s="240" t="s">
        <v>87</v>
      </c>
      <c r="AV676" s="14" t="s">
        <v>87</v>
      </c>
      <c r="AW676" s="14" t="s">
        <v>36</v>
      </c>
      <c r="AX676" s="14" t="s">
        <v>77</v>
      </c>
      <c r="AY676" s="240" t="s">
        <v>132</v>
      </c>
    </row>
    <row r="677" s="15" customFormat="1">
      <c r="A677" s="15"/>
      <c r="B677" s="241"/>
      <c r="C677" s="242"/>
      <c r="D677" s="221" t="s">
        <v>140</v>
      </c>
      <c r="E677" s="243" t="s">
        <v>19</v>
      </c>
      <c r="F677" s="244" t="s">
        <v>148</v>
      </c>
      <c r="G677" s="242"/>
      <c r="H677" s="245">
        <v>1.3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1" t="s">
        <v>140</v>
      </c>
      <c r="AU677" s="251" t="s">
        <v>87</v>
      </c>
      <c r="AV677" s="15" t="s">
        <v>138</v>
      </c>
      <c r="AW677" s="15" t="s">
        <v>36</v>
      </c>
      <c r="AX677" s="15" t="s">
        <v>85</v>
      </c>
      <c r="AY677" s="251" t="s">
        <v>132</v>
      </c>
    </row>
    <row r="678" s="2" customFormat="1" ht="24.15" customHeight="1">
      <c r="A678" s="39"/>
      <c r="B678" s="40"/>
      <c r="C678" s="206" t="s">
        <v>473</v>
      </c>
      <c r="D678" s="206" t="s">
        <v>135</v>
      </c>
      <c r="E678" s="207" t="s">
        <v>474</v>
      </c>
      <c r="F678" s="208" t="s">
        <v>475</v>
      </c>
      <c r="G678" s="209" t="s">
        <v>442</v>
      </c>
      <c r="H678" s="210">
        <v>3.5</v>
      </c>
      <c r="I678" s="211"/>
      <c r="J678" s="212">
        <f>ROUND(I678*H678,2)</f>
        <v>0</v>
      </c>
      <c r="K678" s="208" t="s">
        <v>19</v>
      </c>
      <c r="L678" s="45"/>
      <c r="M678" s="213" t="s">
        <v>19</v>
      </c>
      <c r="N678" s="214" t="s">
        <v>48</v>
      </c>
      <c r="O678" s="85"/>
      <c r="P678" s="215">
        <f>O678*H678</f>
        <v>0</v>
      </c>
      <c r="Q678" s="215">
        <v>0.0082299999999999995</v>
      </c>
      <c r="R678" s="215">
        <f>Q678*H678</f>
        <v>0.028804999999999997</v>
      </c>
      <c r="S678" s="215">
        <v>0</v>
      </c>
      <c r="T678" s="216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7" t="s">
        <v>138</v>
      </c>
      <c r="AT678" s="217" t="s">
        <v>135</v>
      </c>
      <c r="AU678" s="217" t="s">
        <v>87</v>
      </c>
      <c r="AY678" s="18" t="s">
        <v>132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8" t="s">
        <v>85</v>
      </c>
      <c r="BK678" s="218">
        <f>ROUND(I678*H678,2)</f>
        <v>0</v>
      </c>
      <c r="BL678" s="18" t="s">
        <v>138</v>
      </c>
      <c r="BM678" s="217" t="s">
        <v>476</v>
      </c>
    </row>
    <row r="679" s="13" customFormat="1">
      <c r="A679" s="13"/>
      <c r="B679" s="219"/>
      <c r="C679" s="220"/>
      <c r="D679" s="221" t="s">
        <v>140</v>
      </c>
      <c r="E679" s="222" t="s">
        <v>19</v>
      </c>
      <c r="F679" s="223" t="s">
        <v>141</v>
      </c>
      <c r="G679" s="220"/>
      <c r="H679" s="222" t="s">
        <v>19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29" t="s">
        <v>140</v>
      </c>
      <c r="AU679" s="229" t="s">
        <v>87</v>
      </c>
      <c r="AV679" s="13" t="s">
        <v>85</v>
      </c>
      <c r="AW679" s="13" t="s">
        <v>36</v>
      </c>
      <c r="AX679" s="13" t="s">
        <v>77</v>
      </c>
      <c r="AY679" s="229" t="s">
        <v>132</v>
      </c>
    </row>
    <row r="680" s="13" customFormat="1">
      <c r="A680" s="13"/>
      <c r="B680" s="219"/>
      <c r="C680" s="220"/>
      <c r="D680" s="221" t="s">
        <v>140</v>
      </c>
      <c r="E680" s="222" t="s">
        <v>19</v>
      </c>
      <c r="F680" s="223" t="s">
        <v>142</v>
      </c>
      <c r="G680" s="220"/>
      <c r="H680" s="222" t="s">
        <v>19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29" t="s">
        <v>140</v>
      </c>
      <c r="AU680" s="229" t="s">
        <v>87</v>
      </c>
      <c r="AV680" s="13" t="s">
        <v>85</v>
      </c>
      <c r="AW680" s="13" t="s">
        <v>36</v>
      </c>
      <c r="AX680" s="13" t="s">
        <v>77</v>
      </c>
      <c r="AY680" s="229" t="s">
        <v>132</v>
      </c>
    </row>
    <row r="681" s="13" customFormat="1">
      <c r="A681" s="13"/>
      <c r="B681" s="219"/>
      <c r="C681" s="220"/>
      <c r="D681" s="221" t="s">
        <v>140</v>
      </c>
      <c r="E681" s="222" t="s">
        <v>19</v>
      </c>
      <c r="F681" s="223" t="s">
        <v>143</v>
      </c>
      <c r="G681" s="220"/>
      <c r="H681" s="222" t="s">
        <v>19</v>
      </c>
      <c r="I681" s="224"/>
      <c r="J681" s="220"/>
      <c r="K681" s="220"/>
      <c r="L681" s="225"/>
      <c r="M681" s="226"/>
      <c r="N681" s="227"/>
      <c r="O681" s="227"/>
      <c r="P681" s="227"/>
      <c r="Q681" s="227"/>
      <c r="R681" s="227"/>
      <c r="S681" s="227"/>
      <c r="T681" s="22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29" t="s">
        <v>140</v>
      </c>
      <c r="AU681" s="229" t="s">
        <v>87</v>
      </c>
      <c r="AV681" s="13" t="s">
        <v>85</v>
      </c>
      <c r="AW681" s="13" t="s">
        <v>36</v>
      </c>
      <c r="AX681" s="13" t="s">
        <v>77</v>
      </c>
      <c r="AY681" s="229" t="s">
        <v>132</v>
      </c>
    </row>
    <row r="682" s="13" customFormat="1">
      <c r="A682" s="13"/>
      <c r="B682" s="219"/>
      <c r="C682" s="220"/>
      <c r="D682" s="221" t="s">
        <v>140</v>
      </c>
      <c r="E682" s="222" t="s">
        <v>19</v>
      </c>
      <c r="F682" s="223" t="s">
        <v>144</v>
      </c>
      <c r="G682" s="220"/>
      <c r="H682" s="222" t="s">
        <v>19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29" t="s">
        <v>140</v>
      </c>
      <c r="AU682" s="229" t="s">
        <v>87</v>
      </c>
      <c r="AV682" s="13" t="s">
        <v>85</v>
      </c>
      <c r="AW682" s="13" t="s">
        <v>36</v>
      </c>
      <c r="AX682" s="13" t="s">
        <v>77</v>
      </c>
      <c r="AY682" s="229" t="s">
        <v>132</v>
      </c>
    </row>
    <row r="683" s="13" customFormat="1">
      <c r="A683" s="13"/>
      <c r="B683" s="219"/>
      <c r="C683" s="220"/>
      <c r="D683" s="221" t="s">
        <v>140</v>
      </c>
      <c r="E683" s="222" t="s">
        <v>19</v>
      </c>
      <c r="F683" s="223" t="s">
        <v>145</v>
      </c>
      <c r="G683" s="220"/>
      <c r="H683" s="222" t="s">
        <v>19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29" t="s">
        <v>140</v>
      </c>
      <c r="AU683" s="229" t="s">
        <v>87</v>
      </c>
      <c r="AV683" s="13" t="s">
        <v>85</v>
      </c>
      <c r="AW683" s="13" t="s">
        <v>36</v>
      </c>
      <c r="AX683" s="13" t="s">
        <v>77</v>
      </c>
      <c r="AY683" s="229" t="s">
        <v>132</v>
      </c>
    </row>
    <row r="684" s="13" customFormat="1">
      <c r="A684" s="13"/>
      <c r="B684" s="219"/>
      <c r="C684" s="220"/>
      <c r="D684" s="221" t="s">
        <v>140</v>
      </c>
      <c r="E684" s="222" t="s">
        <v>19</v>
      </c>
      <c r="F684" s="223" t="s">
        <v>146</v>
      </c>
      <c r="G684" s="220"/>
      <c r="H684" s="222" t="s">
        <v>19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29" t="s">
        <v>140</v>
      </c>
      <c r="AU684" s="229" t="s">
        <v>87</v>
      </c>
      <c r="AV684" s="13" t="s">
        <v>85</v>
      </c>
      <c r="AW684" s="13" t="s">
        <v>36</v>
      </c>
      <c r="AX684" s="13" t="s">
        <v>77</v>
      </c>
      <c r="AY684" s="229" t="s">
        <v>132</v>
      </c>
    </row>
    <row r="685" s="14" customFormat="1">
      <c r="A685" s="14"/>
      <c r="B685" s="230"/>
      <c r="C685" s="231"/>
      <c r="D685" s="221" t="s">
        <v>140</v>
      </c>
      <c r="E685" s="232" t="s">
        <v>19</v>
      </c>
      <c r="F685" s="233" t="s">
        <v>445</v>
      </c>
      <c r="G685" s="231"/>
      <c r="H685" s="234">
        <v>3.5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0" t="s">
        <v>140</v>
      </c>
      <c r="AU685" s="240" t="s">
        <v>87</v>
      </c>
      <c r="AV685" s="14" t="s">
        <v>87</v>
      </c>
      <c r="AW685" s="14" t="s">
        <v>36</v>
      </c>
      <c r="AX685" s="14" t="s">
        <v>77</v>
      </c>
      <c r="AY685" s="240" t="s">
        <v>132</v>
      </c>
    </row>
    <row r="686" s="15" customFormat="1">
      <c r="A686" s="15"/>
      <c r="B686" s="241"/>
      <c r="C686" s="242"/>
      <c r="D686" s="221" t="s">
        <v>140</v>
      </c>
      <c r="E686" s="243" t="s">
        <v>19</v>
      </c>
      <c r="F686" s="244" t="s">
        <v>148</v>
      </c>
      <c r="G686" s="242"/>
      <c r="H686" s="245">
        <v>3.5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1" t="s">
        <v>140</v>
      </c>
      <c r="AU686" s="251" t="s">
        <v>87</v>
      </c>
      <c r="AV686" s="15" t="s">
        <v>138</v>
      </c>
      <c r="AW686" s="15" t="s">
        <v>36</v>
      </c>
      <c r="AX686" s="15" t="s">
        <v>85</v>
      </c>
      <c r="AY686" s="251" t="s">
        <v>132</v>
      </c>
    </row>
    <row r="687" s="12" customFormat="1" ht="22.8" customHeight="1">
      <c r="A687" s="12"/>
      <c r="B687" s="190"/>
      <c r="C687" s="191"/>
      <c r="D687" s="192" t="s">
        <v>76</v>
      </c>
      <c r="E687" s="204" t="s">
        <v>477</v>
      </c>
      <c r="F687" s="204" t="s">
        <v>478</v>
      </c>
      <c r="G687" s="191"/>
      <c r="H687" s="191"/>
      <c r="I687" s="194"/>
      <c r="J687" s="205">
        <f>BK687</f>
        <v>0</v>
      </c>
      <c r="K687" s="191"/>
      <c r="L687" s="196"/>
      <c r="M687" s="197"/>
      <c r="N687" s="198"/>
      <c r="O687" s="198"/>
      <c r="P687" s="199">
        <f>SUM(P688:P696)</f>
        <v>0</v>
      </c>
      <c r="Q687" s="198"/>
      <c r="R687" s="199">
        <f>SUM(R688:R696)</f>
        <v>0</v>
      </c>
      <c r="S687" s="198"/>
      <c r="T687" s="200">
        <f>SUM(T688:T696)</f>
        <v>0</v>
      </c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R687" s="201" t="s">
        <v>85</v>
      </c>
      <c r="AT687" s="202" t="s">
        <v>76</v>
      </c>
      <c r="AU687" s="202" t="s">
        <v>85</v>
      </c>
      <c r="AY687" s="201" t="s">
        <v>132</v>
      </c>
      <c r="BK687" s="203">
        <f>SUM(BK688:BK696)</f>
        <v>0</v>
      </c>
    </row>
    <row r="688" s="2" customFormat="1" ht="37.8" customHeight="1">
      <c r="A688" s="39"/>
      <c r="B688" s="40"/>
      <c r="C688" s="206" t="s">
        <v>479</v>
      </c>
      <c r="D688" s="206" t="s">
        <v>135</v>
      </c>
      <c r="E688" s="207" t="s">
        <v>480</v>
      </c>
      <c r="F688" s="208" t="s">
        <v>481</v>
      </c>
      <c r="G688" s="209" t="s">
        <v>151</v>
      </c>
      <c r="H688" s="210">
        <v>2.3500000000000001</v>
      </c>
      <c r="I688" s="211"/>
      <c r="J688" s="212">
        <f>ROUND(I688*H688,2)</f>
        <v>0</v>
      </c>
      <c r="K688" s="208" t="s">
        <v>152</v>
      </c>
      <c r="L688" s="45"/>
      <c r="M688" s="213" t="s">
        <v>19</v>
      </c>
      <c r="N688" s="214" t="s">
        <v>48</v>
      </c>
      <c r="O688" s="85"/>
      <c r="P688" s="215">
        <f>O688*H688</f>
        <v>0</v>
      </c>
      <c r="Q688" s="215">
        <v>0</v>
      </c>
      <c r="R688" s="215">
        <f>Q688*H688</f>
        <v>0</v>
      </c>
      <c r="S688" s="215">
        <v>0</v>
      </c>
      <c r="T688" s="216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17" t="s">
        <v>138</v>
      </c>
      <c r="AT688" s="217" t="s">
        <v>135</v>
      </c>
      <c r="AU688" s="217" t="s">
        <v>87</v>
      </c>
      <c r="AY688" s="18" t="s">
        <v>132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8" t="s">
        <v>85</v>
      </c>
      <c r="BK688" s="218">
        <f>ROUND(I688*H688,2)</f>
        <v>0</v>
      </c>
      <c r="BL688" s="18" t="s">
        <v>138</v>
      </c>
      <c r="BM688" s="217" t="s">
        <v>482</v>
      </c>
    </row>
    <row r="689" s="2" customFormat="1">
      <c r="A689" s="39"/>
      <c r="B689" s="40"/>
      <c r="C689" s="41"/>
      <c r="D689" s="252" t="s">
        <v>154</v>
      </c>
      <c r="E689" s="41"/>
      <c r="F689" s="253" t="s">
        <v>483</v>
      </c>
      <c r="G689" s="41"/>
      <c r="H689" s="41"/>
      <c r="I689" s="254"/>
      <c r="J689" s="41"/>
      <c r="K689" s="41"/>
      <c r="L689" s="45"/>
      <c r="M689" s="255"/>
      <c r="N689" s="256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154</v>
      </c>
      <c r="AU689" s="18" t="s">
        <v>87</v>
      </c>
    </row>
    <row r="690" s="2" customFormat="1" ht="44.25" customHeight="1">
      <c r="A690" s="39"/>
      <c r="B690" s="40"/>
      <c r="C690" s="206" t="s">
        <v>484</v>
      </c>
      <c r="D690" s="206" t="s">
        <v>135</v>
      </c>
      <c r="E690" s="207" t="s">
        <v>485</v>
      </c>
      <c r="F690" s="208" t="s">
        <v>486</v>
      </c>
      <c r="G690" s="209" t="s">
        <v>151</v>
      </c>
      <c r="H690" s="210">
        <v>35.25</v>
      </c>
      <c r="I690" s="211"/>
      <c r="J690" s="212">
        <f>ROUND(I690*H690,2)</f>
        <v>0</v>
      </c>
      <c r="K690" s="208" t="s">
        <v>152</v>
      </c>
      <c r="L690" s="45"/>
      <c r="M690" s="213" t="s">
        <v>19</v>
      </c>
      <c r="N690" s="214" t="s">
        <v>48</v>
      </c>
      <c r="O690" s="85"/>
      <c r="P690" s="215">
        <f>O690*H690</f>
        <v>0</v>
      </c>
      <c r="Q690" s="215">
        <v>0</v>
      </c>
      <c r="R690" s="215">
        <f>Q690*H690</f>
        <v>0</v>
      </c>
      <c r="S690" s="215">
        <v>0</v>
      </c>
      <c r="T690" s="216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17" t="s">
        <v>138</v>
      </c>
      <c r="AT690" s="217" t="s">
        <v>135</v>
      </c>
      <c r="AU690" s="217" t="s">
        <v>87</v>
      </c>
      <c r="AY690" s="18" t="s">
        <v>132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8" t="s">
        <v>85</v>
      </c>
      <c r="BK690" s="218">
        <f>ROUND(I690*H690,2)</f>
        <v>0</v>
      </c>
      <c r="BL690" s="18" t="s">
        <v>138</v>
      </c>
      <c r="BM690" s="217" t="s">
        <v>487</v>
      </c>
    </row>
    <row r="691" s="2" customFormat="1">
      <c r="A691" s="39"/>
      <c r="B691" s="40"/>
      <c r="C691" s="41"/>
      <c r="D691" s="252" t="s">
        <v>154</v>
      </c>
      <c r="E691" s="41"/>
      <c r="F691" s="253" t="s">
        <v>488</v>
      </c>
      <c r="G691" s="41"/>
      <c r="H691" s="41"/>
      <c r="I691" s="254"/>
      <c r="J691" s="41"/>
      <c r="K691" s="41"/>
      <c r="L691" s="45"/>
      <c r="M691" s="255"/>
      <c r="N691" s="256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154</v>
      </c>
      <c r="AU691" s="18" t="s">
        <v>87</v>
      </c>
    </row>
    <row r="692" s="14" customFormat="1">
      <c r="A692" s="14"/>
      <c r="B692" s="230"/>
      <c r="C692" s="231"/>
      <c r="D692" s="221" t="s">
        <v>140</v>
      </c>
      <c r="E692" s="231"/>
      <c r="F692" s="233" t="s">
        <v>489</v>
      </c>
      <c r="G692" s="231"/>
      <c r="H692" s="234">
        <v>35.25</v>
      </c>
      <c r="I692" s="235"/>
      <c r="J692" s="231"/>
      <c r="K692" s="231"/>
      <c r="L692" s="236"/>
      <c r="M692" s="237"/>
      <c r="N692" s="238"/>
      <c r="O692" s="238"/>
      <c r="P692" s="238"/>
      <c r="Q692" s="238"/>
      <c r="R692" s="238"/>
      <c r="S692" s="238"/>
      <c r="T692" s="23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0" t="s">
        <v>140</v>
      </c>
      <c r="AU692" s="240" t="s">
        <v>87</v>
      </c>
      <c r="AV692" s="14" t="s">
        <v>87</v>
      </c>
      <c r="AW692" s="14" t="s">
        <v>4</v>
      </c>
      <c r="AX692" s="14" t="s">
        <v>85</v>
      </c>
      <c r="AY692" s="240" t="s">
        <v>132</v>
      </c>
    </row>
    <row r="693" s="2" customFormat="1" ht="37.8" customHeight="1">
      <c r="A693" s="39"/>
      <c r="B693" s="40"/>
      <c r="C693" s="206" t="s">
        <v>490</v>
      </c>
      <c r="D693" s="206" t="s">
        <v>135</v>
      </c>
      <c r="E693" s="207" t="s">
        <v>491</v>
      </c>
      <c r="F693" s="208" t="s">
        <v>492</v>
      </c>
      <c r="G693" s="209" t="s">
        <v>151</v>
      </c>
      <c r="H693" s="210">
        <v>2.3500000000000001</v>
      </c>
      <c r="I693" s="211"/>
      <c r="J693" s="212">
        <f>ROUND(I693*H693,2)</f>
        <v>0</v>
      </c>
      <c r="K693" s="208" t="s">
        <v>152</v>
      </c>
      <c r="L693" s="45"/>
      <c r="M693" s="213" t="s">
        <v>19</v>
      </c>
      <c r="N693" s="214" t="s">
        <v>48</v>
      </c>
      <c r="O693" s="85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7" t="s">
        <v>138</v>
      </c>
      <c r="AT693" s="217" t="s">
        <v>135</v>
      </c>
      <c r="AU693" s="217" t="s">
        <v>87</v>
      </c>
      <c r="AY693" s="18" t="s">
        <v>132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8" t="s">
        <v>85</v>
      </c>
      <c r="BK693" s="218">
        <f>ROUND(I693*H693,2)</f>
        <v>0</v>
      </c>
      <c r="BL693" s="18" t="s">
        <v>138</v>
      </c>
      <c r="BM693" s="217" t="s">
        <v>493</v>
      </c>
    </row>
    <row r="694" s="2" customFormat="1">
      <c r="A694" s="39"/>
      <c r="B694" s="40"/>
      <c r="C694" s="41"/>
      <c r="D694" s="252" t="s">
        <v>154</v>
      </c>
      <c r="E694" s="41"/>
      <c r="F694" s="253" t="s">
        <v>494</v>
      </c>
      <c r="G694" s="41"/>
      <c r="H694" s="41"/>
      <c r="I694" s="254"/>
      <c r="J694" s="41"/>
      <c r="K694" s="41"/>
      <c r="L694" s="45"/>
      <c r="M694" s="255"/>
      <c r="N694" s="256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154</v>
      </c>
      <c r="AU694" s="18" t="s">
        <v>87</v>
      </c>
    </row>
    <row r="695" s="2" customFormat="1" ht="44.25" customHeight="1">
      <c r="A695" s="39"/>
      <c r="B695" s="40"/>
      <c r="C695" s="206" t="s">
        <v>495</v>
      </c>
      <c r="D695" s="206" t="s">
        <v>135</v>
      </c>
      <c r="E695" s="207" t="s">
        <v>496</v>
      </c>
      <c r="F695" s="208" t="s">
        <v>497</v>
      </c>
      <c r="G695" s="209" t="s">
        <v>151</v>
      </c>
      <c r="H695" s="210">
        <v>2.3500000000000001</v>
      </c>
      <c r="I695" s="211"/>
      <c r="J695" s="212">
        <f>ROUND(I695*H695,2)</f>
        <v>0</v>
      </c>
      <c r="K695" s="208" t="s">
        <v>152</v>
      </c>
      <c r="L695" s="45"/>
      <c r="M695" s="213" t="s">
        <v>19</v>
      </c>
      <c r="N695" s="214" t="s">
        <v>48</v>
      </c>
      <c r="O695" s="85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17" t="s">
        <v>138</v>
      </c>
      <c r="AT695" s="217" t="s">
        <v>135</v>
      </c>
      <c r="AU695" s="217" t="s">
        <v>87</v>
      </c>
      <c r="AY695" s="18" t="s">
        <v>132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8" t="s">
        <v>85</v>
      </c>
      <c r="BK695" s="218">
        <f>ROUND(I695*H695,2)</f>
        <v>0</v>
      </c>
      <c r="BL695" s="18" t="s">
        <v>138</v>
      </c>
      <c r="BM695" s="217" t="s">
        <v>498</v>
      </c>
    </row>
    <row r="696" s="2" customFormat="1">
      <c r="A696" s="39"/>
      <c r="B696" s="40"/>
      <c r="C696" s="41"/>
      <c r="D696" s="252" t="s">
        <v>154</v>
      </c>
      <c r="E696" s="41"/>
      <c r="F696" s="253" t="s">
        <v>499</v>
      </c>
      <c r="G696" s="41"/>
      <c r="H696" s="41"/>
      <c r="I696" s="254"/>
      <c r="J696" s="41"/>
      <c r="K696" s="41"/>
      <c r="L696" s="45"/>
      <c r="M696" s="255"/>
      <c r="N696" s="256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154</v>
      </c>
      <c r="AU696" s="18" t="s">
        <v>87</v>
      </c>
    </row>
    <row r="697" s="12" customFormat="1" ht="22.8" customHeight="1">
      <c r="A697" s="12"/>
      <c r="B697" s="190"/>
      <c r="C697" s="191"/>
      <c r="D697" s="192" t="s">
        <v>76</v>
      </c>
      <c r="E697" s="204" t="s">
        <v>500</v>
      </c>
      <c r="F697" s="204" t="s">
        <v>501</v>
      </c>
      <c r="G697" s="191"/>
      <c r="H697" s="191"/>
      <c r="I697" s="194"/>
      <c r="J697" s="205">
        <f>BK697</f>
        <v>0</v>
      </c>
      <c r="K697" s="191"/>
      <c r="L697" s="196"/>
      <c r="M697" s="197"/>
      <c r="N697" s="198"/>
      <c r="O697" s="198"/>
      <c r="P697" s="199">
        <f>SUM(P698:P699)</f>
        <v>0</v>
      </c>
      <c r="Q697" s="198"/>
      <c r="R697" s="199">
        <f>SUM(R698:R699)</f>
        <v>0</v>
      </c>
      <c r="S697" s="198"/>
      <c r="T697" s="200">
        <f>SUM(T698:T699)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1" t="s">
        <v>85</v>
      </c>
      <c r="AT697" s="202" t="s">
        <v>76</v>
      </c>
      <c r="AU697" s="202" t="s">
        <v>85</v>
      </c>
      <c r="AY697" s="201" t="s">
        <v>132</v>
      </c>
      <c r="BK697" s="203">
        <f>SUM(BK698:BK699)</f>
        <v>0</v>
      </c>
    </row>
    <row r="698" s="2" customFormat="1" ht="55.5" customHeight="1">
      <c r="A698" s="39"/>
      <c r="B698" s="40"/>
      <c r="C698" s="206" t="s">
        <v>502</v>
      </c>
      <c r="D698" s="206" t="s">
        <v>135</v>
      </c>
      <c r="E698" s="207" t="s">
        <v>503</v>
      </c>
      <c r="F698" s="208" t="s">
        <v>504</v>
      </c>
      <c r="G698" s="209" t="s">
        <v>151</v>
      </c>
      <c r="H698" s="210">
        <v>10.91</v>
      </c>
      <c r="I698" s="211"/>
      <c r="J698" s="212">
        <f>ROUND(I698*H698,2)</f>
        <v>0</v>
      </c>
      <c r="K698" s="208" t="s">
        <v>152</v>
      </c>
      <c r="L698" s="45"/>
      <c r="M698" s="213" t="s">
        <v>19</v>
      </c>
      <c r="N698" s="214" t="s">
        <v>48</v>
      </c>
      <c r="O698" s="85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17" t="s">
        <v>138</v>
      </c>
      <c r="AT698" s="217" t="s">
        <v>135</v>
      </c>
      <c r="AU698" s="217" t="s">
        <v>87</v>
      </c>
      <c r="AY698" s="18" t="s">
        <v>132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8" t="s">
        <v>85</v>
      </c>
      <c r="BK698" s="218">
        <f>ROUND(I698*H698,2)</f>
        <v>0</v>
      </c>
      <c r="BL698" s="18" t="s">
        <v>138</v>
      </c>
      <c r="BM698" s="217" t="s">
        <v>505</v>
      </c>
    </row>
    <row r="699" s="2" customFormat="1">
      <c r="A699" s="39"/>
      <c r="B699" s="40"/>
      <c r="C699" s="41"/>
      <c r="D699" s="252" t="s">
        <v>154</v>
      </c>
      <c r="E699" s="41"/>
      <c r="F699" s="253" t="s">
        <v>506</v>
      </c>
      <c r="G699" s="41"/>
      <c r="H699" s="41"/>
      <c r="I699" s="254"/>
      <c r="J699" s="41"/>
      <c r="K699" s="41"/>
      <c r="L699" s="45"/>
      <c r="M699" s="255"/>
      <c r="N699" s="256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154</v>
      </c>
      <c r="AU699" s="18" t="s">
        <v>87</v>
      </c>
    </row>
    <row r="700" s="12" customFormat="1" ht="25.92" customHeight="1">
      <c r="A700" s="12"/>
      <c r="B700" s="190"/>
      <c r="C700" s="191"/>
      <c r="D700" s="192" t="s">
        <v>76</v>
      </c>
      <c r="E700" s="193" t="s">
        <v>507</v>
      </c>
      <c r="F700" s="193" t="s">
        <v>508</v>
      </c>
      <c r="G700" s="191"/>
      <c r="H700" s="191"/>
      <c r="I700" s="194"/>
      <c r="J700" s="195">
        <f>BK700</f>
        <v>0</v>
      </c>
      <c r="K700" s="191"/>
      <c r="L700" s="196"/>
      <c r="M700" s="197"/>
      <c r="N700" s="198"/>
      <c r="O700" s="198"/>
      <c r="P700" s="199">
        <f>P701+P714+P741</f>
        <v>0</v>
      </c>
      <c r="Q700" s="198"/>
      <c r="R700" s="199">
        <f>R701+R714+R741</f>
        <v>0.40811368720000002</v>
      </c>
      <c r="S700" s="198"/>
      <c r="T700" s="200">
        <f>T701+T714+T741</f>
        <v>0.35528678000000002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1" t="s">
        <v>87</v>
      </c>
      <c r="AT700" s="202" t="s">
        <v>76</v>
      </c>
      <c r="AU700" s="202" t="s">
        <v>77</v>
      </c>
      <c r="AY700" s="201" t="s">
        <v>132</v>
      </c>
      <c r="BK700" s="203">
        <f>BK701+BK714+BK741</f>
        <v>0</v>
      </c>
    </row>
    <row r="701" s="12" customFormat="1" ht="22.8" customHeight="1">
      <c r="A701" s="12"/>
      <c r="B701" s="190"/>
      <c r="C701" s="191"/>
      <c r="D701" s="192" t="s">
        <v>76</v>
      </c>
      <c r="E701" s="204" t="s">
        <v>509</v>
      </c>
      <c r="F701" s="204" t="s">
        <v>510</v>
      </c>
      <c r="G701" s="191"/>
      <c r="H701" s="191"/>
      <c r="I701" s="194"/>
      <c r="J701" s="205">
        <f>BK701</f>
        <v>0</v>
      </c>
      <c r="K701" s="191"/>
      <c r="L701" s="196"/>
      <c r="M701" s="197"/>
      <c r="N701" s="198"/>
      <c r="O701" s="198"/>
      <c r="P701" s="199">
        <f>SUM(P702:P713)</f>
        <v>0</v>
      </c>
      <c r="Q701" s="198"/>
      <c r="R701" s="199">
        <f>SUM(R702:R713)</f>
        <v>0.00066079999999999991</v>
      </c>
      <c r="S701" s="198"/>
      <c r="T701" s="200">
        <f>SUM(T702:T713)</f>
        <v>0.020130799999999997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01" t="s">
        <v>87</v>
      </c>
      <c r="AT701" s="202" t="s">
        <v>76</v>
      </c>
      <c r="AU701" s="202" t="s">
        <v>85</v>
      </c>
      <c r="AY701" s="201" t="s">
        <v>132</v>
      </c>
      <c r="BK701" s="203">
        <f>SUM(BK702:BK713)</f>
        <v>0</v>
      </c>
    </row>
    <row r="702" s="2" customFormat="1" ht="16.5" customHeight="1">
      <c r="A702" s="39"/>
      <c r="B702" s="40"/>
      <c r="C702" s="206" t="s">
        <v>511</v>
      </c>
      <c r="D702" s="206" t="s">
        <v>135</v>
      </c>
      <c r="E702" s="207" t="s">
        <v>512</v>
      </c>
      <c r="F702" s="208" t="s">
        <v>513</v>
      </c>
      <c r="G702" s="209" t="s">
        <v>179</v>
      </c>
      <c r="H702" s="210">
        <v>2.3599999999999999</v>
      </c>
      <c r="I702" s="211"/>
      <c r="J702" s="212">
        <f>ROUND(I702*H702,2)</f>
        <v>0</v>
      </c>
      <c r="K702" s="208" t="s">
        <v>19</v>
      </c>
      <c r="L702" s="45"/>
      <c r="M702" s="213" t="s">
        <v>19</v>
      </c>
      <c r="N702" s="214" t="s">
        <v>48</v>
      </c>
      <c r="O702" s="85"/>
      <c r="P702" s="215">
        <f>O702*H702</f>
        <v>0</v>
      </c>
      <c r="Q702" s="215">
        <v>0.00027999999999999998</v>
      </c>
      <c r="R702" s="215">
        <f>Q702*H702</f>
        <v>0.00066079999999999991</v>
      </c>
      <c r="S702" s="215">
        <v>0</v>
      </c>
      <c r="T702" s="216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17" t="s">
        <v>234</v>
      </c>
      <c r="AT702" s="217" t="s">
        <v>135</v>
      </c>
      <c r="AU702" s="217" t="s">
        <v>87</v>
      </c>
      <c r="AY702" s="18" t="s">
        <v>132</v>
      </c>
      <c r="BE702" s="218">
        <f>IF(N702="základní",J702,0)</f>
        <v>0</v>
      </c>
      <c r="BF702" s="218">
        <f>IF(N702="snížená",J702,0)</f>
        <v>0</v>
      </c>
      <c r="BG702" s="218">
        <f>IF(N702="zákl. přenesená",J702,0)</f>
        <v>0</v>
      </c>
      <c r="BH702" s="218">
        <f>IF(N702="sníž. přenesená",J702,0)</f>
        <v>0</v>
      </c>
      <c r="BI702" s="218">
        <f>IF(N702="nulová",J702,0)</f>
        <v>0</v>
      </c>
      <c r="BJ702" s="18" t="s">
        <v>85</v>
      </c>
      <c r="BK702" s="218">
        <f>ROUND(I702*H702,2)</f>
        <v>0</v>
      </c>
      <c r="BL702" s="18" t="s">
        <v>234</v>
      </c>
      <c r="BM702" s="217" t="s">
        <v>514</v>
      </c>
    </row>
    <row r="703" s="13" customFormat="1">
      <c r="A703" s="13"/>
      <c r="B703" s="219"/>
      <c r="C703" s="220"/>
      <c r="D703" s="221" t="s">
        <v>140</v>
      </c>
      <c r="E703" s="222" t="s">
        <v>19</v>
      </c>
      <c r="F703" s="223" t="s">
        <v>141</v>
      </c>
      <c r="G703" s="220"/>
      <c r="H703" s="222" t="s">
        <v>19</v>
      </c>
      <c r="I703" s="224"/>
      <c r="J703" s="220"/>
      <c r="K703" s="220"/>
      <c r="L703" s="225"/>
      <c r="M703" s="226"/>
      <c r="N703" s="227"/>
      <c r="O703" s="227"/>
      <c r="P703" s="227"/>
      <c r="Q703" s="227"/>
      <c r="R703" s="227"/>
      <c r="S703" s="227"/>
      <c r="T703" s="22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29" t="s">
        <v>140</v>
      </c>
      <c r="AU703" s="229" t="s">
        <v>87</v>
      </c>
      <c r="AV703" s="13" t="s">
        <v>85</v>
      </c>
      <c r="AW703" s="13" t="s">
        <v>36</v>
      </c>
      <c r="AX703" s="13" t="s">
        <v>77</v>
      </c>
      <c r="AY703" s="229" t="s">
        <v>132</v>
      </c>
    </row>
    <row r="704" s="13" customFormat="1">
      <c r="A704" s="13"/>
      <c r="B704" s="219"/>
      <c r="C704" s="220"/>
      <c r="D704" s="221" t="s">
        <v>140</v>
      </c>
      <c r="E704" s="222" t="s">
        <v>19</v>
      </c>
      <c r="F704" s="223" t="s">
        <v>515</v>
      </c>
      <c r="G704" s="220"/>
      <c r="H704" s="222" t="s">
        <v>19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29" t="s">
        <v>140</v>
      </c>
      <c r="AU704" s="229" t="s">
        <v>87</v>
      </c>
      <c r="AV704" s="13" t="s">
        <v>85</v>
      </c>
      <c r="AW704" s="13" t="s">
        <v>36</v>
      </c>
      <c r="AX704" s="13" t="s">
        <v>77</v>
      </c>
      <c r="AY704" s="229" t="s">
        <v>132</v>
      </c>
    </row>
    <row r="705" s="14" customFormat="1">
      <c r="A705" s="14"/>
      <c r="B705" s="230"/>
      <c r="C705" s="231"/>
      <c r="D705" s="221" t="s">
        <v>140</v>
      </c>
      <c r="E705" s="232" t="s">
        <v>19</v>
      </c>
      <c r="F705" s="233" t="s">
        <v>516</v>
      </c>
      <c r="G705" s="231"/>
      <c r="H705" s="234">
        <v>2.3599999999999999</v>
      </c>
      <c r="I705" s="235"/>
      <c r="J705" s="231"/>
      <c r="K705" s="231"/>
      <c r="L705" s="236"/>
      <c r="M705" s="237"/>
      <c r="N705" s="238"/>
      <c r="O705" s="238"/>
      <c r="P705" s="238"/>
      <c r="Q705" s="238"/>
      <c r="R705" s="238"/>
      <c r="S705" s="238"/>
      <c r="T705" s="23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0" t="s">
        <v>140</v>
      </c>
      <c r="AU705" s="240" t="s">
        <v>87</v>
      </c>
      <c r="AV705" s="14" t="s">
        <v>87</v>
      </c>
      <c r="AW705" s="14" t="s">
        <v>36</v>
      </c>
      <c r="AX705" s="14" t="s">
        <v>77</v>
      </c>
      <c r="AY705" s="240" t="s">
        <v>132</v>
      </c>
    </row>
    <row r="706" s="15" customFormat="1">
      <c r="A706" s="15"/>
      <c r="B706" s="241"/>
      <c r="C706" s="242"/>
      <c r="D706" s="221" t="s">
        <v>140</v>
      </c>
      <c r="E706" s="243" t="s">
        <v>19</v>
      </c>
      <c r="F706" s="244" t="s">
        <v>148</v>
      </c>
      <c r="G706" s="242"/>
      <c r="H706" s="245">
        <v>2.3599999999999999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1" t="s">
        <v>140</v>
      </c>
      <c r="AU706" s="251" t="s">
        <v>87</v>
      </c>
      <c r="AV706" s="15" t="s">
        <v>138</v>
      </c>
      <c r="AW706" s="15" t="s">
        <v>36</v>
      </c>
      <c r="AX706" s="15" t="s">
        <v>85</v>
      </c>
      <c r="AY706" s="251" t="s">
        <v>132</v>
      </c>
    </row>
    <row r="707" s="2" customFormat="1" ht="16.5" customHeight="1">
      <c r="A707" s="39"/>
      <c r="B707" s="40"/>
      <c r="C707" s="206" t="s">
        <v>517</v>
      </c>
      <c r="D707" s="206" t="s">
        <v>135</v>
      </c>
      <c r="E707" s="207" t="s">
        <v>518</v>
      </c>
      <c r="F707" s="208" t="s">
        <v>519</v>
      </c>
      <c r="G707" s="209" t="s">
        <v>179</v>
      </c>
      <c r="H707" s="210">
        <v>2.3599999999999999</v>
      </c>
      <c r="I707" s="211"/>
      <c r="J707" s="212">
        <f>ROUND(I707*H707,2)</f>
        <v>0</v>
      </c>
      <c r="K707" s="208" t="s">
        <v>19</v>
      </c>
      <c r="L707" s="45"/>
      <c r="M707" s="213" t="s">
        <v>19</v>
      </c>
      <c r="N707" s="214" t="s">
        <v>48</v>
      </c>
      <c r="O707" s="85"/>
      <c r="P707" s="215">
        <f>O707*H707</f>
        <v>0</v>
      </c>
      <c r="Q707" s="215">
        <v>0</v>
      </c>
      <c r="R707" s="215">
        <f>Q707*H707</f>
        <v>0</v>
      </c>
      <c r="S707" s="215">
        <v>0.0085299999999999994</v>
      </c>
      <c r="T707" s="216">
        <f>S707*H707</f>
        <v>0.020130799999999997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17" t="s">
        <v>234</v>
      </c>
      <c r="AT707" s="217" t="s">
        <v>135</v>
      </c>
      <c r="AU707" s="217" t="s">
        <v>87</v>
      </c>
      <c r="AY707" s="18" t="s">
        <v>132</v>
      </c>
      <c r="BE707" s="218">
        <f>IF(N707="základní",J707,0)</f>
        <v>0</v>
      </c>
      <c r="BF707" s="218">
        <f>IF(N707="snížená",J707,0)</f>
        <v>0</v>
      </c>
      <c r="BG707" s="218">
        <f>IF(N707="zákl. přenesená",J707,0)</f>
        <v>0</v>
      </c>
      <c r="BH707" s="218">
        <f>IF(N707="sníž. přenesená",J707,0)</f>
        <v>0</v>
      </c>
      <c r="BI707" s="218">
        <f>IF(N707="nulová",J707,0)</f>
        <v>0</v>
      </c>
      <c r="BJ707" s="18" t="s">
        <v>85</v>
      </c>
      <c r="BK707" s="218">
        <f>ROUND(I707*H707,2)</f>
        <v>0</v>
      </c>
      <c r="BL707" s="18" t="s">
        <v>234</v>
      </c>
      <c r="BM707" s="217" t="s">
        <v>520</v>
      </c>
    </row>
    <row r="708" s="13" customFormat="1">
      <c r="A708" s="13"/>
      <c r="B708" s="219"/>
      <c r="C708" s="220"/>
      <c r="D708" s="221" t="s">
        <v>140</v>
      </c>
      <c r="E708" s="222" t="s">
        <v>19</v>
      </c>
      <c r="F708" s="223" t="s">
        <v>141</v>
      </c>
      <c r="G708" s="220"/>
      <c r="H708" s="222" t="s">
        <v>19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29" t="s">
        <v>140</v>
      </c>
      <c r="AU708" s="229" t="s">
        <v>87</v>
      </c>
      <c r="AV708" s="13" t="s">
        <v>85</v>
      </c>
      <c r="AW708" s="13" t="s">
        <v>36</v>
      </c>
      <c r="AX708" s="13" t="s">
        <v>77</v>
      </c>
      <c r="AY708" s="229" t="s">
        <v>132</v>
      </c>
    </row>
    <row r="709" s="13" customFormat="1">
      <c r="A709" s="13"/>
      <c r="B709" s="219"/>
      <c r="C709" s="220"/>
      <c r="D709" s="221" t="s">
        <v>140</v>
      </c>
      <c r="E709" s="222" t="s">
        <v>19</v>
      </c>
      <c r="F709" s="223" t="s">
        <v>515</v>
      </c>
      <c r="G709" s="220"/>
      <c r="H709" s="222" t="s">
        <v>19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29" t="s">
        <v>140</v>
      </c>
      <c r="AU709" s="229" t="s">
        <v>87</v>
      </c>
      <c r="AV709" s="13" t="s">
        <v>85</v>
      </c>
      <c r="AW709" s="13" t="s">
        <v>36</v>
      </c>
      <c r="AX709" s="13" t="s">
        <v>77</v>
      </c>
      <c r="AY709" s="229" t="s">
        <v>132</v>
      </c>
    </row>
    <row r="710" s="14" customFormat="1">
      <c r="A710" s="14"/>
      <c r="B710" s="230"/>
      <c r="C710" s="231"/>
      <c r="D710" s="221" t="s">
        <v>140</v>
      </c>
      <c r="E710" s="232" t="s">
        <v>19</v>
      </c>
      <c r="F710" s="233" t="s">
        <v>516</v>
      </c>
      <c r="G710" s="231"/>
      <c r="H710" s="234">
        <v>2.3599999999999999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0" t="s">
        <v>140</v>
      </c>
      <c r="AU710" s="240" t="s">
        <v>87</v>
      </c>
      <c r="AV710" s="14" t="s">
        <v>87</v>
      </c>
      <c r="AW710" s="14" t="s">
        <v>36</v>
      </c>
      <c r="AX710" s="14" t="s">
        <v>77</v>
      </c>
      <c r="AY710" s="240" t="s">
        <v>132</v>
      </c>
    </row>
    <row r="711" s="15" customFormat="1">
      <c r="A711" s="15"/>
      <c r="B711" s="241"/>
      <c r="C711" s="242"/>
      <c r="D711" s="221" t="s">
        <v>140</v>
      </c>
      <c r="E711" s="243" t="s">
        <v>19</v>
      </c>
      <c r="F711" s="244" t="s">
        <v>148</v>
      </c>
      <c r="G711" s="242"/>
      <c r="H711" s="245">
        <v>2.3599999999999999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1" t="s">
        <v>140</v>
      </c>
      <c r="AU711" s="251" t="s">
        <v>87</v>
      </c>
      <c r="AV711" s="15" t="s">
        <v>138</v>
      </c>
      <c r="AW711" s="15" t="s">
        <v>36</v>
      </c>
      <c r="AX711" s="15" t="s">
        <v>85</v>
      </c>
      <c r="AY711" s="251" t="s">
        <v>132</v>
      </c>
    </row>
    <row r="712" s="2" customFormat="1" ht="49.05" customHeight="1">
      <c r="A712" s="39"/>
      <c r="B712" s="40"/>
      <c r="C712" s="206" t="s">
        <v>521</v>
      </c>
      <c r="D712" s="206" t="s">
        <v>135</v>
      </c>
      <c r="E712" s="207" t="s">
        <v>522</v>
      </c>
      <c r="F712" s="208" t="s">
        <v>523</v>
      </c>
      <c r="G712" s="209" t="s">
        <v>151</v>
      </c>
      <c r="H712" s="210">
        <v>0.02</v>
      </c>
      <c r="I712" s="211"/>
      <c r="J712" s="212">
        <f>ROUND(I712*H712,2)</f>
        <v>0</v>
      </c>
      <c r="K712" s="208" t="s">
        <v>152</v>
      </c>
      <c r="L712" s="45"/>
      <c r="M712" s="213" t="s">
        <v>19</v>
      </c>
      <c r="N712" s="214" t="s">
        <v>48</v>
      </c>
      <c r="O712" s="85"/>
      <c r="P712" s="215">
        <f>O712*H712</f>
        <v>0</v>
      </c>
      <c r="Q712" s="215">
        <v>0</v>
      </c>
      <c r="R712" s="215">
        <f>Q712*H712</f>
        <v>0</v>
      </c>
      <c r="S712" s="215">
        <v>0</v>
      </c>
      <c r="T712" s="216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17" t="s">
        <v>234</v>
      </c>
      <c r="AT712" s="217" t="s">
        <v>135</v>
      </c>
      <c r="AU712" s="217" t="s">
        <v>87</v>
      </c>
      <c r="AY712" s="18" t="s">
        <v>132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8" t="s">
        <v>85</v>
      </c>
      <c r="BK712" s="218">
        <f>ROUND(I712*H712,2)</f>
        <v>0</v>
      </c>
      <c r="BL712" s="18" t="s">
        <v>234</v>
      </c>
      <c r="BM712" s="217" t="s">
        <v>524</v>
      </c>
    </row>
    <row r="713" s="2" customFormat="1">
      <c r="A713" s="39"/>
      <c r="B713" s="40"/>
      <c r="C713" s="41"/>
      <c r="D713" s="252" t="s">
        <v>154</v>
      </c>
      <c r="E713" s="41"/>
      <c r="F713" s="253" t="s">
        <v>525</v>
      </c>
      <c r="G713" s="41"/>
      <c r="H713" s="41"/>
      <c r="I713" s="254"/>
      <c r="J713" s="41"/>
      <c r="K713" s="41"/>
      <c r="L713" s="45"/>
      <c r="M713" s="255"/>
      <c r="N713" s="256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154</v>
      </c>
      <c r="AU713" s="18" t="s">
        <v>87</v>
      </c>
    </row>
    <row r="714" s="12" customFormat="1" ht="22.8" customHeight="1">
      <c r="A714" s="12"/>
      <c r="B714" s="190"/>
      <c r="C714" s="191"/>
      <c r="D714" s="192" t="s">
        <v>76</v>
      </c>
      <c r="E714" s="204" t="s">
        <v>526</v>
      </c>
      <c r="F714" s="204" t="s">
        <v>527</v>
      </c>
      <c r="G714" s="191"/>
      <c r="H714" s="191"/>
      <c r="I714" s="194"/>
      <c r="J714" s="205">
        <f>BK714</f>
        <v>0</v>
      </c>
      <c r="K714" s="191"/>
      <c r="L714" s="196"/>
      <c r="M714" s="197"/>
      <c r="N714" s="198"/>
      <c r="O714" s="198"/>
      <c r="P714" s="199">
        <f>SUM(P715:P740)</f>
        <v>0</v>
      </c>
      <c r="Q714" s="198"/>
      <c r="R714" s="199">
        <f>SUM(R715:R740)</f>
        <v>0.313189</v>
      </c>
      <c r="S714" s="198"/>
      <c r="T714" s="200">
        <f>SUM(T715:T740)</f>
        <v>0.313189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01" t="s">
        <v>87</v>
      </c>
      <c r="AT714" s="202" t="s">
        <v>76</v>
      </c>
      <c r="AU714" s="202" t="s">
        <v>85</v>
      </c>
      <c r="AY714" s="201" t="s">
        <v>132</v>
      </c>
      <c r="BK714" s="203">
        <f>SUM(BK715:BK740)</f>
        <v>0</v>
      </c>
    </row>
    <row r="715" s="2" customFormat="1" ht="44.25" customHeight="1">
      <c r="A715" s="39"/>
      <c r="B715" s="40"/>
      <c r="C715" s="206" t="s">
        <v>528</v>
      </c>
      <c r="D715" s="206" t="s">
        <v>135</v>
      </c>
      <c r="E715" s="207" t="s">
        <v>529</v>
      </c>
      <c r="F715" s="208" t="s">
        <v>530</v>
      </c>
      <c r="G715" s="209" t="s">
        <v>179</v>
      </c>
      <c r="H715" s="210">
        <v>29.27</v>
      </c>
      <c r="I715" s="211"/>
      <c r="J715" s="212">
        <f>ROUND(I715*H715,2)</f>
        <v>0</v>
      </c>
      <c r="K715" s="208" t="s">
        <v>19</v>
      </c>
      <c r="L715" s="45"/>
      <c r="M715" s="213" t="s">
        <v>19</v>
      </c>
      <c r="N715" s="214" t="s">
        <v>48</v>
      </c>
      <c r="O715" s="85"/>
      <c r="P715" s="215">
        <f>O715*H715</f>
        <v>0</v>
      </c>
      <c r="Q715" s="215">
        <v>0.010699999999999999</v>
      </c>
      <c r="R715" s="215">
        <f>Q715*H715</f>
        <v>0.313189</v>
      </c>
      <c r="S715" s="215">
        <v>0.010699999999999999</v>
      </c>
      <c r="T715" s="216">
        <f>S715*H715</f>
        <v>0.313189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17" t="s">
        <v>234</v>
      </c>
      <c r="AT715" s="217" t="s">
        <v>135</v>
      </c>
      <c r="AU715" s="217" t="s">
        <v>87</v>
      </c>
      <c r="AY715" s="18" t="s">
        <v>132</v>
      </c>
      <c r="BE715" s="218">
        <f>IF(N715="základní",J715,0)</f>
        <v>0</v>
      </c>
      <c r="BF715" s="218">
        <f>IF(N715="snížená",J715,0)</f>
        <v>0</v>
      </c>
      <c r="BG715" s="218">
        <f>IF(N715="zákl. přenesená",J715,0)</f>
        <v>0</v>
      </c>
      <c r="BH715" s="218">
        <f>IF(N715="sníž. přenesená",J715,0)</f>
        <v>0</v>
      </c>
      <c r="BI715" s="218">
        <f>IF(N715="nulová",J715,0)</f>
        <v>0</v>
      </c>
      <c r="BJ715" s="18" t="s">
        <v>85</v>
      </c>
      <c r="BK715" s="218">
        <f>ROUND(I715*H715,2)</f>
        <v>0</v>
      </c>
      <c r="BL715" s="18" t="s">
        <v>234</v>
      </c>
      <c r="BM715" s="217" t="s">
        <v>531</v>
      </c>
    </row>
    <row r="716" s="13" customFormat="1">
      <c r="A716" s="13"/>
      <c r="B716" s="219"/>
      <c r="C716" s="220"/>
      <c r="D716" s="221" t="s">
        <v>140</v>
      </c>
      <c r="E716" s="222" t="s">
        <v>19</v>
      </c>
      <c r="F716" s="223" t="s">
        <v>141</v>
      </c>
      <c r="G716" s="220"/>
      <c r="H716" s="222" t="s">
        <v>19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29" t="s">
        <v>140</v>
      </c>
      <c r="AU716" s="229" t="s">
        <v>87</v>
      </c>
      <c r="AV716" s="13" t="s">
        <v>85</v>
      </c>
      <c r="AW716" s="13" t="s">
        <v>36</v>
      </c>
      <c r="AX716" s="13" t="s">
        <v>77</v>
      </c>
      <c r="AY716" s="229" t="s">
        <v>132</v>
      </c>
    </row>
    <row r="717" s="13" customFormat="1">
      <c r="A717" s="13"/>
      <c r="B717" s="219"/>
      <c r="C717" s="220"/>
      <c r="D717" s="221" t="s">
        <v>140</v>
      </c>
      <c r="E717" s="222" t="s">
        <v>19</v>
      </c>
      <c r="F717" s="223" t="s">
        <v>532</v>
      </c>
      <c r="G717" s="220"/>
      <c r="H717" s="222" t="s">
        <v>19</v>
      </c>
      <c r="I717" s="224"/>
      <c r="J717" s="220"/>
      <c r="K717" s="220"/>
      <c r="L717" s="225"/>
      <c r="M717" s="226"/>
      <c r="N717" s="227"/>
      <c r="O717" s="227"/>
      <c r="P717" s="227"/>
      <c r="Q717" s="227"/>
      <c r="R717" s="227"/>
      <c r="S717" s="227"/>
      <c r="T717" s="22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29" t="s">
        <v>140</v>
      </c>
      <c r="AU717" s="229" t="s">
        <v>87</v>
      </c>
      <c r="AV717" s="13" t="s">
        <v>85</v>
      </c>
      <c r="AW717" s="13" t="s">
        <v>36</v>
      </c>
      <c r="AX717" s="13" t="s">
        <v>77</v>
      </c>
      <c r="AY717" s="229" t="s">
        <v>132</v>
      </c>
    </row>
    <row r="718" s="13" customFormat="1">
      <c r="A718" s="13"/>
      <c r="B718" s="219"/>
      <c r="C718" s="220"/>
      <c r="D718" s="221" t="s">
        <v>140</v>
      </c>
      <c r="E718" s="222" t="s">
        <v>19</v>
      </c>
      <c r="F718" s="223" t="s">
        <v>146</v>
      </c>
      <c r="G718" s="220"/>
      <c r="H718" s="222" t="s">
        <v>19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29" t="s">
        <v>140</v>
      </c>
      <c r="AU718" s="229" t="s">
        <v>87</v>
      </c>
      <c r="AV718" s="13" t="s">
        <v>85</v>
      </c>
      <c r="AW718" s="13" t="s">
        <v>36</v>
      </c>
      <c r="AX718" s="13" t="s">
        <v>77</v>
      </c>
      <c r="AY718" s="229" t="s">
        <v>132</v>
      </c>
    </row>
    <row r="719" s="14" customFormat="1">
      <c r="A719" s="14"/>
      <c r="B719" s="230"/>
      <c r="C719" s="231"/>
      <c r="D719" s="221" t="s">
        <v>140</v>
      </c>
      <c r="E719" s="232" t="s">
        <v>19</v>
      </c>
      <c r="F719" s="233" t="s">
        <v>533</v>
      </c>
      <c r="G719" s="231"/>
      <c r="H719" s="234">
        <v>18.43</v>
      </c>
      <c r="I719" s="235"/>
      <c r="J719" s="231"/>
      <c r="K719" s="231"/>
      <c r="L719" s="236"/>
      <c r="M719" s="237"/>
      <c r="N719" s="238"/>
      <c r="O719" s="238"/>
      <c r="P719" s="238"/>
      <c r="Q719" s="238"/>
      <c r="R719" s="238"/>
      <c r="S719" s="238"/>
      <c r="T719" s="23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0" t="s">
        <v>140</v>
      </c>
      <c r="AU719" s="240" t="s">
        <v>87</v>
      </c>
      <c r="AV719" s="14" t="s">
        <v>87</v>
      </c>
      <c r="AW719" s="14" t="s">
        <v>36</v>
      </c>
      <c r="AX719" s="14" t="s">
        <v>77</v>
      </c>
      <c r="AY719" s="240" t="s">
        <v>132</v>
      </c>
    </row>
    <row r="720" s="13" customFormat="1">
      <c r="A720" s="13"/>
      <c r="B720" s="219"/>
      <c r="C720" s="220"/>
      <c r="D720" s="221" t="s">
        <v>140</v>
      </c>
      <c r="E720" s="222" t="s">
        <v>19</v>
      </c>
      <c r="F720" s="223" t="s">
        <v>197</v>
      </c>
      <c r="G720" s="220"/>
      <c r="H720" s="222" t="s">
        <v>19</v>
      </c>
      <c r="I720" s="224"/>
      <c r="J720" s="220"/>
      <c r="K720" s="220"/>
      <c r="L720" s="225"/>
      <c r="M720" s="226"/>
      <c r="N720" s="227"/>
      <c r="O720" s="227"/>
      <c r="P720" s="227"/>
      <c r="Q720" s="227"/>
      <c r="R720" s="227"/>
      <c r="S720" s="227"/>
      <c r="T720" s="22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29" t="s">
        <v>140</v>
      </c>
      <c r="AU720" s="229" t="s">
        <v>87</v>
      </c>
      <c r="AV720" s="13" t="s">
        <v>85</v>
      </c>
      <c r="AW720" s="13" t="s">
        <v>36</v>
      </c>
      <c r="AX720" s="13" t="s">
        <v>77</v>
      </c>
      <c r="AY720" s="229" t="s">
        <v>132</v>
      </c>
    </row>
    <row r="721" s="14" customFormat="1">
      <c r="A721" s="14"/>
      <c r="B721" s="230"/>
      <c r="C721" s="231"/>
      <c r="D721" s="221" t="s">
        <v>140</v>
      </c>
      <c r="E721" s="232" t="s">
        <v>19</v>
      </c>
      <c r="F721" s="233" t="s">
        <v>198</v>
      </c>
      <c r="G721" s="231"/>
      <c r="H721" s="234">
        <v>10.84</v>
      </c>
      <c r="I721" s="235"/>
      <c r="J721" s="231"/>
      <c r="K721" s="231"/>
      <c r="L721" s="236"/>
      <c r="M721" s="237"/>
      <c r="N721" s="238"/>
      <c r="O721" s="238"/>
      <c r="P721" s="238"/>
      <c r="Q721" s="238"/>
      <c r="R721" s="238"/>
      <c r="S721" s="238"/>
      <c r="T721" s="23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0" t="s">
        <v>140</v>
      </c>
      <c r="AU721" s="240" t="s">
        <v>87</v>
      </c>
      <c r="AV721" s="14" t="s">
        <v>87</v>
      </c>
      <c r="AW721" s="14" t="s">
        <v>36</v>
      </c>
      <c r="AX721" s="14" t="s">
        <v>77</v>
      </c>
      <c r="AY721" s="240" t="s">
        <v>132</v>
      </c>
    </row>
    <row r="722" s="15" customFormat="1">
      <c r="A722" s="15"/>
      <c r="B722" s="241"/>
      <c r="C722" s="242"/>
      <c r="D722" s="221" t="s">
        <v>140</v>
      </c>
      <c r="E722" s="243" t="s">
        <v>19</v>
      </c>
      <c r="F722" s="244" t="s">
        <v>148</v>
      </c>
      <c r="G722" s="242"/>
      <c r="H722" s="245">
        <v>29.27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1" t="s">
        <v>140</v>
      </c>
      <c r="AU722" s="251" t="s">
        <v>87</v>
      </c>
      <c r="AV722" s="15" t="s">
        <v>138</v>
      </c>
      <c r="AW722" s="15" t="s">
        <v>36</v>
      </c>
      <c r="AX722" s="15" t="s">
        <v>85</v>
      </c>
      <c r="AY722" s="251" t="s">
        <v>132</v>
      </c>
    </row>
    <row r="723" s="2" customFormat="1" ht="24.15" customHeight="1">
      <c r="A723" s="39"/>
      <c r="B723" s="40"/>
      <c r="C723" s="206" t="s">
        <v>534</v>
      </c>
      <c r="D723" s="206" t="s">
        <v>135</v>
      </c>
      <c r="E723" s="207" t="s">
        <v>535</v>
      </c>
      <c r="F723" s="208" t="s">
        <v>536</v>
      </c>
      <c r="G723" s="209" t="s">
        <v>179</v>
      </c>
      <c r="H723" s="210">
        <v>29.27</v>
      </c>
      <c r="I723" s="211"/>
      <c r="J723" s="212">
        <f>ROUND(I723*H723,2)</f>
        <v>0</v>
      </c>
      <c r="K723" s="208" t="s">
        <v>19</v>
      </c>
      <c r="L723" s="45"/>
      <c r="M723" s="213" t="s">
        <v>19</v>
      </c>
      <c r="N723" s="214" t="s">
        <v>48</v>
      </c>
      <c r="O723" s="85"/>
      <c r="P723" s="215">
        <f>O723*H723</f>
        <v>0</v>
      </c>
      <c r="Q723" s="215">
        <v>0</v>
      </c>
      <c r="R723" s="215">
        <f>Q723*H723</f>
        <v>0</v>
      </c>
      <c r="S723" s="215">
        <v>0</v>
      </c>
      <c r="T723" s="216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17" t="s">
        <v>234</v>
      </c>
      <c r="AT723" s="217" t="s">
        <v>135</v>
      </c>
      <c r="AU723" s="217" t="s">
        <v>87</v>
      </c>
      <c r="AY723" s="18" t="s">
        <v>132</v>
      </c>
      <c r="BE723" s="218">
        <f>IF(N723="základní",J723,0)</f>
        <v>0</v>
      </c>
      <c r="BF723" s="218">
        <f>IF(N723="snížená",J723,0)</f>
        <v>0</v>
      </c>
      <c r="BG723" s="218">
        <f>IF(N723="zákl. přenesená",J723,0)</f>
        <v>0</v>
      </c>
      <c r="BH723" s="218">
        <f>IF(N723="sníž. přenesená",J723,0)</f>
        <v>0</v>
      </c>
      <c r="BI723" s="218">
        <f>IF(N723="nulová",J723,0)</f>
        <v>0</v>
      </c>
      <c r="BJ723" s="18" t="s">
        <v>85</v>
      </c>
      <c r="BK723" s="218">
        <f>ROUND(I723*H723,2)</f>
        <v>0</v>
      </c>
      <c r="BL723" s="18" t="s">
        <v>234</v>
      </c>
      <c r="BM723" s="217" t="s">
        <v>537</v>
      </c>
    </row>
    <row r="724" s="13" customFormat="1">
      <c r="A724" s="13"/>
      <c r="B724" s="219"/>
      <c r="C724" s="220"/>
      <c r="D724" s="221" t="s">
        <v>140</v>
      </c>
      <c r="E724" s="222" t="s">
        <v>19</v>
      </c>
      <c r="F724" s="223" t="s">
        <v>141</v>
      </c>
      <c r="G724" s="220"/>
      <c r="H724" s="222" t="s">
        <v>19</v>
      </c>
      <c r="I724" s="224"/>
      <c r="J724" s="220"/>
      <c r="K724" s="220"/>
      <c r="L724" s="225"/>
      <c r="M724" s="226"/>
      <c r="N724" s="227"/>
      <c r="O724" s="227"/>
      <c r="P724" s="227"/>
      <c r="Q724" s="227"/>
      <c r="R724" s="227"/>
      <c r="S724" s="227"/>
      <c r="T724" s="22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29" t="s">
        <v>140</v>
      </c>
      <c r="AU724" s="229" t="s">
        <v>87</v>
      </c>
      <c r="AV724" s="13" t="s">
        <v>85</v>
      </c>
      <c r="AW724" s="13" t="s">
        <v>36</v>
      </c>
      <c r="AX724" s="13" t="s">
        <v>77</v>
      </c>
      <c r="AY724" s="229" t="s">
        <v>132</v>
      </c>
    </row>
    <row r="725" s="13" customFormat="1">
      <c r="A725" s="13"/>
      <c r="B725" s="219"/>
      <c r="C725" s="220"/>
      <c r="D725" s="221" t="s">
        <v>140</v>
      </c>
      <c r="E725" s="222" t="s">
        <v>19</v>
      </c>
      <c r="F725" s="223" t="s">
        <v>532</v>
      </c>
      <c r="G725" s="220"/>
      <c r="H725" s="222" t="s">
        <v>19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29" t="s">
        <v>140</v>
      </c>
      <c r="AU725" s="229" t="s">
        <v>87</v>
      </c>
      <c r="AV725" s="13" t="s">
        <v>85</v>
      </c>
      <c r="AW725" s="13" t="s">
        <v>36</v>
      </c>
      <c r="AX725" s="13" t="s">
        <v>77</v>
      </c>
      <c r="AY725" s="229" t="s">
        <v>132</v>
      </c>
    </row>
    <row r="726" s="13" customFormat="1">
      <c r="A726" s="13"/>
      <c r="B726" s="219"/>
      <c r="C726" s="220"/>
      <c r="D726" s="221" t="s">
        <v>140</v>
      </c>
      <c r="E726" s="222" t="s">
        <v>19</v>
      </c>
      <c r="F726" s="223" t="s">
        <v>146</v>
      </c>
      <c r="G726" s="220"/>
      <c r="H726" s="222" t="s">
        <v>19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29" t="s">
        <v>140</v>
      </c>
      <c r="AU726" s="229" t="s">
        <v>87</v>
      </c>
      <c r="AV726" s="13" t="s">
        <v>85</v>
      </c>
      <c r="AW726" s="13" t="s">
        <v>36</v>
      </c>
      <c r="AX726" s="13" t="s">
        <v>77</v>
      </c>
      <c r="AY726" s="229" t="s">
        <v>132</v>
      </c>
    </row>
    <row r="727" s="14" customFormat="1">
      <c r="A727" s="14"/>
      <c r="B727" s="230"/>
      <c r="C727" s="231"/>
      <c r="D727" s="221" t="s">
        <v>140</v>
      </c>
      <c r="E727" s="232" t="s">
        <v>19</v>
      </c>
      <c r="F727" s="233" t="s">
        <v>533</v>
      </c>
      <c r="G727" s="231"/>
      <c r="H727" s="234">
        <v>18.43</v>
      </c>
      <c r="I727" s="235"/>
      <c r="J727" s="231"/>
      <c r="K727" s="231"/>
      <c r="L727" s="236"/>
      <c r="M727" s="237"/>
      <c r="N727" s="238"/>
      <c r="O727" s="238"/>
      <c r="P727" s="238"/>
      <c r="Q727" s="238"/>
      <c r="R727" s="238"/>
      <c r="S727" s="238"/>
      <c r="T727" s="23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0" t="s">
        <v>140</v>
      </c>
      <c r="AU727" s="240" t="s">
        <v>87</v>
      </c>
      <c r="AV727" s="14" t="s">
        <v>87</v>
      </c>
      <c r="AW727" s="14" t="s">
        <v>36</v>
      </c>
      <c r="AX727" s="14" t="s">
        <v>77</v>
      </c>
      <c r="AY727" s="240" t="s">
        <v>132</v>
      </c>
    </row>
    <row r="728" s="13" customFormat="1">
      <c r="A728" s="13"/>
      <c r="B728" s="219"/>
      <c r="C728" s="220"/>
      <c r="D728" s="221" t="s">
        <v>140</v>
      </c>
      <c r="E728" s="222" t="s">
        <v>19</v>
      </c>
      <c r="F728" s="223" t="s">
        <v>197</v>
      </c>
      <c r="G728" s="220"/>
      <c r="H728" s="222" t="s">
        <v>19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29" t="s">
        <v>140</v>
      </c>
      <c r="AU728" s="229" t="s">
        <v>87</v>
      </c>
      <c r="AV728" s="13" t="s">
        <v>85</v>
      </c>
      <c r="AW728" s="13" t="s">
        <v>36</v>
      </c>
      <c r="AX728" s="13" t="s">
        <v>77</v>
      </c>
      <c r="AY728" s="229" t="s">
        <v>132</v>
      </c>
    </row>
    <row r="729" s="14" customFormat="1">
      <c r="A729" s="14"/>
      <c r="B729" s="230"/>
      <c r="C729" s="231"/>
      <c r="D729" s="221" t="s">
        <v>140</v>
      </c>
      <c r="E729" s="232" t="s">
        <v>19</v>
      </c>
      <c r="F729" s="233" t="s">
        <v>198</v>
      </c>
      <c r="G729" s="231"/>
      <c r="H729" s="234">
        <v>10.84</v>
      </c>
      <c r="I729" s="235"/>
      <c r="J729" s="231"/>
      <c r="K729" s="231"/>
      <c r="L729" s="236"/>
      <c r="M729" s="237"/>
      <c r="N729" s="238"/>
      <c r="O729" s="238"/>
      <c r="P729" s="238"/>
      <c r="Q729" s="238"/>
      <c r="R729" s="238"/>
      <c r="S729" s="238"/>
      <c r="T729" s="23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0" t="s">
        <v>140</v>
      </c>
      <c r="AU729" s="240" t="s">
        <v>87</v>
      </c>
      <c r="AV729" s="14" t="s">
        <v>87</v>
      </c>
      <c r="AW729" s="14" t="s">
        <v>36</v>
      </c>
      <c r="AX729" s="14" t="s">
        <v>77</v>
      </c>
      <c r="AY729" s="240" t="s">
        <v>132</v>
      </c>
    </row>
    <row r="730" s="15" customFormat="1">
      <c r="A730" s="15"/>
      <c r="B730" s="241"/>
      <c r="C730" s="242"/>
      <c r="D730" s="221" t="s">
        <v>140</v>
      </c>
      <c r="E730" s="243" t="s">
        <v>19</v>
      </c>
      <c r="F730" s="244" t="s">
        <v>148</v>
      </c>
      <c r="G730" s="242"/>
      <c r="H730" s="245">
        <v>29.27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1" t="s">
        <v>140</v>
      </c>
      <c r="AU730" s="251" t="s">
        <v>87</v>
      </c>
      <c r="AV730" s="15" t="s">
        <v>138</v>
      </c>
      <c r="AW730" s="15" t="s">
        <v>36</v>
      </c>
      <c r="AX730" s="15" t="s">
        <v>85</v>
      </c>
      <c r="AY730" s="251" t="s">
        <v>132</v>
      </c>
    </row>
    <row r="731" s="2" customFormat="1" ht="24.15" customHeight="1">
      <c r="A731" s="39"/>
      <c r="B731" s="40"/>
      <c r="C731" s="206" t="s">
        <v>538</v>
      </c>
      <c r="D731" s="206" t="s">
        <v>135</v>
      </c>
      <c r="E731" s="207" t="s">
        <v>539</v>
      </c>
      <c r="F731" s="208" t="s">
        <v>540</v>
      </c>
      <c r="G731" s="209" t="s">
        <v>179</v>
      </c>
      <c r="H731" s="210">
        <v>29.27</v>
      </c>
      <c r="I731" s="211"/>
      <c r="J731" s="212">
        <f>ROUND(I731*H731,2)</f>
        <v>0</v>
      </c>
      <c r="K731" s="208" t="s">
        <v>19</v>
      </c>
      <c r="L731" s="45"/>
      <c r="M731" s="213" t="s">
        <v>19</v>
      </c>
      <c r="N731" s="214" t="s">
        <v>48</v>
      </c>
      <c r="O731" s="85"/>
      <c r="P731" s="215">
        <f>O731*H731</f>
        <v>0</v>
      </c>
      <c r="Q731" s="215">
        <v>0</v>
      </c>
      <c r="R731" s="215">
        <f>Q731*H731</f>
        <v>0</v>
      </c>
      <c r="S731" s="215">
        <v>0</v>
      </c>
      <c r="T731" s="216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17" t="s">
        <v>234</v>
      </c>
      <c r="AT731" s="217" t="s">
        <v>135</v>
      </c>
      <c r="AU731" s="217" t="s">
        <v>87</v>
      </c>
      <c r="AY731" s="18" t="s">
        <v>132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8" t="s">
        <v>85</v>
      </c>
      <c r="BK731" s="218">
        <f>ROUND(I731*H731,2)</f>
        <v>0</v>
      </c>
      <c r="BL731" s="18" t="s">
        <v>234</v>
      </c>
      <c r="BM731" s="217" t="s">
        <v>541</v>
      </c>
    </row>
    <row r="732" s="13" customFormat="1">
      <c r="A732" s="13"/>
      <c r="B732" s="219"/>
      <c r="C732" s="220"/>
      <c r="D732" s="221" t="s">
        <v>140</v>
      </c>
      <c r="E732" s="222" t="s">
        <v>19</v>
      </c>
      <c r="F732" s="223" t="s">
        <v>141</v>
      </c>
      <c r="G732" s="220"/>
      <c r="H732" s="222" t="s">
        <v>19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29" t="s">
        <v>140</v>
      </c>
      <c r="AU732" s="229" t="s">
        <v>87</v>
      </c>
      <c r="AV732" s="13" t="s">
        <v>85</v>
      </c>
      <c r="AW732" s="13" t="s">
        <v>36</v>
      </c>
      <c r="AX732" s="13" t="s">
        <v>77</v>
      </c>
      <c r="AY732" s="229" t="s">
        <v>132</v>
      </c>
    </row>
    <row r="733" s="13" customFormat="1">
      <c r="A733" s="13"/>
      <c r="B733" s="219"/>
      <c r="C733" s="220"/>
      <c r="D733" s="221" t="s">
        <v>140</v>
      </c>
      <c r="E733" s="222" t="s">
        <v>19</v>
      </c>
      <c r="F733" s="223" t="s">
        <v>532</v>
      </c>
      <c r="G733" s="220"/>
      <c r="H733" s="222" t="s">
        <v>19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29" t="s">
        <v>140</v>
      </c>
      <c r="AU733" s="229" t="s">
        <v>87</v>
      </c>
      <c r="AV733" s="13" t="s">
        <v>85</v>
      </c>
      <c r="AW733" s="13" t="s">
        <v>36</v>
      </c>
      <c r="AX733" s="13" t="s">
        <v>77</v>
      </c>
      <c r="AY733" s="229" t="s">
        <v>132</v>
      </c>
    </row>
    <row r="734" s="13" customFormat="1">
      <c r="A734" s="13"/>
      <c r="B734" s="219"/>
      <c r="C734" s="220"/>
      <c r="D734" s="221" t="s">
        <v>140</v>
      </c>
      <c r="E734" s="222" t="s">
        <v>19</v>
      </c>
      <c r="F734" s="223" t="s">
        <v>146</v>
      </c>
      <c r="G734" s="220"/>
      <c r="H734" s="222" t="s">
        <v>19</v>
      </c>
      <c r="I734" s="224"/>
      <c r="J734" s="220"/>
      <c r="K734" s="220"/>
      <c r="L734" s="225"/>
      <c r="M734" s="226"/>
      <c r="N734" s="227"/>
      <c r="O734" s="227"/>
      <c r="P734" s="227"/>
      <c r="Q734" s="227"/>
      <c r="R734" s="227"/>
      <c r="S734" s="227"/>
      <c r="T734" s="22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29" t="s">
        <v>140</v>
      </c>
      <c r="AU734" s="229" t="s">
        <v>87</v>
      </c>
      <c r="AV734" s="13" t="s">
        <v>85</v>
      </c>
      <c r="AW734" s="13" t="s">
        <v>36</v>
      </c>
      <c r="AX734" s="13" t="s">
        <v>77</v>
      </c>
      <c r="AY734" s="229" t="s">
        <v>132</v>
      </c>
    </row>
    <row r="735" s="14" customFormat="1">
      <c r="A735" s="14"/>
      <c r="B735" s="230"/>
      <c r="C735" s="231"/>
      <c r="D735" s="221" t="s">
        <v>140</v>
      </c>
      <c r="E735" s="232" t="s">
        <v>19</v>
      </c>
      <c r="F735" s="233" t="s">
        <v>533</v>
      </c>
      <c r="G735" s="231"/>
      <c r="H735" s="234">
        <v>18.43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0" t="s">
        <v>140</v>
      </c>
      <c r="AU735" s="240" t="s">
        <v>87</v>
      </c>
      <c r="AV735" s="14" t="s">
        <v>87</v>
      </c>
      <c r="AW735" s="14" t="s">
        <v>36</v>
      </c>
      <c r="AX735" s="14" t="s">
        <v>77</v>
      </c>
      <c r="AY735" s="240" t="s">
        <v>132</v>
      </c>
    </row>
    <row r="736" s="13" customFormat="1">
      <c r="A736" s="13"/>
      <c r="B736" s="219"/>
      <c r="C736" s="220"/>
      <c r="D736" s="221" t="s">
        <v>140</v>
      </c>
      <c r="E736" s="222" t="s">
        <v>19</v>
      </c>
      <c r="F736" s="223" t="s">
        <v>197</v>
      </c>
      <c r="G736" s="220"/>
      <c r="H736" s="222" t="s">
        <v>19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29" t="s">
        <v>140</v>
      </c>
      <c r="AU736" s="229" t="s">
        <v>87</v>
      </c>
      <c r="AV736" s="13" t="s">
        <v>85</v>
      </c>
      <c r="AW736" s="13" t="s">
        <v>36</v>
      </c>
      <c r="AX736" s="13" t="s">
        <v>77</v>
      </c>
      <c r="AY736" s="229" t="s">
        <v>132</v>
      </c>
    </row>
    <row r="737" s="14" customFormat="1">
      <c r="A737" s="14"/>
      <c r="B737" s="230"/>
      <c r="C737" s="231"/>
      <c r="D737" s="221" t="s">
        <v>140</v>
      </c>
      <c r="E737" s="232" t="s">
        <v>19</v>
      </c>
      <c r="F737" s="233" t="s">
        <v>198</v>
      </c>
      <c r="G737" s="231"/>
      <c r="H737" s="234">
        <v>10.84</v>
      </c>
      <c r="I737" s="235"/>
      <c r="J737" s="231"/>
      <c r="K737" s="231"/>
      <c r="L737" s="236"/>
      <c r="M737" s="237"/>
      <c r="N737" s="238"/>
      <c r="O737" s="238"/>
      <c r="P737" s="238"/>
      <c r="Q737" s="238"/>
      <c r="R737" s="238"/>
      <c r="S737" s="238"/>
      <c r="T737" s="23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0" t="s">
        <v>140</v>
      </c>
      <c r="AU737" s="240" t="s">
        <v>87</v>
      </c>
      <c r="AV737" s="14" t="s">
        <v>87</v>
      </c>
      <c r="AW737" s="14" t="s">
        <v>36</v>
      </c>
      <c r="AX737" s="14" t="s">
        <v>77</v>
      </c>
      <c r="AY737" s="240" t="s">
        <v>132</v>
      </c>
    </row>
    <row r="738" s="15" customFormat="1">
      <c r="A738" s="15"/>
      <c r="B738" s="241"/>
      <c r="C738" s="242"/>
      <c r="D738" s="221" t="s">
        <v>140</v>
      </c>
      <c r="E738" s="243" t="s">
        <v>19</v>
      </c>
      <c r="F738" s="244" t="s">
        <v>148</v>
      </c>
      <c r="G738" s="242"/>
      <c r="H738" s="245">
        <v>29.27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51" t="s">
        <v>140</v>
      </c>
      <c r="AU738" s="251" t="s">
        <v>87</v>
      </c>
      <c r="AV738" s="15" t="s">
        <v>138</v>
      </c>
      <c r="AW738" s="15" t="s">
        <v>36</v>
      </c>
      <c r="AX738" s="15" t="s">
        <v>85</v>
      </c>
      <c r="AY738" s="251" t="s">
        <v>132</v>
      </c>
    </row>
    <row r="739" s="2" customFormat="1" ht="55.5" customHeight="1">
      <c r="A739" s="39"/>
      <c r="B739" s="40"/>
      <c r="C739" s="206" t="s">
        <v>542</v>
      </c>
      <c r="D739" s="206" t="s">
        <v>135</v>
      </c>
      <c r="E739" s="207" t="s">
        <v>543</v>
      </c>
      <c r="F739" s="208" t="s">
        <v>544</v>
      </c>
      <c r="G739" s="209" t="s">
        <v>151</v>
      </c>
      <c r="H739" s="210">
        <v>0.313</v>
      </c>
      <c r="I739" s="211"/>
      <c r="J739" s="212">
        <f>ROUND(I739*H739,2)</f>
        <v>0</v>
      </c>
      <c r="K739" s="208" t="s">
        <v>152</v>
      </c>
      <c r="L739" s="45"/>
      <c r="M739" s="213" t="s">
        <v>19</v>
      </c>
      <c r="N739" s="214" t="s">
        <v>48</v>
      </c>
      <c r="O739" s="85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17" t="s">
        <v>234</v>
      </c>
      <c r="AT739" s="217" t="s">
        <v>135</v>
      </c>
      <c r="AU739" s="217" t="s">
        <v>87</v>
      </c>
      <c r="AY739" s="18" t="s">
        <v>132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8" t="s">
        <v>85</v>
      </c>
      <c r="BK739" s="218">
        <f>ROUND(I739*H739,2)</f>
        <v>0</v>
      </c>
      <c r="BL739" s="18" t="s">
        <v>234</v>
      </c>
      <c r="BM739" s="217" t="s">
        <v>545</v>
      </c>
    </row>
    <row r="740" s="2" customFormat="1">
      <c r="A740" s="39"/>
      <c r="B740" s="40"/>
      <c r="C740" s="41"/>
      <c r="D740" s="252" t="s">
        <v>154</v>
      </c>
      <c r="E740" s="41"/>
      <c r="F740" s="253" t="s">
        <v>546</v>
      </c>
      <c r="G740" s="41"/>
      <c r="H740" s="41"/>
      <c r="I740" s="254"/>
      <c r="J740" s="41"/>
      <c r="K740" s="41"/>
      <c r="L740" s="45"/>
      <c r="M740" s="255"/>
      <c r="N740" s="256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154</v>
      </c>
      <c r="AU740" s="18" t="s">
        <v>87</v>
      </c>
    </row>
    <row r="741" s="12" customFormat="1" ht="22.8" customHeight="1">
      <c r="A741" s="12"/>
      <c r="B741" s="190"/>
      <c r="C741" s="191"/>
      <c r="D741" s="192" t="s">
        <v>76</v>
      </c>
      <c r="E741" s="204" t="s">
        <v>547</v>
      </c>
      <c r="F741" s="204" t="s">
        <v>548</v>
      </c>
      <c r="G741" s="191"/>
      <c r="H741" s="191"/>
      <c r="I741" s="194"/>
      <c r="J741" s="205">
        <f>BK741</f>
        <v>0</v>
      </c>
      <c r="K741" s="191"/>
      <c r="L741" s="196"/>
      <c r="M741" s="197"/>
      <c r="N741" s="198"/>
      <c r="O741" s="198"/>
      <c r="P741" s="199">
        <f>SUM(P742:P761)</f>
        <v>0</v>
      </c>
      <c r="Q741" s="198"/>
      <c r="R741" s="199">
        <f>SUM(R742:R761)</f>
        <v>0.094263887199999993</v>
      </c>
      <c r="S741" s="198"/>
      <c r="T741" s="200">
        <f>SUM(T742:T761)</f>
        <v>0.021966979999999997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01" t="s">
        <v>87</v>
      </c>
      <c r="AT741" s="202" t="s">
        <v>76</v>
      </c>
      <c r="AU741" s="202" t="s">
        <v>85</v>
      </c>
      <c r="AY741" s="201" t="s">
        <v>132</v>
      </c>
      <c r="BK741" s="203">
        <f>SUM(BK742:BK761)</f>
        <v>0</v>
      </c>
    </row>
    <row r="742" s="2" customFormat="1" ht="24.15" customHeight="1">
      <c r="A742" s="39"/>
      <c r="B742" s="40"/>
      <c r="C742" s="206" t="s">
        <v>549</v>
      </c>
      <c r="D742" s="206" t="s">
        <v>135</v>
      </c>
      <c r="E742" s="207" t="s">
        <v>550</v>
      </c>
      <c r="F742" s="208" t="s">
        <v>551</v>
      </c>
      <c r="G742" s="209" t="s">
        <v>179</v>
      </c>
      <c r="H742" s="210">
        <v>51.085999999999999</v>
      </c>
      <c r="I742" s="211"/>
      <c r="J742" s="212">
        <f>ROUND(I742*H742,2)</f>
        <v>0</v>
      </c>
      <c r="K742" s="208" t="s">
        <v>152</v>
      </c>
      <c r="L742" s="45"/>
      <c r="M742" s="213" t="s">
        <v>19</v>
      </c>
      <c r="N742" s="214" t="s">
        <v>48</v>
      </c>
      <c r="O742" s="85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17" t="s">
        <v>234</v>
      </c>
      <c r="AT742" s="217" t="s">
        <v>135</v>
      </c>
      <c r="AU742" s="217" t="s">
        <v>87</v>
      </c>
      <c r="AY742" s="18" t="s">
        <v>132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8" t="s">
        <v>85</v>
      </c>
      <c r="BK742" s="218">
        <f>ROUND(I742*H742,2)</f>
        <v>0</v>
      </c>
      <c r="BL742" s="18" t="s">
        <v>234</v>
      </c>
      <c r="BM742" s="217" t="s">
        <v>552</v>
      </c>
    </row>
    <row r="743" s="2" customFormat="1">
      <c r="A743" s="39"/>
      <c r="B743" s="40"/>
      <c r="C743" s="41"/>
      <c r="D743" s="252" t="s">
        <v>154</v>
      </c>
      <c r="E743" s="41"/>
      <c r="F743" s="253" t="s">
        <v>553</v>
      </c>
      <c r="G743" s="41"/>
      <c r="H743" s="41"/>
      <c r="I743" s="254"/>
      <c r="J743" s="41"/>
      <c r="K743" s="41"/>
      <c r="L743" s="45"/>
      <c r="M743" s="255"/>
      <c r="N743" s="256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154</v>
      </c>
      <c r="AU743" s="18" t="s">
        <v>87</v>
      </c>
    </row>
    <row r="744" s="13" customFormat="1">
      <c r="A744" s="13"/>
      <c r="B744" s="219"/>
      <c r="C744" s="220"/>
      <c r="D744" s="221" t="s">
        <v>140</v>
      </c>
      <c r="E744" s="222" t="s">
        <v>19</v>
      </c>
      <c r="F744" s="223" t="s">
        <v>141</v>
      </c>
      <c r="G744" s="220"/>
      <c r="H744" s="222" t="s">
        <v>19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29" t="s">
        <v>140</v>
      </c>
      <c r="AU744" s="229" t="s">
        <v>87</v>
      </c>
      <c r="AV744" s="13" t="s">
        <v>85</v>
      </c>
      <c r="AW744" s="13" t="s">
        <v>36</v>
      </c>
      <c r="AX744" s="13" t="s">
        <v>77</v>
      </c>
      <c r="AY744" s="229" t="s">
        <v>132</v>
      </c>
    </row>
    <row r="745" s="13" customFormat="1">
      <c r="A745" s="13"/>
      <c r="B745" s="219"/>
      <c r="C745" s="220"/>
      <c r="D745" s="221" t="s">
        <v>140</v>
      </c>
      <c r="E745" s="222" t="s">
        <v>19</v>
      </c>
      <c r="F745" s="223" t="s">
        <v>182</v>
      </c>
      <c r="G745" s="220"/>
      <c r="H745" s="222" t="s">
        <v>19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29" t="s">
        <v>140</v>
      </c>
      <c r="AU745" s="229" t="s">
        <v>87</v>
      </c>
      <c r="AV745" s="13" t="s">
        <v>85</v>
      </c>
      <c r="AW745" s="13" t="s">
        <v>36</v>
      </c>
      <c r="AX745" s="13" t="s">
        <v>77</v>
      </c>
      <c r="AY745" s="229" t="s">
        <v>132</v>
      </c>
    </row>
    <row r="746" s="13" customFormat="1">
      <c r="A746" s="13"/>
      <c r="B746" s="219"/>
      <c r="C746" s="220"/>
      <c r="D746" s="221" t="s">
        <v>140</v>
      </c>
      <c r="E746" s="222" t="s">
        <v>19</v>
      </c>
      <c r="F746" s="223" t="s">
        <v>183</v>
      </c>
      <c r="G746" s="220"/>
      <c r="H746" s="222" t="s">
        <v>19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29" t="s">
        <v>140</v>
      </c>
      <c r="AU746" s="229" t="s">
        <v>87</v>
      </c>
      <c r="AV746" s="13" t="s">
        <v>85</v>
      </c>
      <c r="AW746" s="13" t="s">
        <v>36</v>
      </c>
      <c r="AX746" s="13" t="s">
        <v>77</v>
      </c>
      <c r="AY746" s="229" t="s">
        <v>132</v>
      </c>
    </row>
    <row r="747" s="14" customFormat="1">
      <c r="A747" s="14"/>
      <c r="B747" s="230"/>
      <c r="C747" s="231"/>
      <c r="D747" s="221" t="s">
        <v>140</v>
      </c>
      <c r="E747" s="232" t="s">
        <v>19</v>
      </c>
      <c r="F747" s="233" t="s">
        <v>184</v>
      </c>
      <c r="G747" s="231"/>
      <c r="H747" s="234">
        <v>51.085999999999999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0" t="s">
        <v>140</v>
      </c>
      <c r="AU747" s="240" t="s">
        <v>87</v>
      </c>
      <c r="AV747" s="14" t="s">
        <v>87</v>
      </c>
      <c r="AW747" s="14" t="s">
        <v>36</v>
      </c>
      <c r="AX747" s="14" t="s">
        <v>77</v>
      </c>
      <c r="AY747" s="240" t="s">
        <v>132</v>
      </c>
    </row>
    <row r="748" s="15" customFormat="1">
      <c r="A748" s="15"/>
      <c r="B748" s="241"/>
      <c r="C748" s="242"/>
      <c r="D748" s="221" t="s">
        <v>140</v>
      </c>
      <c r="E748" s="243" t="s">
        <v>19</v>
      </c>
      <c r="F748" s="244" t="s">
        <v>148</v>
      </c>
      <c r="G748" s="242"/>
      <c r="H748" s="245">
        <v>51.085999999999999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1" t="s">
        <v>140</v>
      </c>
      <c r="AU748" s="251" t="s">
        <v>87</v>
      </c>
      <c r="AV748" s="15" t="s">
        <v>138</v>
      </c>
      <c r="AW748" s="15" t="s">
        <v>36</v>
      </c>
      <c r="AX748" s="15" t="s">
        <v>85</v>
      </c>
      <c r="AY748" s="251" t="s">
        <v>132</v>
      </c>
    </row>
    <row r="749" s="2" customFormat="1" ht="24.15" customHeight="1">
      <c r="A749" s="39"/>
      <c r="B749" s="40"/>
      <c r="C749" s="206" t="s">
        <v>554</v>
      </c>
      <c r="D749" s="206" t="s">
        <v>135</v>
      </c>
      <c r="E749" s="207" t="s">
        <v>555</v>
      </c>
      <c r="F749" s="208" t="s">
        <v>556</v>
      </c>
      <c r="G749" s="209" t="s">
        <v>179</v>
      </c>
      <c r="H749" s="210">
        <v>51.085999999999999</v>
      </c>
      <c r="I749" s="211"/>
      <c r="J749" s="212">
        <f>ROUND(I749*H749,2)</f>
        <v>0</v>
      </c>
      <c r="K749" s="208" t="s">
        <v>152</v>
      </c>
      <c r="L749" s="45"/>
      <c r="M749" s="213" t="s">
        <v>19</v>
      </c>
      <c r="N749" s="214" t="s">
        <v>48</v>
      </c>
      <c r="O749" s="85"/>
      <c r="P749" s="215">
        <f>O749*H749</f>
        <v>0</v>
      </c>
      <c r="Q749" s="215">
        <v>5.2000000000000002E-06</v>
      </c>
      <c r="R749" s="215">
        <f>Q749*H749</f>
        <v>0.0002656472</v>
      </c>
      <c r="S749" s="215">
        <v>0.00012</v>
      </c>
      <c r="T749" s="216">
        <f>S749*H749</f>
        <v>0.0061303199999999999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7" t="s">
        <v>234</v>
      </c>
      <c r="AT749" s="217" t="s">
        <v>135</v>
      </c>
      <c r="AU749" s="217" t="s">
        <v>87</v>
      </c>
      <c r="AY749" s="18" t="s">
        <v>132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8" t="s">
        <v>85</v>
      </c>
      <c r="BK749" s="218">
        <f>ROUND(I749*H749,2)</f>
        <v>0</v>
      </c>
      <c r="BL749" s="18" t="s">
        <v>234</v>
      </c>
      <c r="BM749" s="217" t="s">
        <v>557</v>
      </c>
    </row>
    <row r="750" s="2" customFormat="1">
      <c r="A750" s="39"/>
      <c r="B750" s="40"/>
      <c r="C750" s="41"/>
      <c r="D750" s="252" t="s">
        <v>154</v>
      </c>
      <c r="E750" s="41"/>
      <c r="F750" s="253" t="s">
        <v>558</v>
      </c>
      <c r="G750" s="41"/>
      <c r="H750" s="41"/>
      <c r="I750" s="254"/>
      <c r="J750" s="41"/>
      <c r="K750" s="41"/>
      <c r="L750" s="45"/>
      <c r="M750" s="255"/>
      <c r="N750" s="256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154</v>
      </c>
      <c r="AU750" s="18" t="s">
        <v>87</v>
      </c>
    </row>
    <row r="751" s="13" customFormat="1">
      <c r="A751" s="13"/>
      <c r="B751" s="219"/>
      <c r="C751" s="220"/>
      <c r="D751" s="221" t="s">
        <v>140</v>
      </c>
      <c r="E751" s="222" t="s">
        <v>19</v>
      </c>
      <c r="F751" s="223" t="s">
        <v>141</v>
      </c>
      <c r="G751" s="220"/>
      <c r="H751" s="222" t="s">
        <v>19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29" t="s">
        <v>140</v>
      </c>
      <c r="AU751" s="229" t="s">
        <v>87</v>
      </c>
      <c r="AV751" s="13" t="s">
        <v>85</v>
      </c>
      <c r="AW751" s="13" t="s">
        <v>36</v>
      </c>
      <c r="AX751" s="13" t="s">
        <v>77</v>
      </c>
      <c r="AY751" s="229" t="s">
        <v>132</v>
      </c>
    </row>
    <row r="752" s="13" customFormat="1">
      <c r="A752" s="13"/>
      <c r="B752" s="219"/>
      <c r="C752" s="220"/>
      <c r="D752" s="221" t="s">
        <v>140</v>
      </c>
      <c r="E752" s="222" t="s">
        <v>19</v>
      </c>
      <c r="F752" s="223" t="s">
        <v>182</v>
      </c>
      <c r="G752" s="220"/>
      <c r="H752" s="222" t="s">
        <v>19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29" t="s">
        <v>140</v>
      </c>
      <c r="AU752" s="229" t="s">
        <v>87</v>
      </c>
      <c r="AV752" s="13" t="s">
        <v>85</v>
      </c>
      <c r="AW752" s="13" t="s">
        <v>36</v>
      </c>
      <c r="AX752" s="13" t="s">
        <v>77</v>
      </c>
      <c r="AY752" s="229" t="s">
        <v>132</v>
      </c>
    </row>
    <row r="753" s="13" customFormat="1">
      <c r="A753" s="13"/>
      <c r="B753" s="219"/>
      <c r="C753" s="220"/>
      <c r="D753" s="221" t="s">
        <v>140</v>
      </c>
      <c r="E753" s="222" t="s">
        <v>19</v>
      </c>
      <c r="F753" s="223" t="s">
        <v>183</v>
      </c>
      <c r="G753" s="220"/>
      <c r="H753" s="222" t="s">
        <v>19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29" t="s">
        <v>140</v>
      </c>
      <c r="AU753" s="229" t="s">
        <v>87</v>
      </c>
      <c r="AV753" s="13" t="s">
        <v>85</v>
      </c>
      <c r="AW753" s="13" t="s">
        <v>36</v>
      </c>
      <c r="AX753" s="13" t="s">
        <v>77</v>
      </c>
      <c r="AY753" s="229" t="s">
        <v>132</v>
      </c>
    </row>
    <row r="754" s="14" customFormat="1">
      <c r="A754" s="14"/>
      <c r="B754" s="230"/>
      <c r="C754" s="231"/>
      <c r="D754" s="221" t="s">
        <v>140</v>
      </c>
      <c r="E754" s="232" t="s">
        <v>19</v>
      </c>
      <c r="F754" s="233" t="s">
        <v>184</v>
      </c>
      <c r="G754" s="231"/>
      <c r="H754" s="234">
        <v>51.085999999999999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0" t="s">
        <v>140</v>
      </c>
      <c r="AU754" s="240" t="s">
        <v>87</v>
      </c>
      <c r="AV754" s="14" t="s">
        <v>87</v>
      </c>
      <c r="AW754" s="14" t="s">
        <v>36</v>
      </c>
      <c r="AX754" s="14" t="s">
        <v>77</v>
      </c>
      <c r="AY754" s="240" t="s">
        <v>132</v>
      </c>
    </row>
    <row r="755" s="15" customFormat="1">
      <c r="A755" s="15"/>
      <c r="B755" s="241"/>
      <c r="C755" s="242"/>
      <c r="D755" s="221" t="s">
        <v>140</v>
      </c>
      <c r="E755" s="243" t="s">
        <v>19</v>
      </c>
      <c r="F755" s="244" t="s">
        <v>148</v>
      </c>
      <c r="G755" s="242"/>
      <c r="H755" s="245">
        <v>51.085999999999999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1" t="s">
        <v>140</v>
      </c>
      <c r="AU755" s="251" t="s">
        <v>87</v>
      </c>
      <c r="AV755" s="15" t="s">
        <v>138</v>
      </c>
      <c r="AW755" s="15" t="s">
        <v>36</v>
      </c>
      <c r="AX755" s="15" t="s">
        <v>85</v>
      </c>
      <c r="AY755" s="251" t="s">
        <v>132</v>
      </c>
    </row>
    <row r="756" s="2" customFormat="1" ht="24.15" customHeight="1">
      <c r="A756" s="39"/>
      <c r="B756" s="40"/>
      <c r="C756" s="206" t="s">
        <v>559</v>
      </c>
      <c r="D756" s="206" t="s">
        <v>135</v>
      </c>
      <c r="E756" s="207" t="s">
        <v>560</v>
      </c>
      <c r="F756" s="208" t="s">
        <v>561</v>
      </c>
      <c r="G756" s="209" t="s">
        <v>179</v>
      </c>
      <c r="H756" s="210">
        <v>51.085999999999999</v>
      </c>
      <c r="I756" s="211"/>
      <c r="J756" s="212">
        <f>ROUND(I756*H756,2)</f>
        <v>0</v>
      </c>
      <c r="K756" s="208" t="s">
        <v>152</v>
      </c>
      <c r="L756" s="45"/>
      <c r="M756" s="213" t="s">
        <v>19</v>
      </c>
      <c r="N756" s="214" t="s">
        <v>48</v>
      </c>
      <c r="O756" s="85"/>
      <c r="P756" s="215">
        <f>O756*H756</f>
        <v>0</v>
      </c>
      <c r="Q756" s="215">
        <v>0.001</v>
      </c>
      <c r="R756" s="215">
        <f>Q756*H756</f>
        <v>0.051085999999999999</v>
      </c>
      <c r="S756" s="215">
        <v>0.00031</v>
      </c>
      <c r="T756" s="216">
        <f>S756*H756</f>
        <v>0.015836659999999999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17" t="s">
        <v>234</v>
      </c>
      <c r="AT756" s="217" t="s">
        <v>135</v>
      </c>
      <c r="AU756" s="217" t="s">
        <v>87</v>
      </c>
      <c r="AY756" s="18" t="s">
        <v>132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8" t="s">
        <v>85</v>
      </c>
      <c r="BK756" s="218">
        <f>ROUND(I756*H756,2)</f>
        <v>0</v>
      </c>
      <c r="BL756" s="18" t="s">
        <v>234</v>
      </c>
      <c r="BM756" s="217" t="s">
        <v>562</v>
      </c>
    </row>
    <row r="757" s="2" customFormat="1">
      <c r="A757" s="39"/>
      <c r="B757" s="40"/>
      <c r="C757" s="41"/>
      <c r="D757" s="252" t="s">
        <v>154</v>
      </c>
      <c r="E757" s="41"/>
      <c r="F757" s="253" t="s">
        <v>563</v>
      </c>
      <c r="G757" s="41"/>
      <c r="H757" s="41"/>
      <c r="I757" s="254"/>
      <c r="J757" s="41"/>
      <c r="K757" s="41"/>
      <c r="L757" s="45"/>
      <c r="M757" s="255"/>
      <c r="N757" s="256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154</v>
      </c>
      <c r="AU757" s="18" t="s">
        <v>87</v>
      </c>
    </row>
    <row r="758" s="2" customFormat="1" ht="24.15" customHeight="1">
      <c r="A758" s="39"/>
      <c r="B758" s="40"/>
      <c r="C758" s="206" t="s">
        <v>564</v>
      </c>
      <c r="D758" s="206" t="s">
        <v>135</v>
      </c>
      <c r="E758" s="207" t="s">
        <v>565</v>
      </c>
      <c r="F758" s="208" t="s">
        <v>566</v>
      </c>
      <c r="G758" s="209" t="s">
        <v>179</v>
      </c>
      <c r="H758" s="210">
        <v>51.085999999999999</v>
      </c>
      <c r="I758" s="211"/>
      <c r="J758" s="212">
        <f>ROUND(I758*H758,2)</f>
        <v>0</v>
      </c>
      <c r="K758" s="208" t="s">
        <v>152</v>
      </c>
      <c r="L758" s="45"/>
      <c r="M758" s="213" t="s">
        <v>19</v>
      </c>
      <c r="N758" s="214" t="s">
        <v>48</v>
      </c>
      <c r="O758" s="85"/>
      <c r="P758" s="215">
        <f>O758*H758</f>
        <v>0</v>
      </c>
      <c r="Q758" s="215">
        <v>0.00044000000000000002</v>
      </c>
      <c r="R758" s="215">
        <f>Q758*H758</f>
        <v>0.022477839999999999</v>
      </c>
      <c r="S758" s="215">
        <v>0</v>
      </c>
      <c r="T758" s="216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17" t="s">
        <v>234</v>
      </c>
      <c r="AT758" s="217" t="s">
        <v>135</v>
      </c>
      <c r="AU758" s="217" t="s">
        <v>87</v>
      </c>
      <c r="AY758" s="18" t="s">
        <v>132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8" t="s">
        <v>85</v>
      </c>
      <c r="BK758" s="218">
        <f>ROUND(I758*H758,2)</f>
        <v>0</v>
      </c>
      <c r="BL758" s="18" t="s">
        <v>234</v>
      </c>
      <c r="BM758" s="217" t="s">
        <v>567</v>
      </c>
    </row>
    <row r="759" s="2" customFormat="1">
      <c r="A759" s="39"/>
      <c r="B759" s="40"/>
      <c r="C759" s="41"/>
      <c r="D759" s="252" t="s">
        <v>154</v>
      </c>
      <c r="E759" s="41"/>
      <c r="F759" s="253" t="s">
        <v>568</v>
      </c>
      <c r="G759" s="41"/>
      <c r="H759" s="41"/>
      <c r="I759" s="254"/>
      <c r="J759" s="41"/>
      <c r="K759" s="41"/>
      <c r="L759" s="45"/>
      <c r="M759" s="255"/>
      <c r="N759" s="256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154</v>
      </c>
      <c r="AU759" s="18" t="s">
        <v>87</v>
      </c>
    </row>
    <row r="760" s="2" customFormat="1" ht="24.15" customHeight="1">
      <c r="A760" s="39"/>
      <c r="B760" s="40"/>
      <c r="C760" s="206" t="s">
        <v>569</v>
      </c>
      <c r="D760" s="206" t="s">
        <v>135</v>
      </c>
      <c r="E760" s="207" t="s">
        <v>570</v>
      </c>
      <c r="F760" s="208" t="s">
        <v>571</v>
      </c>
      <c r="G760" s="209" t="s">
        <v>179</v>
      </c>
      <c r="H760" s="210">
        <v>51.085999999999999</v>
      </c>
      <c r="I760" s="211"/>
      <c r="J760" s="212">
        <f>ROUND(I760*H760,2)</f>
        <v>0</v>
      </c>
      <c r="K760" s="208" t="s">
        <v>152</v>
      </c>
      <c r="L760" s="45"/>
      <c r="M760" s="213" t="s">
        <v>19</v>
      </c>
      <c r="N760" s="214" t="s">
        <v>48</v>
      </c>
      <c r="O760" s="85"/>
      <c r="P760" s="215">
        <f>O760*H760</f>
        <v>0</v>
      </c>
      <c r="Q760" s="215">
        <v>0.00040000000000000002</v>
      </c>
      <c r="R760" s="215">
        <f>Q760*H760</f>
        <v>0.020434400000000002</v>
      </c>
      <c r="S760" s="215">
        <v>0</v>
      </c>
      <c r="T760" s="216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17" t="s">
        <v>234</v>
      </c>
      <c r="AT760" s="217" t="s">
        <v>135</v>
      </c>
      <c r="AU760" s="217" t="s">
        <v>87</v>
      </c>
      <c r="AY760" s="18" t="s">
        <v>132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85</v>
      </c>
      <c r="BK760" s="218">
        <f>ROUND(I760*H760,2)</f>
        <v>0</v>
      </c>
      <c r="BL760" s="18" t="s">
        <v>234</v>
      </c>
      <c r="BM760" s="217" t="s">
        <v>572</v>
      </c>
    </row>
    <row r="761" s="2" customFormat="1">
      <c r="A761" s="39"/>
      <c r="B761" s="40"/>
      <c r="C761" s="41"/>
      <c r="D761" s="252" t="s">
        <v>154</v>
      </c>
      <c r="E761" s="41"/>
      <c r="F761" s="253" t="s">
        <v>573</v>
      </c>
      <c r="G761" s="41"/>
      <c r="H761" s="41"/>
      <c r="I761" s="254"/>
      <c r="J761" s="41"/>
      <c r="K761" s="41"/>
      <c r="L761" s="45"/>
      <c r="M761" s="267"/>
      <c r="N761" s="268"/>
      <c r="O761" s="269"/>
      <c r="P761" s="269"/>
      <c r="Q761" s="269"/>
      <c r="R761" s="269"/>
      <c r="S761" s="269"/>
      <c r="T761" s="270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154</v>
      </c>
      <c r="AU761" s="18" t="s">
        <v>87</v>
      </c>
    </row>
    <row r="762" s="2" customFormat="1" ht="6.96" customHeight="1">
      <c r="A762" s="39"/>
      <c r="B762" s="60"/>
      <c r="C762" s="61"/>
      <c r="D762" s="61"/>
      <c r="E762" s="61"/>
      <c r="F762" s="61"/>
      <c r="G762" s="61"/>
      <c r="H762" s="61"/>
      <c r="I762" s="61"/>
      <c r="J762" s="61"/>
      <c r="K762" s="61"/>
      <c r="L762" s="45"/>
      <c r="M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</sheetData>
  <sheetProtection sheet="1" autoFilter="0" formatColumns="0" formatRows="0" objects="1" scenarios="1" spinCount="100000" saltValue="+mBAR5BNw4eU6W/L1pFZyNCUyLdnMS5jGSGtik4fiCNsd4wiQCmUjy8umlqCDTn6qUN5dsb5QwnDZWW/HD2L/Q==" hashValue="A0Eq4m8UQrOZ7yaKuqs6l5zsjfKm/lhMIdBpPdMBEp1FCQ0YcYhgQSXMjNdzDnTnvk5RRHWG/J8CezY25V0SHA==" algorithmName="SHA-512" password="CC3D"/>
  <autoFilter ref="C93:K76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107" r:id="rId1" display="https://podminky.urs.cz/item/CS_URS_2023_01/317941121"/>
    <hyperlink ref="F133" r:id="rId2" display="https://podminky.urs.cz/item/CS_URS_2023_01/617315421"/>
    <hyperlink ref="F140" r:id="rId3" display="https://podminky.urs.cz/item/CS_URS_2023_01/617315451"/>
    <hyperlink ref="F569" r:id="rId4" display="https://podminky.urs.cz/item/CS_URS_2023_01/943211111"/>
    <hyperlink ref="F579" r:id="rId5" display="https://podminky.urs.cz/item/CS_URS_2023_01/943211211"/>
    <hyperlink ref="F583" r:id="rId6" display="https://podminky.urs.cz/item/CS_URS_2023_01/943211811"/>
    <hyperlink ref="F599" r:id="rId7" display="https://podminky.urs.cz/item/CS_URS_2023_01/964035111"/>
    <hyperlink ref="F609" r:id="rId8" display="https://podminky.urs.cz/item/CS_URS_2023_01/965081112"/>
    <hyperlink ref="F628" r:id="rId9" display="https://podminky.urs.cz/item/CS_URS_2023_01/975121111"/>
    <hyperlink ref="F638" r:id="rId10" display="https://podminky.urs.cz/item/CS_URS_2023_01/975121112"/>
    <hyperlink ref="F649" r:id="rId11" display="https://podminky.urs.cz/item/CS_URS_2023_01/975121113"/>
    <hyperlink ref="F669" r:id="rId12" display="https://podminky.urs.cz/item/CS_URS_2022_02/977211112R"/>
    <hyperlink ref="F689" r:id="rId13" display="https://podminky.urs.cz/item/CS_URS_2023_01/997013216"/>
    <hyperlink ref="F691" r:id="rId14" display="https://podminky.urs.cz/item/CS_URS_2023_01/997013509"/>
    <hyperlink ref="F694" r:id="rId15" display="https://podminky.urs.cz/item/CS_URS_2023_01/997013511"/>
    <hyperlink ref="F696" r:id="rId16" display="https://podminky.urs.cz/item/CS_URS_2023_01/997013631"/>
    <hyperlink ref="F699" r:id="rId17" display="https://podminky.urs.cz/item/CS_URS_2023_01/998018003"/>
    <hyperlink ref="F713" r:id="rId18" display="https://podminky.urs.cz/item/CS_URS_2023_01/998766103"/>
    <hyperlink ref="F740" r:id="rId19" display="https://podminky.urs.cz/item/CS_URS_2023_01/998772103"/>
    <hyperlink ref="F743" r:id="rId20" display="https://podminky.urs.cz/item/CS_URS_2023_01/784111009"/>
    <hyperlink ref="F750" r:id="rId21" display="https://podminky.urs.cz/item/CS_URS_2023_01/784111029"/>
    <hyperlink ref="F757" r:id="rId22" display="https://podminky.urs.cz/item/CS_URS_2023_01/784121009"/>
    <hyperlink ref="F759" r:id="rId23" display="https://podminky.urs.cz/item/CS_URS_2023_01/784181019"/>
    <hyperlink ref="F761" r:id="rId24" display="https://podminky.urs.cz/item/CS_URS_2023_01/784312029R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95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26.25" customHeight="1">
      <c r="B7" s="21"/>
      <c r="E7" s="135" t="str">
        <f>'Rekapitulace stavby'!K6</f>
        <v>KH, kostel P. Marie Na Náměti - restaurování schodišť a konzervace části ohradní zdi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96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574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28. 4. 2023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30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32</v>
      </c>
      <c r="E20" s="39"/>
      <c r="F20" s="39"/>
      <c r="G20" s="39"/>
      <c r="H20" s="39"/>
      <c r="I20" s="134" t="s">
        <v>26</v>
      </c>
      <c r="J20" s="138" t="s">
        <v>33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34</v>
      </c>
      <c r="F21" s="39"/>
      <c r="G21" s="39"/>
      <c r="H21" s="39"/>
      <c r="I21" s="134" t="s">
        <v>29</v>
      </c>
      <c r="J21" s="138" t="s">
        <v>35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37</v>
      </c>
      <c r="E23" s="39"/>
      <c r="F23" s="39"/>
      <c r="G23" s="39"/>
      <c r="H23" s="39"/>
      <c r="I23" s="134" t="s">
        <v>26</v>
      </c>
      <c r="J23" s="138" t="s">
        <v>38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40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41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43</v>
      </c>
      <c r="E30" s="39"/>
      <c r="F30" s="39"/>
      <c r="G30" s="39"/>
      <c r="H30" s="39"/>
      <c r="I30" s="39"/>
      <c r="J30" s="146">
        <f>ROUND(J81,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45</v>
      </c>
      <c r="G32" s="39"/>
      <c r="H32" s="39"/>
      <c r="I32" s="147" t="s">
        <v>44</v>
      </c>
      <c r="J32" s="147" t="s">
        <v>46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47</v>
      </c>
      <c r="E33" s="134" t="s">
        <v>48</v>
      </c>
      <c r="F33" s="149">
        <f>ROUND((SUM(BE81:BE88)),  2)</f>
        <v>0</v>
      </c>
      <c r="G33" s="39"/>
      <c r="H33" s="39"/>
      <c r="I33" s="150">
        <v>0.20999999999999999</v>
      </c>
      <c r="J33" s="149">
        <f>ROUND(((SUM(BE81:BE88))*I33),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49</v>
      </c>
      <c r="F34" s="149">
        <f>ROUND((SUM(BF81:BF88)),  2)</f>
        <v>0</v>
      </c>
      <c r="G34" s="39"/>
      <c r="H34" s="39"/>
      <c r="I34" s="150">
        <v>0.14999999999999999</v>
      </c>
      <c r="J34" s="149">
        <f>ROUND(((SUM(BF81:BF88))*I34),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50</v>
      </c>
      <c r="F35" s="149">
        <f>ROUND((SUM(BG81:BG88)),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51</v>
      </c>
      <c r="F36" s="149">
        <f>ROUND((SUM(BH81:BH88)),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52</v>
      </c>
      <c r="F37" s="149">
        <f>ROUND((SUM(BI81:BI88)),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2" t="str">
        <f>E7</f>
        <v>KH, kostel P. Marie Na Náměti - restaurování schodišť a konzervace části ohradní zdi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Kutná Hora</v>
      </c>
      <c r="G52" s="41"/>
      <c r="H52" s="41"/>
      <c r="I52" s="33" t="s">
        <v>23</v>
      </c>
      <c r="J52" s="73" t="str">
        <f>IF(J12="","",J12)</f>
        <v>28. 4. 2023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RK farnost - arciděkanství, Jakubská 1, Kutná Hora</v>
      </c>
      <c r="G54" s="41"/>
      <c r="H54" s="41"/>
      <c r="I54" s="33" t="s">
        <v>32</v>
      </c>
      <c r="J54" s="37" t="str">
        <f>E21</f>
        <v>INRECO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>BACing s.r.o.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7"/>
      <c r="C60" s="168"/>
      <c r="D60" s="169" t="s">
        <v>574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575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117</v>
      </c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2" t="str">
        <f>E7</f>
        <v>KH, kostel P. Marie Na Náměti - restaurování schodišť a konzervace části ohradní zdi</v>
      </c>
      <c r="F71" s="33"/>
      <c r="G71" s="33"/>
      <c r="H71" s="33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VRN - Vedlejší rozpočtové náklady</v>
      </c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Kutná Hora</v>
      </c>
      <c r="G75" s="41"/>
      <c r="H75" s="41"/>
      <c r="I75" s="33" t="s">
        <v>23</v>
      </c>
      <c r="J75" s="73" t="str">
        <f>IF(J12="","",J12)</f>
        <v>28. 4. 2023</v>
      </c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RK farnost - arciděkanství, Jakubská 1, Kutná Hora</v>
      </c>
      <c r="G77" s="41"/>
      <c r="H77" s="41"/>
      <c r="I77" s="33" t="s">
        <v>32</v>
      </c>
      <c r="J77" s="37" t="str">
        <f>E21</f>
        <v>INRECO s.r.o.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37</v>
      </c>
      <c r="J78" s="37" t="str">
        <f>E24</f>
        <v>BACing s.r.o.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9"/>
      <c r="B80" s="180"/>
      <c r="C80" s="181" t="s">
        <v>118</v>
      </c>
      <c r="D80" s="182" t="s">
        <v>62</v>
      </c>
      <c r="E80" s="182" t="s">
        <v>58</v>
      </c>
      <c r="F80" s="182" t="s">
        <v>59</v>
      </c>
      <c r="G80" s="182" t="s">
        <v>119</v>
      </c>
      <c r="H80" s="182" t="s">
        <v>120</v>
      </c>
      <c r="I80" s="182" t="s">
        <v>121</v>
      </c>
      <c r="J80" s="182" t="s">
        <v>100</v>
      </c>
      <c r="K80" s="183" t="s">
        <v>122</v>
      </c>
      <c r="L80" s="184"/>
      <c r="M80" s="93" t="s">
        <v>19</v>
      </c>
      <c r="N80" s="94" t="s">
        <v>47</v>
      </c>
      <c r="O80" s="94" t="s">
        <v>123</v>
      </c>
      <c r="P80" s="94" t="s">
        <v>124</v>
      </c>
      <c r="Q80" s="94" t="s">
        <v>125</v>
      </c>
      <c r="R80" s="94" t="s">
        <v>126</v>
      </c>
      <c r="S80" s="94" t="s">
        <v>127</v>
      </c>
      <c r="T80" s="95" t="s">
        <v>128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39"/>
      <c r="B81" s="40"/>
      <c r="C81" s="100" t="s">
        <v>129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</f>
        <v>0</v>
      </c>
      <c r="Q81" s="97"/>
      <c r="R81" s="187">
        <f>R82</f>
        <v>0</v>
      </c>
      <c r="S81" s="97"/>
      <c r="T81" s="188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101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76</v>
      </c>
      <c r="E82" s="193" t="s">
        <v>88</v>
      </c>
      <c r="F82" s="193" t="s">
        <v>89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170</v>
      </c>
      <c r="AT82" s="202" t="s">
        <v>76</v>
      </c>
      <c r="AU82" s="202" t="s">
        <v>77</v>
      </c>
      <c r="AY82" s="201" t="s">
        <v>132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76</v>
      </c>
      <c r="E83" s="204" t="s">
        <v>576</v>
      </c>
      <c r="F83" s="204" t="s">
        <v>577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SUM(P84:P88)</f>
        <v>0</v>
      </c>
      <c r="Q83" s="198"/>
      <c r="R83" s="199">
        <f>SUM(R84:R88)</f>
        <v>0</v>
      </c>
      <c r="S83" s="198"/>
      <c r="T83" s="200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170</v>
      </c>
      <c r="AT83" s="202" t="s">
        <v>76</v>
      </c>
      <c r="AU83" s="202" t="s">
        <v>85</v>
      </c>
      <c r="AY83" s="201" t="s">
        <v>132</v>
      </c>
      <c r="BK83" s="203">
        <f>SUM(BK84:BK88)</f>
        <v>0</v>
      </c>
    </row>
    <row r="84" s="2" customFormat="1" ht="16.5" customHeight="1">
      <c r="A84" s="39"/>
      <c r="B84" s="40"/>
      <c r="C84" s="206" t="s">
        <v>85</v>
      </c>
      <c r="D84" s="206" t="s">
        <v>135</v>
      </c>
      <c r="E84" s="207" t="s">
        <v>578</v>
      </c>
      <c r="F84" s="208" t="s">
        <v>577</v>
      </c>
      <c r="G84" s="209" t="s">
        <v>579</v>
      </c>
      <c r="H84" s="271"/>
      <c r="I84" s="211"/>
      <c r="J84" s="212">
        <f>ROUND(I84*H84,2)</f>
        <v>0</v>
      </c>
      <c r="K84" s="208" t="s">
        <v>580</v>
      </c>
      <c r="L84" s="45"/>
      <c r="M84" s="213" t="s">
        <v>19</v>
      </c>
      <c r="N84" s="214" t="s">
        <v>48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581</v>
      </c>
      <c r="AT84" s="217" t="s">
        <v>135</v>
      </c>
      <c r="AU84" s="217" t="s">
        <v>87</v>
      </c>
      <c r="AY84" s="18" t="s">
        <v>132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85</v>
      </c>
      <c r="BK84" s="218">
        <f>ROUND(I84*H84,2)</f>
        <v>0</v>
      </c>
      <c r="BL84" s="18" t="s">
        <v>581</v>
      </c>
      <c r="BM84" s="217" t="s">
        <v>582</v>
      </c>
    </row>
    <row r="85" s="2" customFormat="1">
      <c r="A85" s="39"/>
      <c r="B85" s="40"/>
      <c r="C85" s="41"/>
      <c r="D85" s="252" t="s">
        <v>154</v>
      </c>
      <c r="E85" s="41"/>
      <c r="F85" s="253" t="s">
        <v>583</v>
      </c>
      <c r="G85" s="41"/>
      <c r="H85" s="41"/>
      <c r="I85" s="254"/>
      <c r="J85" s="41"/>
      <c r="K85" s="41"/>
      <c r="L85" s="45"/>
      <c r="M85" s="255"/>
      <c r="N85" s="256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154</v>
      </c>
      <c r="AU85" s="18" t="s">
        <v>87</v>
      </c>
    </row>
    <row r="86" s="13" customFormat="1">
      <c r="A86" s="13"/>
      <c r="B86" s="219"/>
      <c r="C86" s="220"/>
      <c r="D86" s="221" t="s">
        <v>140</v>
      </c>
      <c r="E86" s="222" t="s">
        <v>19</v>
      </c>
      <c r="F86" s="223" t="s">
        <v>584</v>
      </c>
      <c r="G86" s="220"/>
      <c r="H86" s="222" t="s">
        <v>19</v>
      </c>
      <c r="I86" s="224"/>
      <c r="J86" s="220"/>
      <c r="K86" s="220"/>
      <c r="L86" s="225"/>
      <c r="M86" s="226"/>
      <c r="N86" s="227"/>
      <c r="O86" s="227"/>
      <c r="P86" s="227"/>
      <c r="Q86" s="227"/>
      <c r="R86" s="227"/>
      <c r="S86" s="227"/>
      <c r="T86" s="22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9" t="s">
        <v>140</v>
      </c>
      <c r="AU86" s="229" t="s">
        <v>87</v>
      </c>
      <c r="AV86" s="13" t="s">
        <v>85</v>
      </c>
      <c r="AW86" s="13" t="s">
        <v>36</v>
      </c>
      <c r="AX86" s="13" t="s">
        <v>77</v>
      </c>
      <c r="AY86" s="229" t="s">
        <v>132</v>
      </c>
    </row>
    <row r="87" s="14" customFormat="1">
      <c r="A87" s="14"/>
      <c r="B87" s="230"/>
      <c r="C87" s="231"/>
      <c r="D87" s="221" t="s">
        <v>140</v>
      </c>
      <c r="E87" s="232" t="s">
        <v>19</v>
      </c>
      <c r="F87" s="233" t="s">
        <v>585</v>
      </c>
      <c r="G87" s="231"/>
      <c r="H87" s="234">
        <v>3.5</v>
      </c>
      <c r="I87" s="235"/>
      <c r="J87" s="231"/>
      <c r="K87" s="231"/>
      <c r="L87" s="236"/>
      <c r="M87" s="237"/>
      <c r="N87" s="238"/>
      <c r="O87" s="238"/>
      <c r="P87" s="238"/>
      <c r="Q87" s="238"/>
      <c r="R87" s="238"/>
      <c r="S87" s="238"/>
      <c r="T87" s="23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0" t="s">
        <v>140</v>
      </c>
      <c r="AU87" s="240" t="s">
        <v>87</v>
      </c>
      <c r="AV87" s="14" t="s">
        <v>87</v>
      </c>
      <c r="AW87" s="14" t="s">
        <v>36</v>
      </c>
      <c r="AX87" s="14" t="s">
        <v>77</v>
      </c>
      <c r="AY87" s="240" t="s">
        <v>132</v>
      </c>
    </row>
    <row r="88" s="15" customFormat="1">
      <c r="A88" s="15"/>
      <c r="B88" s="241"/>
      <c r="C88" s="242"/>
      <c r="D88" s="221" t="s">
        <v>140</v>
      </c>
      <c r="E88" s="243" t="s">
        <v>19</v>
      </c>
      <c r="F88" s="244" t="s">
        <v>148</v>
      </c>
      <c r="G88" s="242"/>
      <c r="H88" s="245">
        <v>3.5</v>
      </c>
      <c r="I88" s="246"/>
      <c r="J88" s="242"/>
      <c r="K88" s="242"/>
      <c r="L88" s="247"/>
      <c r="M88" s="272"/>
      <c r="N88" s="273"/>
      <c r="O88" s="273"/>
      <c r="P88" s="273"/>
      <c r="Q88" s="273"/>
      <c r="R88" s="273"/>
      <c r="S88" s="273"/>
      <c r="T88" s="274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1" t="s">
        <v>140</v>
      </c>
      <c r="AU88" s="251" t="s">
        <v>87</v>
      </c>
      <c r="AV88" s="15" t="s">
        <v>138</v>
      </c>
      <c r="AW88" s="15" t="s">
        <v>36</v>
      </c>
      <c r="AX88" s="15" t="s">
        <v>85</v>
      </c>
      <c r="AY88" s="251" t="s">
        <v>132</v>
      </c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5"/>
      <c r="M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</sheetData>
  <sheetProtection sheet="1" autoFilter="0" formatColumns="0" formatRows="0" objects="1" scenarios="1" spinCount="100000" saltValue="zvfo5yFsVTlHD1uO+prB3PqVkvlI7S3GaQPneopZLr/VR9jAIc0/Qj64KLtuo01Mq6aSi7NVpkCE578CPFpiow==" hashValue="717K3PMvUAfwS8AVTwsVoRsqLVh2Krblm2C3DaMpVIir2gYfKybzqmT00pKkQGn7NNQuzaEPH3G6ljR05Vz1iw==" algorithmName="SHA-512" password="CC3D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586</v>
      </c>
      <c r="H4" s="21"/>
    </row>
    <row r="5" s="1" customFormat="1" ht="12" customHeight="1">
      <c r="B5" s="21"/>
      <c r="C5" s="275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6" t="s">
        <v>16</v>
      </c>
      <c r="D6" s="277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28. 4. 2023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8"/>
      <c r="C9" s="279" t="s">
        <v>58</v>
      </c>
      <c r="D9" s="280" t="s">
        <v>59</v>
      </c>
      <c r="E9" s="280" t="s">
        <v>119</v>
      </c>
      <c r="F9" s="281" t="s">
        <v>587</v>
      </c>
      <c r="G9" s="179"/>
      <c r="H9" s="278"/>
    </row>
    <row r="10" s="2" customFormat="1" ht="26.4" customHeight="1">
      <c r="A10" s="39"/>
      <c r="B10" s="45"/>
      <c r="C10" s="282" t="s">
        <v>588</v>
      </c>
      <c r="D10" s="282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283" t="s">
        <v>91</v>
      </c>
      <c r="D11" s="284" t="s">
        <v>92</v>
      </c>
      <c r="E11" s="285" t="s">
        <v>93</v>
      </c>
      <c r="F11" s="286">
        <v>264.62</v>
      </c>
      <c r="G11" s="39"/>
      <c r="H11" s="45"/>
    </row>
    <row r="12" s="2" customFormat="1" ht="16.8" customHeight="1">
      <c r="A12" s="39"/>
      <c r="B12" s="45"/>
      <c r="C12" s="287" t="s">
        <v>19</v>
      </c>
      <c r="D12" s="287" t="s">
        <v>141</v>
      </c>
      <c r="E12" s="18" t="s">
        <v>19</v>
      </c>
      <c r="F12" s="288">
        <v>0</v>
      </c>
      <c r="G12" s="39"/>
      <c r="H12" s="45"/>
    </row>
    <row r="13" s="2" customFormat="1" ht="16.8" customHeight="1">
      <c r="A13" s="39"/>
      <c r="B13" s="45"/>
      <c r="C13" s="287" t="s">
        <v>19</v>
      </c>
      <c r="D13" s="287" t="s">
        <v>399</v>
      </c>
      <c r="E13" s="18" t="s">
        <v>19</v>
      </c>
      <c r="F13" s="288">
        <v>0</v>
      </c>
      <c r="G13" s="39"/>
      <c r="H13" s="45"/>
    </row>
    <row r="14" s="2" customFormat="1" ht="16.8" customHeight="1">
      <c r="A14" s="39"/>
      <c r="B14" s="45"/>
      <c r="C14" s="287" t="s">
        <v>19</v>
      </c>
      <c r="D14" s="287" t="s">
        <v>146</v>
      </c>
      <c r="E14" s="18" t="s">
        <v>19</v>
      </c>
      <c r="F14" s="288">
        <v>0</v>
      </c>
      <c r="G14" s="39"/>
      <c r="H14" s="45"/>
    </row>
    <row r="15" s="2" customFormat="1" ht="16.8" customHeight="1">
      <c r="A15" s="39"/>
      <c r="B15" s="45"/>
      <c r="C15" s="287" t="s">
        <v>19</v>
      </c>
      <c r="D15" s="287" t="s">
        <v>400</v>
      </c>
      <c r="E15" s="18" t="s">
        <v>19</v>
      </c>
      <c r="F15" s="288">
        <v>79.120000000000005</v>
      </c>
      <c r="G15" s="39"/>
      <c r="H15" s="45"/>
    </row>
    <row r="16" s="2" customFormat="1" ht="16.8" customHeight="1">
      <c r="A16" s="39"/>
      <c r="B16" s="45"/>
      <c r="C16" s="287" t="s">
        <v>19</v>
      </c>
      <c r="D16" s="287" t="s">
        <v>401</v>
      </c>
      <c r="E16" s="18" t="s">
        <v>19</v>
      </c>
      <c r="F16" s="288">
        <v>142.86000000000001</v>
      </c>
      <c r="G16" s="39"/>
      <c r="H16" s="45"/>
    </row>
    <row r="17" s="2" customFormat="1" ht="16.8" customHeight="1">
      <c r="A17" s="39"/>
      <c r="B17" s="45"/>
      <c r="C17" s="287" t="s">
        <v>19</v>
      </c>
      <c r="D17" s="287" t="s">
        <v>315</v>
      </c>
      <c r="E17" s="18" t="s">
        <v>19</v>
      </c>
      <c r="F17" s="288">
        <v>0</v>
      </c>
      <c r="G17" s="39"/>
      <c r="H17" s="45"/>
    </row>
    <row r="18" s="2" customFormat="1" ht="16.8" customHeight="1">
      <c r="A18" s="39"/>
      <c r="B18" s="45"/>
      <c r="C18" s="287" t="s">
        <v>19</v>
      </c>
      <c r="D18" s="287" t="s">
        <v>402</v>
      </c>
      <c r="E18" s="18" t="s">
        <v>19</v>
      </c>
      <c r="F18" s="288">
        <v>42.640000000000001</v>
      </c>
      <c r="G18" s="39"/>
      <c r="H18" s="45"/>
    </row>
    <row r="19" s="2" customFormat="1" ht="16.8" customHeight="1">
      <c r="A19" s="39"/>
      <c r="B19" s="45"/>
      <c r="C19" s="287" t="s">
        <v>91</v>
      </c>
      <c r="D19" s="287" t="s">
        <v>148</v>
      </c>
      <c r="E19" s="18" t="s">
        <v>19</v>
      </c>
      <c r="F19" s="288">
        <v>264.62</v>
      </c>
      <c r="G19" s="39"/>
      <c r="H19" s="45"/>
    </row>
    <row r="20" s="2" customFormat="1" ht="16.8" customHeight="1">
      <c r="A20" s="39"/>
      <c r="B20" s="45"/>
      <c r="C20" s="289" t="s">
        <v>589</v>
      </c>
      <c r="D20" s="39"/>
      <c r="E20" s="39"/>
      <c r="F20" s="39"/>
      <c r="G20" s="39"/>
      <c r="H20" s="45"/>
    </row>
    <row r="21" s="2" customFormat="1" ht="16.8" customHeight="1">
      <c r="A21" s="39"/>
      <c r="B21" s="45"/>
      <c r="C21" s="287" t="s">
        <v>395</v>
      </c>
      <c r="D21" s="287" t="s">
        <v>590</v>
      </c>
      <c r="E21" s="18" t="s">
        <v>93</v>
      </c>
      <c r="F21" s="288">
        <v>264.62</v>
      </c>
      <c r="G21" s="39"/>
      <c r="H21" s="45"/>
    </row>
    <row r="22" s="2" customFormat="1">
      <c r="A22" s="39"/>
      <c r="B22" s="45"/>
      <c r="C22" s="287" t="s">
        <v>404</v>
      </c>
      <c r="D22" s="287" t="s">
        <v>591</v>
      </c>
      <c r="E22" s="18" t="s">
        <v>93</v>
      </c>
      <c r="F22" s="288">
        <v>23815.799999999999</v>
      </c>
      <c r="G22" s="39"/>
      <c r="H22" s="45"/>
    </row>
    <row r="23" s="2" customFormat="1">
      <c r="A23" s="39"/>
      <c r="B23" s="45"/>
      <c r="C23" s="287" t="s">
        <v>410</v>
      </c>
      <c r="D23" s="287" t="s">
        <v>592</v>
      </c>
      <c r="E23" s="18" t="s">
        <v>93</v>
      </c>
      <c r="F23" s="288">
        <v>264.62</v>
      </c>
      <c r="G23" s="39"/>
      <c r="H23" s="45"/>
    </row>
    <row r="24" s="2" customFormat="1" ht="7.44" customHeight="1">
      <c r="A24" s="39"/>
      <c r="B24" s="158"/>
      <c r="C24" s="159"/>
      <c r="D24" s="159"/>
      <c r="E24" s="159"/>
      <c r="F24" s="159"/>
      <c r="G24" s="159"/>
      <c r="H24" s="45"/>
    </row>
    <row r="25" s="2" customFormat="1">
      <c r="A25" s="39"/>
      <c r="B25" s="39"/>
      <c r="C25" s="39"/>
      <c r="D25" s="39"/>
      <c r="E25" s="39"/>
      <c r="F25" s="39"/>
      <c r="G25" s="39"/>
      <c r="H25" s="39"/>
    </row>
  </sheetData>
  <sheetProtection sheet="1" formatColumns="0" formatRows="0" objects="1" scenarios="1" spinCount="100000" saltValue="0UhmRnouSOqkFMvEdSF8DcCcfXRlkV1taqHWSGFXW4yUcqB52A0fRqp8fnTFEgp/UH5da2VHDQlxadm+lHl0QQ==" hashValue="IfuCtppGijBMvUye5NURS0SamXEo+3gdmRcK/L/NYPKbT7AlNjAsVrASMgrDH9165iZp4KL39q3yDQ5KrFPqWQ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6" customFormat="1" ht="45" customHeight="1">
      <c r="B3" s="294"/>
      <c r="C3" s="295" t="s">
        <v>593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594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595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596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597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598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599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600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601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602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603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84</v>
      </c>
      <c r="F18" s="301" t="s">
        <v>604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605</v>
      </c>
      <c r="F19" s="301" t="s">
        <v>606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607</v>
      </c>
      <c r="F20" s="301" t="s">
        <v>608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609</v>
      </c>
      <c r="F21" s="301" t="s">
        <v>610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611</v>
      </c>
      <c r="F22" s="301" t="s">
        <v>612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613</v>
      </c>
      <c r="F23" s="301" t="s">
        <v>614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615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616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617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618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619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620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621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622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623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118</v>
      </c>
      <c r="F36" s="301"/>
      <c r="G36" s="301" t="s">
        <v>624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625</v>
      </c>
      <c r="F37" s="301"/>
      <c r="G37" s="301" t="s">
        <v>626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58</v>
      </c>
      <c r="F38" s="301"/>
      <c r="G38" s="301" t="s">
        <v>627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59</v>
      </c>
      <c r="F39" s="301"/>
      <c r="G39" s="301" t="s">
        <v>628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119</v>
      </c>
      <c r="F40" s="301"/>
      <c r="G40" s="301" t="s">
        <v>629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120</v>
      </c>
      <c r="F41" s="301"/>
      <c r="G41" s="301" t="s">
        <v>630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631</v>
      </c>
      <c r="F42" s="301"/>
      <c r="G42" s="301" t="s">
        <v>632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633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634</v>
      </c>
      <c r="F44" s="301"/>
      <c r="G44" s="301" t="s">
        <v>635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122</v>
      </c>
      <c r="F45" s="301"/>
      <c r="G45" s="301" t="s">
        <v>636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637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638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639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640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641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642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643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644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645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646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647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648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649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650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651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652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653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654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655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656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657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658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659</v>
      </c>
      <c r="D76" s="319"/>
      <c r="E76" s="319"/>
      <c r="F76" s="319" t="s">
        <v>660</v>
      </c>
      <c r="G76" s="320"/>
      <c r="H76" s="319" t="s">
        <v>59</v>
      </c>
      <c r="I76" s="319" t="s">
        <v>62</v>
      </c>
      <c r="J76" s="319" t="s">
        <v>661</v>
      </c>
      <c r="K76" s="318"/>
    </row>
    <row r="77" s="1" customFormat="1" ht="17.25" customHeight="1">
      <c r="B77" s="316"/>
      <c r="C77" s="321" t="s">
        <v>662</v>
      </c>
      <c r="D77" s="321"/>
      <c r="E77" s="321"/>
      <c r="F77" s="322" t="s">
        <v>663</v>
      </c>
      <c r="G77" s="323"/>
      <c r="H77" s="321"/>
      <c r="I77" s="321"/>
      <c r="J77" s="321" t="s">
        <v>664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58</v>
      </c>
      <c r="D79" s="326"/>
      <c r="E79" s="326"/>
      <c r="F79" s="327" t="s">
        <v>82</v>
      </c>
      <c r="G79" s="328"/>
      <c r="H79" s="304" t="s">
        <v>665</v>
      </c>
      <c r="I79" s="304" t="s">
        <v>666</v>
      </c>
      <c r="J79" s="304">
        <v>20</v>
      </c>
      <c r="K79" s="318"/>
    </row>
    <row r="80" s="1" customFormat="1" ht="15" customHeight="1">
      <c r="B80" s="316"/>
      <c r="C80" s="304" t="s">
        <v>667</v>
      </c>
      <c r="D80" s="304"/>
      <c r="E80" s="304"/>
      <c r="F80" s="327" t="s">
        <v>82</v>
      </c>
      <c r="G80" s="328"/>
      <c r="H80" s="304" t="s">
        <v>668</v>
      </c>
      <c r="I80" s="304" t="s">
        <v>666</v>
      </c>
      <c r="J80" s="304">
        <v>120</v>
      </c>
      <c r="K80" s="318"/>
    </row>
    <row r="81" s="1" customFormat="1" ht="15" customHeight="1">
      <c r="B81" s="329"/>
      <c r="C81" s="304" t="s">
        <v>669</v>
      </c>
      <c r="D81" s="304"/>
      <c r="E81" s="304"/>
      <c r="F81" s="327" t="s">
        <v>670</v>
      </c>
      <c r="G81" s="328"/>
      <c r="H81" s="304" t="s">
        <v>671</v>
      </c>
      <c r="I81" s="304" t="s">
        <v>666</v>
      </c>
      <c r="J81" s="304">
        <v>50</v>
      </c>
      <c r="K81" s="318"/>
    </row>
    <row r="82" s="1" customFormat="1" ht="15" customHeight="1">
      <c r="B82" s="329"/>
      <c r="C82" s="304" t="s">
        <v>672</v>
      </c>
      <c r="D82" s="304"/>
      <c r="E82" s="304"/>
      <c r="F82" s="327" t="s">
        <v>82</v>
      </c>
      <c r="G82" s="328"/>
      <c r="H82" s="304" t="s">
        <v>673</v>
      </c>
      <c r="I82" s="304" t="s">
        <v>674</v>
      </c>
      <c r="J82" s="304"/>
      <c r="K82" s="318"/>
    </row>
    <row r="83" s="1" customFormat="1" ht="15" customHeight="1">
      <c r="B83" s="329"/>
      <c r="C83" s="330" t="s">
        <v>675</v>
      </c>
      <c r="D83" s="330"/>
      <c r="E83" s="330"/>
      <c r="F83" s="331" t="s">
        <v>670</v>
      </c>
      <c r="G83" s="330"/>
      <c r="H83" s="330" t="s">
        <v>676</v>
      </c>
      <c r="I83" s="330" t="s">
        <v>666</v>
      </c>
      <c r="J83" s="330">
        <v>15</v>
      </c>
      <c r="K83" s="318"/>
    </row>
    <row r="84" s="1" customFormat="1" ht="15" customHeight="1">
      <c r="B84" s="329"/>
      <c r="C84" s="330" t="s">
        <v>677</v>
      </c>
      <c r="D84" s="330"/>
      <c r="E84" s="330"/>
      <c r="F84" s="331" t="s">
        <v>670</v>
      </c>
      <c r="G84" s="330"/>
      <c r="H84" s="330" t="s">
        <v>678</v>
      </c>
      <c r="I84" s="330" t="s">
        <v>666</v>
      </c>
      <c r="J84" s="330">
        <v>15</v>
      </c>
      <c r="K84" s="318"/>
    </row>
    <row r="85" s="1" customFormat="1" ht="15" customHeight="1">
      <c r="B85" s="329"/>
      <c r="C85" s="330" t="s">
        <v>679</v>
      </c>
      <c r="D85" s="330"/>
      <c r="E85" s="330"/>
      <c r="F85" s="331" t="s">
        <v>670</v>
      </c>
      <c r="G85" s="330"/>
      <c r="H85" s="330" t="s">
        <v>680</v>
      </c>
      <c r="I85" s="330" t="s">
        <v>666</v>
      </c>
      <c r="J85" s="330">
        <v>20</v>
      </c>
      <c r="K85" s="318"/>
    </row>
    <row r="86" s="1" customFormat="1" ht="15" customHeight="1">
      <c r="B86" s="329"/>
      <c r="C86" s="330" t="s">
        <v>681</v>
      </c>
      <c r="D86" s="330"/>
      <c r="E86" s="330"/>
      <c r="F86" s="331" t="s">
        <v>670</v>
      </c>
      <c r="G86" s="330"/>
      <c r="H86" s="330" t="s">
        <v>682</v>
      </c>
      <c r="I86" s="330" t="s">
        <v>666</v>
      </c>
      <c r="J86" s="330">
        <v>20</v>
      </c>
      <c r="K86" s="318"/>
    </row>
    <row r="87" s="1" customFormat="1" ht="15" customHeight="1">
      <c r="B87" s="329"/>
      <c r="C87" s="304" t="s">
        <v>683</v>
      </c>
      <c r="D87" s="304"/>
      <c r="E87" s="304"/>
      <c r="F87" s="327" t="s">
        <v>670</v>
      </c>
      <c r="G87" s="328"/>
      <c r="H87" s="304" t="s">
        <v>684</v>
      </c>
      <c r="I87" s="304" t="s">
        <v>666</v>
      </c>
      <c r="J87" s="304">
        <v>50</v>
      </c>
      <c r="K87" s="318"/>
    </row>
    <row r="88" s="1" customFormat="1" ht="15" customHeight="1">
      <c r="B88" s="329"/>
      <c r="C88" s="304" t="s">
        <v>685</v>
      </c>
      <c r="D88" s="304"/>
      <c r="E88" s="304"/>
      <c r="F88" s="327" t="s">
        <v>670</v>
      </c>
      <c r="G88" s="328"/>
      <c r="H88" s="304" t="s">
        <v>686</v>
      </c>
      <c r="I88" s="304" t="s">
        <v>666</v>
      </c>
      <c r="J88" s="304">
        <v>20</v>
      </c>
      <c r="K88" s="318"/>
    </row>
    <row r="89" s="1" customFormat="1" ht="15" customHeight="1">
      <c r="B89" s="329"/>
      <c r="C89" s="304" t="s">
        <v>687</v>
      </c>
      <c r="D89" s="304"/>
      <c r="E89" s="304"/>
      <c r="F89" s="327" t="s">
        <v>670</v>
      </c>
      <c r="G89" s="328"/>
      <c r="H89" s="304" t="s">
        <v>688</v>
      </c>
      <c r="I89" s="304" t="s">
        <v>666</v>
      </c>
      <c r="J89" s="304">
        <v>20</v>
      </c>
      <c r="K89" s="318"/>
    </row>
    <row r="90" s="1" customFormat="1" ht="15" customHeight="1">
      <c r="B90" s="329"/>
      <c r="C90" s="304" t="s">
        <v>689</v>
      </c>
      <c r="D90" s="304"/>
      <c r="E90" s="304"/>
      <c r="F90" s="327" t="s">
        <v>670</v>
      </c>
      <c r="G90" s="328"/>
      <c r="H90" s="304" t="s">
        <v>690</v>
      </c>
      <c r="I90" s="304" t="s">
        <v>666</v>
      </c>
      <c r="J90" s="304">
        <v>50</v>
      </c>
      <c r="K90" s="318"/>
    </row>
    <row r="91" s="1" customFormat="1" ht="15" customHeight="1">
      <c r="B91" s="329"/>
      <c r="C91" s="304" t="s">
        <v>691</v>
      </c>
      <c r="D91" s="304"/>
      <c r="E91" s="304"/>
      <c r="F91" s="327" t="s">
        <v>670</v>
      </c>
      <c r="G91" s="328"/>
      <c r="H91" s="304" t="s">
        <v>691</v>
      </c>
      <c r="I91" s="304" t="s">
        <v>666</v>
      </c>
      <c r="J91" s="304">
        <v>50</v>
      </c>
      <c r="K91" s="318"/>
    </row>
    <row r="92" s="1" customFormat="1" ht="15" customHeight="1">
      <c r="B92" s="329"/>
      <c r="C92" s="304" t="s">
        <v>692</v>
      </c>
      <c r="D92" s="304"/>
      <c r="E92" s="304"/>
      <c r="F92" s="327" t="s">
        <v>670</v>
      </c>
      <c r="G92" s="328"/>
      <c r="H92" s="304" t="s">
        <v>693</v>
      </c>
      <c r="I92" s="304" t="s">
        <v>666</v>
      </c>
      <c r="J92" s="304">
        <v>255</v>
      </c>
      <c r="K92" s="318"/>
    </row>
    <row r="93" s="1" customFormat="1" ht="15" customHeight="1">
      <c r="B93" s="329"/>
      <c r="C93" s="304" t="s">
        <v>694</v>
      </c>
      <c r="D93" s="304"/>
      <c r="E93" s="304"/>
      <c r="F93" s="327" t="s">
        <v>82</v>
      </c>
      <c r="G93" s="328"/>
      <c r="H93" s="304" t="s">
        <v>695</v>
      </c>
      <c r="I93" s="304" t="s">
        <v>696</v>
      </c>
      <c r="J93" s="304"/>
      <c r="K93" s="318"/>
    </row>
    <row r="94" s="1" customFormat="1" ht="15" customHeight="1">
      <c r="B94" s="329"/>
      <c r="C94" s="304" t="s">
        <v>697</v>
      </c>
      <c r="D94" s="304"/>
      <c r="E94" s="304"/>
      <c r="F94" s="327" t="s">
        <v>82</v>
      </c>
      <c r="G94" s="328"/>
      <c r="H94" s="304" t="s">
        <v>698</v>
      </c>
      <c r="I94" s="304" t="s">
        <v>699</v>
      </c>
      <c r="J94" s="304"/>
      <c r="K94" s="318"/>
    </row>
    <row r="95" s="1" customFormat="1" ht="15" customHeight="1">
      <c r="B95" s="329"/>
      <c r="C95" s="304" t="s">
        <v>700</v>
      </c>
      <c r="D95" s="304"/>
      <c r="E95" s="304"/>
      <c r="F95" s="327" t="s">
        <v>82</v>
      </c>
      <c r="G95" s="328"/>
      <c r="H95" s="304" t="s">
        <v>700</v>
      </c>
      <c r="I95" s="304" t="s">
        <v>699</v>
      </c>
      <c r="J95" s="304"/>
      <c r="K95" s="318"/>
    </row>
    <row r="96" s="1" customFormat="1" ht="15" customHeight="1">
      <c r="B96" s="329"/>
      <c r="C96" s="304" t="s">
        <v>43</v>
      </c>
      <c r="D96" s="304"/>
      <c r="E96" s="304"/>
      <c r="F96" s="327" t="s">
        <v>82</v>
      </c>
      <c r="G96" s="328"/>
      <c r="H96" s="304" t="s">
        <v>701</v>
      </c>
      <c r="I96" s="304" t="s">
        <v>699</v>
      </c>
      <c r="J96" s="304"/>
      <c r="K96" s="318"/>
    </row>
    <row r="97" s="1" customFormat="1" ht="15" customHeight="1">
      <c r="B97" s="329"/>
      <c r="C97" s="304" t="s">
        <v>53</v>
      </c>
      <c r="D97" s="304"/>
      <c r="E97" s="304"/>
      <c r="F97" s="327" t="s">
        <v>82</v>
      </c>
      <c r="G97" s="328"/>
      <c r="H97" s="304" t="s">
        <v>702</v>
      </c>
      <c r="I97" s="304" t="s">
        <v>699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703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659</v>
      </c>
      <c r="D103" s="319"/>
      <c r="E103" s="319"/>
      <c r="F103" s="319" t="s">
        <v>660</v>
      </c>
      <c r="G103" s="320"/>
      <c r="H103" s="319" t="s">
        <v>59</v>
      </c>
      <c r="I103" s="319" t="s">
        <v>62</v>
      </c>
      <c r="J103" s="319" t="s">
        <v>661</v>
      </c>
      <c r="K103" s="318"/>
    </row>
    <row r="104" s="1" customFormat="1" ht="17.25" customHeight="1">
      <c r="B104" s="316"/>
      <c r="C104" s="321" t="s">
        <v>662</v>
      </c>
      <c r="D104" s="321"/>
      <c r="E104" s="321"/>
      <c r="F104" s="322" t="s">
        <v>663</v>
      </c>
      <c r="G104" s="323"/>
      <c r="H104" s="321"/>
      <c r="I104" s="321"/>
      <c r="J104" s="321" t="s">
        <v>664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58</v>
      </c>
      <c r="D106" s="326"/>
      <c r="E106" s="326"/>
      <c r="F106" s="327" t="s">
        <v>82</v>
      </c>
      <c r="G106" s="304"/>
      <c r="H106" s="304" t="s">
        <v>704</v>
      </c>
      <c r="I106" s="304" t="s">
        <v>666</v>
      </c>
      <c r="J106" s="304">
        <v>20</v>
      </c>
      <c r="K106" s="318"/>
    </row>
    <row r="107" s="1" customFormat="1" ht="15" customHeight="1">
      <c r="B107" s="316"/>
      <c r="C107" s="304" t="s">
        <v>667</v>
      </c>
      <c r="D107" s="304"/>
      <c r="E107" s="304"/>
      <c r="F107" s="327" t="s">
        <v>82</v>
      </c>
      <c r="G107" s="304"/>
      <c r="H107" s="304" t="s">
        <v>704</v>
      </c>
      <c r="I107" s="304" t="s">
        <v>666</v>
      </c>
      <c r="J107" s="304">
        <v>120</v>
      </c>
      <c r="K107" s="318"/>
    </row>
    <row r="108" s="1" customFormat="1" ht="15" customHeight="1">
      <c r="B108" s="329"/>
      <c r="C108" s="304" t="s">
        <v>669</v>
      </c>
      <c r="D108" s="304"/>
      <c r="E108" s="304"/>
      <c r="F108" s="327" t="s">
        <v>670</v>
      </c>
      <c r="G108" s="304"/>
      <c r="H108" s="304" t="s">
        <v>704</v>
      </c>
      <c r="I108" s="304" t="s">
        <v>666</v>
      </c>
      <c r="J108" s="304">
        <v>50</v>
      </c>
      <c r="K108" s="318"/>
    </row>
    <row r="109" s="1" customFormat="1" ht="15" customHeight="1">
      <c r="B109" s="329"/>
      <c r="C109" s="304" t="s">
        <v>672</v>
      </c>
      <c r="D109" s="304"/>
      <c r="E109" s="304"/>
      <c r="F109" s="327" t="s">
        <v>82</v>
      </c>
      <c r="G109" s="304"/>
      <c r="H109" s="304" t="s">
        <v>704</v>
      </c>
      <c r="I109" s="304" t="s">
        <v>674</v>
      </c>
      <c r="J109" s="304"/>
      <c r="K109" s="318"/>
    </row>
    <row r="110" s="1" customFormat="1" ht="15" customHeight="1">
      <c r="B110" s="329"/>
      <c r="C110" s="304" t="s">
        <v>683</v>
      </c>
      <c r="D110" s="304"/>
      <c r="E110" s="304"/>
      <c r="F110" s="327" t="s">
        <v>670</v>
      </c>
      <c r="G110" s="304"/>
      <c r="H110" s="304" t="s">
        <v>704</v>
      </c>
      <c r="I110" s="304" t="s">
        <v>666</v>
      </c>
      <c r="J110" s="304">
        <v>50</v>
      </c>
      <c r="K110" s="318"/>
    </row>
    <row r="111" s="1" customFormat="1" ht="15" customHeight="1">
      <c r="B111" s="329"/>
      <c r="C111" s="304" t="s">
        <v>691</v>
      </c>
      <c r="D111" s="304"/>
      <c r="E111" s="304"/>
      <c r="F111" s="327" t="s">
        <v>670</v>
      </c>
      <c r="G111" s="304"/>
      <c r="H111" s="304" t="s">
        <v>704</v>
      </c>
      <c r="I111" s="304" t="s">
        <v>666</v>
      </c>
      <c r="J111" s="304">
        <v>50</v>
      </c>
      <c r="K111" s="318"/>
    </row>
    <row r="112" s="1" customFormat="1" ht="15" customHeight="1">
      <c r="B112" s="329"/>
      <c r="C112" s="304" t="s">
        <v>689</v>
      </c>
      <c r="D112" s="304"/>
      <c r="E112" s="304"/>
      <c r="F112" s="327" t="s">
        <v>670</v>
      </c>
      <c r="G112" s="304"/>
      <c r="H112" s="304" t="s">
        <v>704</v>
      </c>
      <c r="I112" s="304" t="s">
        <v>666</v>
      </c>
      <c r="J112" s="304">
        <v>50</v>
      </c>
      <c r="K112" s="318"/>
    </row>
    <row r="113" s="1" customFormat="1" ht="15" customHeight="1">
      <c r="B113" s="329"/>
      <c r="C113" s="304" t="s">
        <v>58</v>
      </c>
      <c r="D113" s="304"/>
      <c r="E113" s="304"/>
      <c r="F113" s="327" t="s">
        <v>82</v>
      </c>
      <c r="G113" s="304"/>
      <c r="H113" s="304" t="s">
        <v>705</v>
      </c>
      <c r="I113" s="304" t="s">
        <v>666</v>
      </c>
      <c r="J113" s="304">
        <v>20</v>
      </c>
      <c r="K113" s="318"/>
    </row>
    <row r="114" s="1" customFormat="1" ht="15" customHeight="1">
      <c r="B114" s="329"/>
      <c r="C114" s="304" t="s">
        <v>706</v>
      </c>
      <c r="D114" s="304"/>
      <c r="E114" s="304"/>
      <c r="F114" s="327" t="s">
        <v>82</v>
      </c>
      <c r="G114" s="304"/>
      <c r="H114" s="304" t="s">
        <v>707</v>
      </c>
      <c r="I114" s="304" t="s">
        <v>666</v>
      </c>
      <c r="J114" s="304">
        <v>120</v>
      </c>
      <c r="K114" s="318"/>
    </row>
    <row r="115" s="1" customFormat="1" ht="15" customHeight="1">
      <c r="B115" s="329"/>
      <c r="C115" s="304" t="s">
        <v>43</v>
      </c>
      <c r="D115" s="304"/>
      <c r="E115" s="304"/>
      <c r="F115" s="327" t="s">
        <v>82</v>
      </c>
      <c r="G115" s="304"/>
      <c r="H115" s="304" t="s">
        <v>708</v>
      </c>
      <c r="I115" s="304" t="s">
        <v>699</v>
      </c>
      <c r="J115" s="304"/>
      <c r="K115" s="318"/>
    </row>
    <row r="116" s="1" customFormat="1" ht="15" customHeight="1">
      <c r="B116" s="329"/>
      <c r="C116" s="304" t="s">
        <v>53</v>
      </c>
      <c r="D116" s="304"/>
      <c r="E116" s="304"/>
      <c r="F116" s="327" t="s">
        <v>82</v>
      </c>
      <c r="G116" s="304"/>
      <c r="H116" s="304" t="s">
        <v>709</v>
      </c>
      <c r="I116" s="304" t="s">
        <v>699</v>
      </c>
      <c r="J116" s="304"/>
      <c r="K116" s="318"/>
    </row>
    <row r="117" s="1" customFormat="1" ht="15" customHeight="1">
      <c r="B117" s="329"/>
      <c r="C117" s="304" t="s">
        <v>62</v>
      </c>
      <c r="D117" s="304"/>
      <c r="E117" s="304"/>
      <c r="F117" s="327" t="s">
        <v>82</v>
      </c>
      <c r="G117" s="304"/>
      <c r="H117" s="304" t="s">
        <v>710</v>
      </c>
      <c r="I117" s="304" t="s">
        <v>711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712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659</v>
      </c>
      <c r="D123" s="319"/>
      <c r="E123" s="319"/>
      <c r="F123" s="319" t="s">
        <v>660</v>
      </c>
      <c r="G123" s="320"/>
      <c r="H123" s="319" t="s">
        <v>59</v>
      </c>
      <c r="I123" s="319" t="s">
        <v>62</v>
      </c>
      <c r="J123" s="319" t="s">
        <v>661</v>
      </c>
      <c r="K123" s="348"/>
    </row>
    <row r="124" s="1" customFormat="1" ht="17.25" customHeight="1">
      <c r="B124" s="347"/>
      <c r="C124" s="321" t="s">
        <v>662</v>
      </c>
      <c r="D124" s="321"/>
      <c r="E124" s="321"/>
      <c r="F124" s="322" t="s">
        <v>663</v>
      </c>
      <c r="G124" s="323"/>
      <c r="H124" s="321"/>
      <c r="I124" s="321"/>
      <c r="J124" s="321" t="s">
        <v>664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667</v>
      </c>
      <c r="D126" s="326"/>
      <c r="E126" s="326"/>
      <c r="F126" s="327" t="s">
        <v>82</v>
      </c>
      <c r="G126" s="304"/>
      <c r="H126" s="304" t="s">
        <v>704</v>
      </c>
      <c r="I126" s="304" t="s">
        <v>666</v>
      </c>
      <c r="J126" s="304">
        <v>120</v>
      </c>
      <c r="K126" s="352"/>
    </row>
    <row r="127" s="1" customFormat="1" ht="15" customHeight="1">
      <c r="B127" s="349"/>
      <c r="C127" s="304" t="s">
        <v>713</v>
      </c>
      <c r="D127" s="304"/>
      <c r="E127" s="304"/>
      <c r="F127" s="327" t="s">
        <v>82</v>
      </c>
      <c r="G127" s="304"/>
      <c r="H127" s="304" t="s">
        <v>714</v>
      </c>
      <c r="I127" s="304" t="s">
        <v>666</v>
      </c>
      <c r="J127" s="304" t="s">
        <v>715</v>
      </c>
      <c r="K127" s="352"/>
    </row>
    <row r="128" s="1" customFormat="1" ht="15" customHeight="1">
      <c r="B128" s="349"/>
      <c r="C128" s="304" t="s">
        <v>613</v>
      </c>
      <c r="D128" s="304"/>
      <c r="E128" s="304"/>
      <c r="F128" s="327" t="s">
        <v>82</v>
      </c>
      <c r="G128" s="304"/>
      <c r="H128" s="304" t="s">
        <v>716</v>
      </c>
      <c r="I128" s="304" t="s">
        <v>666</v>
      </c>
      <c r="J128" s="304" t="s">
        <v>715</v>
      </c>
      <c r="K128" s="352"/>
    </row>
    <row r="129" s="1" customFormat="1" ht="15" customHeight="1">
      <c r="B129" s="349"/>
      <c r="C129" s="304" t="s">
        <v>675</v>
      </c>
      <c r="D129" s="304"/>
      <c r="E129" s="304"/>
      <c r="F129" s="327" t="s">
        <v>670</v>
      </c>
      <c r="G129" s="304"/>
      <c r="H129" s="304" t="s">
        <v>676</v>
      </c>
      <c r="I129" s="304" t="s">
        <v>666</v>
      </c>
      <c r="J129" s="304">
        <v>15</v>
      </c>
      <c r="K129" s="352"/>
    </row>
    <row r="130" s="1" customFormat="1" ht="15" customHeight="1">
      <c r="B130" s="349"/>
      <c r="C130" s="330" t="s">
        <v>677</v>
      </c>
      <c r="D130" s="330"/>
      <c r="E130" s="330"/>
      <c r="F130" s="331" t="s">
        <v>670</v>
      </c>
      <c r="G130" s="330"/>
      <c r="H130" s="330" t="s">
        <v>678</v>
      </c>
      <c r="I130" s="330" t="s">
        <v>666</v>
      </c>
      <c r="J130" s="330">
        <v>15</v>
      </c>
      <c r="K130" s="352"/>
    </row>
    <row r="131" s="1" customFormat="1" ht="15" customHeight="1">
      <c r="B131" s="349"/>
      <c r="C131" s="330" t="s">
        <v>679</v>
      </c>
      <c r="D131" s="330"/>
      <c r="E131" s="330"/>
      <c r="F131" s="331" t="s">
        <v>670</v>
      </c>
      <c r="G131" s="330"/>
      <c r="H131" s="330" t="s">
        <v>680</v>
      </c>
      <c r="I131" s="330" t="s">
        <v>666</v>
      </c>
      <c r="J131" s="330">
        <v>20</v>
      </c>
      <c r="K131" s="352"/>
    </row>
    <row r="132" s="1" customFormat="1" ht="15" customHeight="1">
      <c r="B132" s="349"/>
      <c r="C132" s="330" t="s">
        <v>681</v>
      </c>
      <c r="D132" s="330"/>
      <c r="E132" s="330"/>
      <c r="F132" s="331" t="s">
        <v>670</v>
      </c>
      <c r="G132" s="330"/>
      <c r="H132" s="330" t="s">
        <v>682</v>
      </c>
      <c r="I132" s="330" t="s">
        <v>666</v>
      </c>
      <c r="J132" s="330">
        <v>20</v>
      </c>
      <c r="K132" s="352"/>
    </row>
    <row r="133" s="1" customFormat="1" ht="15" customHeight="1">
      <c r="B133" s="349"/>
      <c r="C133" s="304" t="s">
        <v>669</v>
      </c>
      <c r="D133" s="304"/>
      <c r="E133" s="304"/>
      <c r="F133" s="327" t="s">
        <v>670</v>
      </c>
      <c r="G133" s="304"/>
      <c r="H133" s="304" t="s">
        <v>704</v>
      </c>
      <c r="I133" s="304" t="s">
        <v>666</v>
      </c>
      <c r="J133" s="304">
        <v>50</v>
      </c>
      <c r="K133" s="352"/>
    </row>
    <row r="134" s="1" customFormat="1" ht="15" customHeight="1">
      <c r="B134" s="349"/>
      <c r="C134" s="304" t="s">
        <v>683</v>
      </c>
      <c r="D134" s="304"/>
      <c r="E134" s="304"/>
      <c r="F134" s="327" t="s">
        <v>670</v>
      </c>
      <c r="G134" s="304"/>
      <c r="H134" s="304" t="s">
        <v>704</v>
      </c>
      <c r="I134" s="304" t="s">
        <v>666</v>
      </c>
      <c r="J134" s="304">
        <v>50</v>
      </c>
      <c r="K134" s="352"/>
    </row>
    <row r="135" s="1" customFormat="1" ht="15" customHeight="1">
      <c r="B135" s="349"/>
      <c r="C135" s="304" t="s">
        <v>689</v>
      </c>
      <c r="D135" s="304"/>
      <c r="E135" s="304"/>
      <c r="F135" s="327" t="s">
        <v>670</v>
      </c>
      <c r="G135" s="304"/>
      <c r="H135" s="304" t="s">
        <v>704</v>
      </c>
      <c r="I135" s="304" t="s">
        <v>666</v>
      </c>
      <c r="J135" s="304">
        <v>50</v>
      </c>
      <c r="K135" s="352"/>
    </row>
    <row r="136" s="1" customFormat="1" ht="15" customHeight="1">
      <c r="B136" s="349"/>
      <c r="C136" s="304" t="s">
        <v>691</v>
      </c>
      <c r="D136" s="304"/>
      <c r="E136" s="304"/>
      <c r="F136" s="327" t="s">
        <v>670</v>
      </c>
      <c r="G136" s="304"/>
      <c r="H136" s="304" t="s">
        <v>704</v>
      </c>
      <c r="I136" s="304" t="s">
        <v>666</v>
      </c>
      <c r="J136" s="304">
        <v>50</v>
      </c>
      <c r="K136" s="352"/>
    </row>
    <row r="137" s="1" customFormat="1" ht="15" customHeight="1">
      <c r="B137" s="349"/>
      <c r="C137" s="304" t="s">
        <v>692</v>
      </c>
      <c r="D137" s="304"/>
      <c r="E137" s="304"/>
      <c r="F137" s="327" t="s">
        <v>670</v>
      </c>
      <c r="G137" s="304"/>
      <c r="H137" s="304" t="s">
        <v>717</v>
      </c>
      <c r="I137" s="304" t="s">
        <v>666</v>
      </c>
      <c r="J137" s="304">
        <v>255</v>
      </c>
      <c r="K137" s="352"/>
    </row>
    <row r="138" s="1" customFormat="1" ht="15" customHeight="1">
      <c r="B138" s="349"/>
      <c r="C138" s="304" t="s">
        <v>694</v>
      </c>
      <c r="D138" s="304"/>
      <c r="E138" s="304"/>
      <c r="F138" s="327" t="s">
        <v>82</v>
      </c>
      <c r="G138" s="304"/>
      <c r="H138" s="304" t="s">
        <v>718</v>
      </c>
      <c r="I138" s="304" t="s">
        <v>696</v>
      </c>
      <c r="J138" s="304"/>
      <c r="K138" s="352"/>
    </row>
    <row r="139" s="1" customFormat="1" ht="15" customHeight="1">
      <c r="B139" s="349"/>
      <c r="C139" s="304" t="s">
        <v>697</v>
      </c>
      <c r="D139" s="304"/>
      <c r="E139" s="304"/>
      <c r="F139" s="327" t="s">
        <v>82</v>
      </c>
      <c r="G139" s="304"/>
      <c r="H139" s="304" t="s">
        <v>719</v>
      </c>
      <c r="I139" s="304" t="s">
        <v>699</v>
      </c>
      <c r="J139" s="304"/>
      <c r="K139" s="352"/>
    </row>
    <row r="140" s="1" customFormat="1" ht="15" customHeight="1">
      <c r="B140" s="349"/>
      <c r="C140" s="304" t="s">
        <v>700</v>
      </c>
      <c r="D140" s="304"/>
      <c r="E140" s="304"/>
      <c r="F140" s="327" t="s">
        <v>82</v>
      </c>
      <c r="G140" s="304"/>
      <c r="H140" s="304" t="s">
        <v>700</v>
      </c>
      <c r="I140" s="304" t="s">
        <v>699</v>
      </c>
      <c r="J140" s="304"/>
      <c r="K140" s="352"/>
    </row>
    <row r="141" s="1" customFormat="1" ht="15" customHeight="1">
      <c r="B141" s="349"/>
      <c r="C141" s="304" t="s">
        <v>43</v>
      </c>
      <c r="D141" s="304"/>
      <c r="E141" s="304"/>
      <c r="F141" s="327" t="s">
        <v>82</v>
      </c>
      <c r="G141" s="304"/>
      <c r="H141" s="304" t="s">
        <v>720</v>
      </c>
      <c r="I141" s="304" t="s">
        <v>699</v>
      </c>
      <c r="J141" s="304"/>
      <c r="K141" s="352"/>
    </row>
    <row r="142" s="1" customFormat="1" ht="15" customHeight="1">
      <c r="B142" s="349"/>
      <c r="C142" s="304" t="s">
        <v>721</v>
      </c>
      <c r="D142" s="304"/>
      <c r="E142" s="304"/>
      <c r="F142" s="327" t="s">
        <v>82</v>
      </c>
      <c r="G142" s="304"/>
      <c r="H142" s="304" t="s">
        <v>722</v>
      </c>
      <c r="I142" s="304" t="s">
        <v>699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723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659</v>
      </c>
      <c r="D148" s="319"/>
      <c r="E148" s="319"/>
      <c r="F148" s="319" t="s">
        <v>660</v>
      </c>
      <c r="G148" s="320"/>
      <c r="H148" s="319" t="s">
        <v>59</v>
      </c>
      <c r="I148" s="319" t="s">
        <v>62</v>
      </c>
      <c r="J148" s="319" t="s">
        <v>661</v>
      </c>
      <c r="K148" s="318"/>
    </row>
    <row r="149" s="1" customFormat="1" ht="17.25" customHeight="1">
      <c r="B149" s="316"/>
      <c r="C149" s="321" t="s">
        <v>662</v>
      </c>
      <c r="D149" s="321"/>
      <c r="E149" s="321"/>
      <c r="F149" s="322" t="s">
        <v>663</v>
      </c>
      <c r="G149" s="323"/>
      <c r="H149" s="321"/>
      <c r="I149" s="321"/>
      <c r="J149" s="321" t="s">
        <v>664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667</v>
      </c>
      <c r="D151" s="304"/>
      <c r="E151" s="304"/>
      <c r="F151" s="357" t="s">
        <v>82</v>
      </c>
      <c r="G151" s="304"/>
      <c r="H151" s="356" t="s">
        <v>704</v>
      </c>
      <c r="I151" s="356" t="s">
        <v>666</v>
      </c>
      <c r="J151" s="356">
        <v>120</v>
      </c>
      <c r="K151" s="352"/>
    </row>
    <row r="152" s="1" customFormat="1" ht="15" customHeight="1">
      <c r="B152" s="329"/>
      <c r="C152" s="356" t="s">
        <v>713</v>
      </c>
      <c r="D152" s="304"/>
      <c r="E152" s="304"/>
      <c r="F152" s="357" t="s">
        <v>82</v>
      </c>
      <c r="G152" s="304"/>
      <c r="H152" s="356" t="s">
        <v>724</v>
      </c>
      <c r="I152" s="356" t="s">
        <v>666</v>
      </c>
      <c r="J152" s="356" t="s">
        <v>715</v>
      </c>
      <c r="K152" s="352"/>
    </row>
    <row r="153" s="1" customFormat="1" ht="15" customHeight="1">
      <c r="B153" s="329"/>
      <c r="C153" s="356" t="s">
        <v>613</v>
      </c>
      <c r="D153" s="304"/>
      <c r="E153" s="304"/>
      <c r="F153" s="357" t="s">
        <v>82</v>
      </c>
      <c r="G153" s="304"/>
      <c r="H153" s="356" t="s">
        <v>725</v>
      </c>
      <c r="I153" s="356" t="s">
        <v>666</v>
      </c>
      <c r="J153" s="356" t="s">
        <v>715</v>
      </c>
      <c r="K153" s="352"/>
    </row>
    <row r="154" s="1" customFormat="1" ht="15" customHeight="1">
      <c r="B154" s="329"/>
      <c r="C154" s="356" t="s">
        <v>669</v>
      </c>
      <c r="D154" s="304"/>
      <c r="E154" s="304"/>
      <c r="F154" s="357" t="s">
        <v>670</v>
      </c>
      <c r="G154" s="304"/>
      <c r="H154" s="356" t="s">
        <v>704</v>
      </c>
      <c r="I154" s="356" t="s">
        <v>666</v>
      </c>
      <c r="J154" s="356">
        <v>50</v>
      </c>
      <c r="K154" s="352"/>
    </row>
    <row r="155" s="1" customFormat="1" ht="15" customHeight="1">
      <c r="B155" s="329"/>
      <c r="C155" s="356" t="s">
        <v>672</v>
      </c>
      <c r="D155" s="304"/>
      <c r="E155" s="304"/>
      <c r="F155" s="357" t="s">
        <v>82</v>
      </c>
      <c r="G155" s="304"/>
      <c r="H155" s="356" t="s">
        <v>704</v>
      </c>
      <c r="I155" s="356" t="s">
        <v>674</v>
      </c>
      <c r="J155" s="356"/>
      <c r="K155" s="352"/>
    </row>
    <row r="156" s="1" customFormat="1" ht="15" customHeight="1">
      <c r="B156" s="329"/>
      <c r="C156" s="356" t="s">
        <v>683</v>
      </c>
      <c r="D156" s="304"/>
      <c r="E156" s="304"/>
      <c r="F156" s="357" t="s">
        <v>670</v>
      </c>
      <c r="G156" s="304"/>
      <c r="H156" s="356" t="s">
        <v>704</v>
      </c>
      <c r="I156" s="356" t="s">
        <v>666</v>
      </c>
      <c r="J156" s="356">
        <v>50</v>
      </c>
      <c r="K156" s="352"/>
    </row>
    <row r="157" s="1" customFormat="1" ht="15" customHeight="1">
      <c r="B157" s="329"/>
      <c r="C157" s="356" t="s">
        <v>691</v>
      </c>
      <c r="D157" s="304"/>
      <c r="E157" s="304"/>
      <c r="F157" s="357" t="s">
        <v>670</v>
      </c>
      <c r="G157" s="304"/>
      <c r="H157" s="356" t="s">
        <v>704</v>
      </c>
      <c r="I157" s="356" t="s">
        <v>666</v>
      </c>
      <c r="J157" s="356">
        <v>50</v>
      </c>
      <c r="K157" s="352"/>
    </row>
    <row r="158" s="1" customFormat="1" ht="15" customHeight="1">
      <c r="B158" s="329"/>
      <c r="C158" s="356" t="s">
        <v>689</v>
      </c>
      <c r="D158" s="304"/>
      <c r="E158" s="304"/>
      <c r="F158" s="357" t="s">
        <v>670</v>
      </c>
      <c r="G158" s="304"/>
      <c r="H158" s="356" t="s">
        <v>704</v>
      </c>
      <c r="I158" s="356" t="s">
        <v>666</v>
      </c>
      <c r="J158" s="356">
        <v>50</v>
      </c>
      <c r="K158" s="352"/>
    </row>
    <row r="159" s="1" customFormat="1" ht="15" customHeight="1">
      <c r="B159" s="329"/>
      <c r="C159" s="356" t="s">
        <v>99</v>
      </c>
      <c r="D159" s="304"/>
      <c r="E159" s="304"/>
      <c r="F159" s="357" t="s">
        <v>82</v>
      </c>
      <c r="G159" s="304"/>
      <c r="H159" s="356" t="s">
        <v>726</v>
      </c>
      <c r="I159" s="356" t="s">
        <v>666</v>
      </c>
      <c r="J159" s="356" t="s">
        <v>727</v>
      </c>
      <c r="K159" s="352"/>
    </row>
    <row r="160" s="1" customFormat="1" ht="15" customHeight="1">
      <c r="B160" s="329"/>
      <c r="C160" s="356" t="s">
        <v>728</v>
      </c>
      <c r="D160" s="304"/>
      <c r="E160" s="304"/>
      <c r="F160" s="357" t="s">
        <v>82</v>
      </c>
      <c r="G160" s="304"/>
      <c r="H160" s="356" t="s">
        <v>729</v>
      </c>
      <c r="I160" s="356" t="s">
        <v>699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730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659</v>
      </c>
      <c r="D166" s="319"/>
      <c r="E166" s="319"/>
      <c r="F166" s="319" t="s">
        <v>660</v>
      </c>
      <c r="G166" s="361"/>
      <c r="H166" s="362" t="s">
        <v>59</v>
      </c>
      <c r="I166" s="362" t="s">
        <v>62</v>
      </c>
      <c r="J166" s="319" t="s">
        <v>661</v>
      </c>
      <c r="K166" s="296"/>
    </row>
    <row r="167" s="1" customFormat="1" ht="17.25" customHeight="1">
      <c r="B167" s="297"/>
      <c r="C167" s="321" t="s">
        <v>662</v>
      </c>
      <c r="D167" s="321"/>
      <c r="E167" s="321"/>
      <c r="F167" s="322" t="s">
        <v>663</v>
      </c>
      <c r="G167" s="363"/>
      <c r="H167" s="364"/>
      <c r="I167" s="364"/>
      <c r="J167" s="321" t="s">
        <v>664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667</v>
      </c>
      <c r="D169" s="304"/>
      <c r="E169" s="304"/>
      <c r="F169" s="327" t="s">
        <v>82</v>
      </c>
      <c r="G169" s="304"/>
      <c r="H169" s="304" t="s">
        <v>704</v>
      </c>
      <c r="I169" s="304" t="s">
        <v>666</v>
      </c>
      <c r="J169" s="304">
        <v>120</v>
      </c>
      <c r="K169" s="352"/>
    </row>
    <row r="170" s="1" customFormat="1" ht="15" customHeight="1">
      <c r="B170" s="329"/>
      <c r="C170" s="304" t="s">
        <v>713</v>
      </c>
      <c r="D170" s="304"/>
      <c r="E170" s="304"/>
      <c r="F170" s="327" t="s">
        <v>82</v>
      </c>
      <c r="G170" s="304"/>
      <c r="H170" s="304" t="s">
        <v>714</v>
      </c>
      <c r="I170" s="304" t="s">
        <v>666</v>
      </c>
      <c r="J170" s="304" t="s">
        <v>715</v>
      </c>
      <c r="K170" s="352"/>
    </row>
    <row r="171" s="1" customFormat="1" ht="15" customHeight="1">
      <c r="B171" s="329"/>
      <c r="C171" s="304" t="s">
        <v>613</v>
      </c>
      <c r="D171" s="304"/>
      <c r="E171" s="304"/>
      <c r="F171" s="327" t="s">
        <v>82</v>
      </c>
      <c r="G171" s="304"/>
      <c r="H171" s="304" t="s">
        <v>731</v>
      </c>
      <c r="I171" s="304" t="s">
        <v>666</v>
      </c>
      <c r="J171" s="304" t="s">
        <v>715</v>
      </c>
      <c r="K171" s="352"/>
    </row>
    <row r="172" s="1" customFormat="1" ht="15" customHeight="1">
      <c r="B172" s="329"/>
      <c r="C172" s="304" t="s">
        <v>669</v>
      </c>
      <c r="D172" s="304"/>
      <c r="E172" s="304"/>
      <c r="F172" s="327" t="s">
        <v>670</v>
      </c>
      <c r="G172" s="304"/>
      <c r="H172" s="304" t="s">
        <v>731</v>
      </c>
      <c r="I172" s="304" t="s">
        <v>666</v>
      </c>
      <c r="J172" s="304">
        <v>50</v>
      </c>
      <c r="K172" s="352"/>
    </row>
    <row r="173" s="1" customFormat="1" ht="15" customHeight="1">
      <c r="B173" s="329"/>
      <c r="C173" s="304" t="s">
        <v>672</v>
      </c>
      <c r="D173" s="304"/>
      <c r="E173" s="304"/>
      <c r="F173" s="327" t="s">
        <v>82</v>
      </c>
      <c r="G173" s="304"/>
      <c r="H173" s="304" t="s">
        <v>731</v>
      </c>
      <c r="I173" s="304" t="s">
        <v>674</v>
      </c>
      <c r="J173" s="304"/>
      <c r="K173" s="352"/>
    </row>
    <row r="174" s="1" customFormat="1" ht="15" customHeight="1">
      <c r="B174" s="329"/>
      <c r="C174" s="304" t="s">
        <v>683</v>
      </c>
      <c r="D174" s="304"/>
      <c r="E174" s="304"/>
      <c r="F174" s="327" t="s">
        <v>670</v>
      </c>
      <c r="G174" s="304"/>
      <c r="H174" s="304" t="s">
        <v>731</v>
      </c>
      <c r="I174" s="304" t="s">
        <v>666</v>
      </c>
      <c r="J174" s="304">
        <v>50</v>
      </c>
      <c r="K174" s="352"/>
    </row>
    <row r="175" s="1" customFormat="1" ht="15" customHeight="1">
      <c r="B175" s="329"/>
      <c r="C175" s="304" t="s">
        <v>691</v>
      </c>
      <c r="D175" s="304"/>
      <c r="E175" s="304"/>
      <c r="F175" s="327" t="s">
        <v>670</v>
      </c>
      <c r="G175" s="304"/>
      <c r="H175" s="304" t="s">
        <v>731</v>
      </c>
      <c r="I175" s="304" t="s">
        <v>666</v>
      </c>
      <c r="J175" s="304">
        <v>50</v>
      </c>
      <c r="K175" s="352"/>
    </row>
    <row r="176" s="1" customFormat="1" ht="15" customHeight="1">
      <c r="B176" s="329"/>
      <c r="C176" s="304" t="s">
        <v>689</v>
      </c>
      <c r="D176" s="304"/>
      <c r="E176" s="304"/>
      <c r="F176" s="327" t="s">
        <v>670</v>
      </c>
      <c r="G176" s="304"/>
      <c r="H176" s="304" t="s">
        <v>731</v>
      </c>
      <c r="I176" s="304" t="s">
        <v>666</v>
      </c>
      <c r="J176" s="304">
        <v>50</v>
      </c>
      <c r="K176" s="352"/>
    </row>
    <row r="177" s="1" customFormat="1" ht="15" customHeight="1">
      <c r="B177" s="329"/>
      <c r="C177" s="304" t="s">
        <v>118</v>
      </c>
      <c r="D177" s="304"/>
      <c r="E177" s="304"/>
      <c r="F177" s="327" t="s">
        <v>82</v>
      </c>
      <c r="G177" s="304"/>
      <c r="H177" s="304" t="s">
        <v>732</v>
      </c>
      <c r="I177" s="304" t="s">
        <v>733</v>
      </c>
      <c r="J177" s="304"/>
      <c r="K177" s="352"/>
    </row>
    <row r="178" s="1" customFormat="1" ht="15" customHeight="1">
      <c r="B178" s="329"/>
      <c r="C178" s="304" t="s">
        <v>62</v>
      </c>
      <c r="D178" s="304"/>
      <c r="E178" s="304"/>
      <c r="F178" s="327" t="s">
        <v>82</v>
      </c>
      <c r="G178" s="304"/>
      <c r="H178" s="304" t="s">
        <v>734</v>
      </c>
      <c r="I178" s="304" t="s">
        <v>735</v>
      </c>
      <c r="J178" s="304">
        <v>1</v>
      </c>
      <c r="K178" s="352"/>
    </row>
    <row r="179" s="1" customFormat="1" ht="15" customHeight="1">
      <c r="B179" s="329"/>
      <c r="C179" s="304" t="s">
        <v>58</v>
      </c>
      <c r="D179" s="304"/>
      <c r="E179" s="304"/>
      <c r="F179" s="327" t="s">
        <v>82</v>
      </c>
      <c r="G179" s="304"/>
      <c r="H179" s="304" t="s">
        <v>736</v>
      </c>
      <c r="I179" s="304" t="s">
        <v>666</v>
      </c>
      <c r="J179" s="304">
        <v>20</v>
      </c>
      <c r="K179" s="352"/>
    </row>
    <row r="180" s="1" customFormat="1" ht="15" customHeight="1">
      <c r="B180" s="329"/>
      <c r="C180" s="304" t="s">
        <v>59</v>
      </c>
      <c r="D180" s="304"/>
      <c r="E180" s="304"/>
      <c r="F180" s="327" t="s">
        <v>82</v>
      </c>
      <c r="G180" s="304"/>
      <c r="H180" s="304" t="s">
        <v>737</v>
      </c>
      <c r="I180" s="304" t="s">
        <v>666</v>
      </c>
      <c r="J180" s="304">
        <v>255</v>
      </c>
      <c r="K180" s="352"/>
    </row>
    <row r="181" s="1" customFormat="1" ht="15" customHeight="1">
      <c r="B181" s="329"/>
      <c r="C181" s="304" t="s">
        <v>119</v>
      </c>
      <c r="D181" s="304"/>
      <c r="E181" s="304"/>
      <c r="F181" s="327" t="s">
        <v>82</v>
      </c>
      <c r="G181" s="304"/>
      <c r="H181" s="304" t="s">
        <v>629</v>
      </c>
      <c r="I181" s="304" t="s">
        <v>666</v>
      </c>
      <c r="J181" s="304">
        <v>10</v>
      </c>
      <c r="K181" s="352"/>
    </row>
    <row r="182" s="1" customFormat="1" ht="15" customHeight="1">
      <c r="B182" s="329"/>
      <c r="C182" s="304" t="s">
        <v>120</v>
      </c>
      <c r="D182" s="304"/>
      <c r="E182" s="304"/>
      <c r="F182" s="327" t="s">
        <v>82</v>
      </c>
      <c r="G182" s="304"/>
      <c r="H182" s="304" t="s">
        <v>738</v>
      </c>
      <c r="I182" s="304" t="s">
        <v>699</v>
      </c>
      <c r="J182" s="304"/>
      <c r="K182" s="352"/>
    </row>
    <row r="183" s="1" customFormat="1" ht="15" customHeight="1">
      <c r="B183" s="329"/>
      <c r="C183" s="304" t="s">
        <v>739</v>
      </c>
      <c r="D183" s="304"/>
      <c r="E183" s="304"/>
      <c r="F183" s="327" t="s">
        <v>82</v>
      </c>
      <c r="G183" s="304"/>
      <c r="H183" s="304" t="s">
        <v>740</v>
      </c>
      <c r="I183" s="304" t="s">
        <v>699</v>
      </c>
      <c r="J183" s="304"/>
      <c r="K183" s="352"/>
    </row>
    <row r="184" s="1" customFormat="1" ht="15" customHeight="1">
      <c r="B184" s="329"/>
      <c r="C184" s="304" t="s">
        <v>728</v>
      </c>
      <c r="D184" s="304"/>
      <c r="E184" s="304"/>
      <c r="F184" s="327" t="s">
        <v>82</v>
      </c>
      <c r="G184" s="304"/>
      <c r="H184" s="304" t="s">
        <v>741</v>
      </c>
      <c r="I184" s="304" t="s">
        <v>699</v>
      </c>
      <c r="J184" s="304"/>
      <c r="K184" s="352"/>
    </row>
    <row r="185" s="1" customFormat="1" ht="15" customHeight="1">
      <c r="B185" s="329"/>
      <c r="C185" s="304" t="s">
        <v>122</v>
      </c>
      <c r="D185" s="304"/>
      <c r="E185" s="304"/>
      <c r="F185" s="327" t="s">
        <v>670</v>
      </c>
      <c r="G185" s="304"/>
      <c r="H185" s="304" t="s">
        <v>742</v>
      </c>
      <c r="I185" s="304" t="s">
        <v>666</v>
      </c>
      <c r="J185" s="304">
        <v>50</v>
      </c>
      <c r="K185" s="352"/>
    </row>
    <row r="186" s="1" customFormat="1" ht="15" customHeight="1">
      <c r="B186" s="329"/>
      <c r="C186" s="304" t="s">
        <v>743</v>
      </c>
      <c r="D186" s="304"/>
      <c r="E186" s="304"/>
      <c r="F186" s="327" t="s">
        <v>670</v>
      </c>
      <c r="G186" s="304"/>
      <c r="H186" s="304" t="s">
        <v>744</v>
      </c>
      <c r="I186" s="304" t="s">
        <v>745</v>
      </c>
      <c r="J186" s="304"/>
      <c r="K186" s="352"/>
    </row>
    <row r="187" s="1" customFormat="1" ht="15" customHeight="1">
      <c r="B187" s="329"/>
      <c r="C187" s="304" t="s">
        <v>746</v>
      </c>
      <c r="D187" s="304"/>
      <c r="E187" s="304"/>
      <c r="F187" s="327" t="s">
        <v>670</v>
      </c>
      <c r="G187" s="304"/>
      <c r="H187" s="304" t="s">
        <v>747</v>
      </c>
      <c r="I187" s="304" t="s">
        <v>745</v>
      </c>
      <c r="J187" s="304"/>
      <c r="K187" s="352"/>
    </row>
    <row r="188" s="1" customFormat="1" ht="15" customHeight="1">
      <c r="B188" s="329"/>
      <c r="C188" s="304" t="s">
        <v>748</v>
      </c>
      <c r="D188" s="304"/>
      <c r="E188" s="304"/>
      <c r="F188" s="327" t="s">
        <v>670</v>
      </c>
      <c r="G188" s="304"/>
      <c r="H188" s="304" t="s">
        <v>749</v>
      </c>
      <c r="I188" s="304" t="s">
        <v>745</v>
      </c>
      <c r="J188" s="304"/>
      <c r="K188" s="352"/>
    </row>
    <row r="189" s="1" customFormat="1" ht="15" customHeight="1">
      <c r="B189" s="329"/>
      <c r="C189" s="365" t="s">
        <v>750</v>
      </c>
      <c r="D189" s="304"/>
      <c r="E189" s="304"/>
      <c r="F189" s="327" t="s">
        <v>670</v>
      </c>
      <c r="G189" s="304"/>
      <c r="H189" s="304" t="s">
        <v>751</v>
      </c>
      <c r="I189" s="304" t="s">
        <v>752</v>
      </c>
      <c r="J189" s="366" t="s">
        <v>753</v>
      </c>
      <c r="K189" s="352"/>
    </row>
    <row r="190" s="1" customFormat="1" ht="15" customHeight="1">
      <c r="B190" s="329"/>
      <c r="C190" s="365" t="s">
        <v>47</v>
      </c>
      <c r="D190" s="304"/>
      <c r="E190" s="304"/>
      <c r="F190" s="327" t="s">
        <v>82</v>
      </c>
      <c r="G190" s="304"/>
      <c r="H190" s="301" t="s">
        <v>754</v>
      </c>
      <c r="I190" s="304" t="s">
        <v>755</v>
      </c>
      <c r="J190" s="304"/>
      <c r="K190" s="352"/>
    </row>
    <row r="191" s="1" customFormat="1" ht="15" customHeight="1">
      <c r="B191" s="329"/>
      <c r="C191" s="365" t="s">
        <v>756</v>
      </c>
      <c r="D191" s="304"/>
      <c r="E191" s="304"/>
      <c r="F191" s="327" t="s">
        <v>82</v>
      </c>
      <c r="G191" s="304"/>
      <c r="H191" s="304" t="s">
        <v>757</v>
      </c>
      <c r="I191" s="304" t="s">
        <v>699</v>
      </c>
      <c r="J191" s="304"/>
      <c r="K191" s="352"/>
    </row>
    <row r="192" s="1" customFormat="1" ht="15" customHeight="1">
      <c r="B192" s="329"/>
      <c r="C192" s="365" t="s">
        <v>758</v>
      </c>
      <c r="D192" s="304"/>
      <c r="E192" s="304"/>
      <c r="F192" s="327" t="s">
        <v>82</v>
      </c>
      <c r="G192" s="304"/>
      <c r="H192" s="304" t="s">
        <v>759</v>
      </c>
      <c r="I192" s="304" t="s">
        <v>699</v>
      </c>
      <c r="J192" s="304"/>
      <c r="K192" s="352"/>
    </row>
    <row r="193" s="1" customFormat="1" ht="15" customHeight="1">
      <c r="B193" s="329"/>
      <c r="C193" s="365" t="s">
        <v>760</v>
      </c>
      <c r="D193" s="304"/>
      <c r="E193" s="304"/>
      <c r="F193" s="327" t="s">
        <v>670</v>
      </c>
      <c r="G193" s="304"/>
      <c r="H193" s="304" t="s">
        <v>761</v>
      </c>
      <c r="I193" s="304" t="s">
        <v>699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762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763</v>
      </c>
      <c r="D200" s="368"/>
      <c r="E200" s="368"/>
      <c r="F200" s="368" t="s">
        <v>764</v>
      </c>
      <c r="G200" s="369"/>
      <c r="H200" s="368" t="s">
        <v>765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755</v>
      </c>
      <c r="D202" s="304"/>
      <c r="E202" s="304"/>
      <c r="F202" s="327" t="s">
        <v>48</v>
      </c>
      <c r="G202" s="304"/>
      <c r="H202" s="304" t="s">
        <v>766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49</v>
      </c>
      <c r="G203" s="304"/>
      <c r="H203" s="304" t="s">
        <v>767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52</v>
      </c>
      <c r="G204" s="304"/>
      <c r="H204" s="304" t="s">
        <v>768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50</v>
      </c>
      <c r="G205" s="304"/>
      <c r="H205" s="304" t="s">
        <v>769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770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711</v>
      </c>
      <c r="D208" s="304"/>
      <c r="E208" s="304"/>
      <c r="F208" s="327" t="s">
        <v>84</v>
      </c>
      <c r="G208" s="304"/>
      <c r="H208" s="304" t="s">
        <v>771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607</v>
      </c>
      <c r="G209" s="304"/>
      <c r="H209" s="304" t="s">
        <v>608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605</v>
      </c>
      <c r="G210" s="304"/>
      <c r="H210" s="304" t="s">
        <v>772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609</v>
      </c>
      <c r="G211" s="365"/>
      <c r="H211" s="356" t="s">
        <v>610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611</v>
      </c>
      <c r="G212" s="365"/>
      <c r="H212" s="356" t="s">
        <v>773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735</v>
      </c>
      <c r="D214" s="304"/>
      <c r="E214" s="304"/>
      <c r="F214" s="327">
        <v>1</v>
      </c>
      <c r="G214" s="365"/>
      <c r="H214" s="356" t="s">
        <v>774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775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776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777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2023-04-28T12:09:54Z</dcterms:created>
  <dcterms:modified xsi:type="dcterms:W3CDTF">2023-04-28T12:10:00Z</dcterms:modified>
</cp:coreProperties>
</file>