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Chlaze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Chlazení'!$C$141:$K$776</definedName>
    <definedName name="_xlnm.Print_Area" localSheetId="1">'01 - Chlazení'!$C$4:$J$76,'01 - Chlazení'!$C$82:$J$123,'01 - Chlazení'!$C$129:$K$776</definedName>
    <definedName name="_xlnm.Print_Titles" localSheetId="1">'01 - Chlazení'!$141:$141</definedName>
  </definedNames>
  <calcPr/>
</workbook>
</file>

<file path=xl/calcChain.xml><?xml version="1.0" encoding="utf-8"?>
<calcChain xmlns="http://schemas.openxmlformats.org/spreadsheetml/2006/main">
  <c i="2" l="1" r="R719"/>
  <c r="J37"/>
  <c r="J36"/>
  <c i="1" r="AY95"/>
  <c i="2" r="J35"/>
  <c i="1" r="AX95"/>
  <c i="2" r="BI775"/>
  <c r="BH775"/>
  <c r="BG775"/>
  <c r="BF775"/>
  <c r="T775"/>
  <c r="T774"/>
  <c r="R775"/>
  <c r="R774"/>
  <c r="P775"/>
  <c r="P774"/>
  <c r="BI772"/>
  <c r="BH772"/>
  <c r="BG772"/>
  <c r="BF772"/>
  <c r="T772"/>
  <c r="T771"/>
  <c r="T770"/>
  <c r="R772"/>
  <c r="R771"/>
  <c r="R770"/>
  <c r="P772"/>
  <c r="P771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8"/>
  <c r="BH698"/>
  <c r="BG698"/>
  <c r="BF698"/>
  <c r="T698"/>
  <c r="R698"/>
  <c r="P698"/>
  <c r="BI696"/>
  <c r="BH696"/>
  <c r="BG696"/>
  <c r="BF696"/>
  <c r="T696"/>
  <c r="R696"/>
  <c r="P696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F136"/>
  <c r="E134"/>
  <c r="F89"/>
  <c r="E87"/>
  <c r="J24"/>
  <c r="E24"/>
  <c r="J92"/>
  <c r="J23"/>
  <c r="J21"/>
  <c r="E21"/>
  <c r="J91"/>
  <c r="J20"/>
  <c r="J18"/>
  <c r="E18"/>
  <c r="F139"/>
  <c r="J17"/>
  <c r="J15"/>
  <c r="E15"/>
  <c r="F138"/>
  <c r="J14"/>
  <c r="J12"/>
  <c r="J136"/>
  <c r="E7"/>
  <c r="E132"/>
  <c i="1" r="L90"/>
  <c r="AM90"/>
  <c r="AM89"/>
  <c r="L89"/>
  <c r="AM87"/>
  <c r="L87"/>
  <c r="L85"/>
  <c r="L84"/>
  <c i="2" r="BK758"/>
  <c r="J741"/>
  <c r="BK724"/>
  <c r="J702"/>
  <c r="J663"/>
  <c r="BK592"/>
  <c r="BK577"/>
  <c r="BK560"/>
  <c r="BK540"/>
  <c r="BK532"/>
  <c r="BK512"/>
  <c r="J503"/>
  <c r="BK490"/>
  <c r="J481"/>
  <c r="BK462"/>
  <c r="BK442"/>
  <c r="J421"/>
  <c r="BK405"/>
  <c r="BK384"/>
  <c r="BK360"/>
  <c r="BK309"/>
  <c r="BK261"/>
  <c r="J243"/>
  <c r="J224"/>
  <c r="J202"/>
  <c r="J194"/>
  <c r="BK158"/>
  <c r="BK772"/>
  <c r="BK764"/>
  <c r="BK743"/>
  <c r="J710"/>
  <c r="BK696"/>
  <c r="BK678"/>
  <c r="BK659"/>
  <c r="BK642"/>
  <c r="BK633"/>
  <c r="BK608"/>
  <c r="BK596"/>
  <c r="BK584"/>
  <c r="J562"/>
  <c r="J547"/>
  <c r="J536"/>
  <c r="J521"/>
  <c r="J512"/>
  <c r="BK485"/>
  <c r="J462"/>
  <c r="J436"/>
  <c r="BK411"/>
  <c r="J389"/>
  <c r="J367"/>
  <c r="BK356"/>
  <c r="BK341"/>
  <c r="J328"/>
  <c r="BK314"/>
  <c r="J306"/>
  <c r="J292"/>
  <c r="BK278"/>
  <c r="BK265"/>
  <c r="BK248"/>
  <c r="BK232"/>
  <c r="BK216"/>
  <c r="J191"/>
  <c r="J163"/>
  <c r="BK144"/>
  <c r="BK762"/>
  <c r="J750"/>
  <c r="J733"/>
  <c r="J698"/>
  <c r="J676"/>
  <c r="J657"/>
  <c r="J644"/>
  <c r="BK629"/>
  <c r="BK618"/>
  <c r="BK590"/>
  <c r="J564"/>
  <c r="J530"/>
  <c r="J495"/>
  <c r="J488"/>
  <c r="BK464"/>
  <c r="BK449"/>
  <c r="BK421"/>
  <c r="J414"/>
  <c r="BK382"/>
  <c r="BK364"/>
  <c r="J353"/>
  <c r="BK311"/>
  <c r="BK287"/>
  <c r="J270"/>
  <c r="J263"/>
  <c r="J229"/>
  <c r="J207"/>
  <c r="J176"/>
  <c r="J154"/>
  <c r="J764"/>
  <c r="BK754"/>
  <c r="BK735"/>
  <c r="J716"/>
  <c r="BK698"/>
  <c r="J687"/>
  <c r="BK674"/>
  <c r="J659"/>
  <c r="J642"/>
  <c r="BK627"/>
  <c r="BK614"/>
  <c r="J600"/>
  <c r="J573"/>
  <c r="BK562"/>
  <c r="J540"/>
  <c r="BK521"/>
  <c r="J474"/>
  <c r="J469"/>
  <c r="J449"/>
  <c r="BK436"/>
  <c r="J425"/>
  <c r="J405"/>
  <c r="BK391"/>
  <c r="J375"/>
  <c r="J356"/>
  <c r="BK331"/>
  <c r="BK317"/>
  <c r="BK300"/>
  <c r="J287"/>
  <c r="J259"/>
  <c r="J241"/>
  <c r="J216"/>
  <c r="J198"/>
  <c r="BK188"/>
  <c r="BK176"/>
  <c r="J169"/>
  <c r="J161"/>
  <c r="J152"/>
  <c r="J760"/>
  <c r="J752"/>
  <c r="BK729"/>
  <c r="J720"/>
  <c r="BK685"/>
  <c r="J606"/>
  <c r="J587"/>
  <c r="J568"/>
  <c r="BK549"/>
  <c r="BK536"/>
  <c r="J519"/>
  <c r="J508"/>
  <c r="J483"/>
  <c r="BK474"/>
  <c r="BK458"/>
  <c r="BK440"/>
  <c r="BK423"/>
  <c r="J411"/>
  <c r="J399"/>
  <c r="BK367"/>
  <c r="J350"/>
  <c r="BK304"/>
  <c r="BK259"/>
  <c r="J237"/>
  <c r="BK220"/>
  <c r="J196"/>
  <c r="J178"/>
  <c r="BK147"/>
  <c r="J772"/>
  <c r="BK760"/>
  <c r="BK733"/>
  <c r="BK708"/>
  <c r="J692"/>
  <c r="J668"/>
  <c r="J661"/>
  <c r="J650"/>
  <c r="J635"/>
  <c r="BK624"/>
  <c r="BK598"/>
  <c r="J592"/>
  <c r="BK581"/>
  <c r="J570"/>
  <c r="J549"/>
  <c r="BK534"/>
  <c r="BK519"/>
  <c r="J497"/>
  <c r="BK481"/>
  <c r="J440"/>
  <c r="J419"/>
  <c r="J397"/>
  <c r="J380"/>
  <c r="J360"/>
  <c r="BK348"/>
  <c r="BK337"/>
  <c r="J319"/>
  <c r="J311"/>
  <c r="BK295"/>
  <c r="J280"/>
  <c r="BK270"/>
  <c r="J257"/>
  <c r="BK229"/>
  <c r="BK213"/>
  <c r="BK172"/>
  <c r="BK161"/>
  <c r="BK152"/>
  <c i="1" r="AS94"/>
  <c i="2" r="BK748"/>
  <c r="J739"/>
  <c r="J722"/>
  <c r="BK687"/>
  <c r="BK668"/>
  <c r="J653"/>
  <c r="BK635"/>
  <c r="BK621"/>
  <c r="BK610"/>
  <c r="J584"/>
  <c r="J545"/>
  <c r="BK527"/>
  <c r="BK508"/>
  <c r="J493"/>
  <c r="BK483"/>
  <c r="BK455"/>
  <c r="J423"/>
  <c r="J417"/>
  <c r="J391"/>
  <c r="BK375"/>
  <c r="BK350"/>
  <c r="BK325"/>
  <c r="J302"/>
  <c r="J278"/>
  <c r="BK246"/>
  <c r="J222"/>
  <c r="BK210"/>
  <c r="J188"/>
  <c r="BK163"/>
  <c r="BK156"/>
  <c r="BK775"/>
  <c r="BK756"/>
  <c r="BK739"/>
  <c r="J724"/>
  <c r="BK710"/>
  <c r="BK682"/>
  <c r="J671"/>
  <c r="BK653"/>
  <c r="BK640"/>
  <c r="BK631"/>
  <c r="J618"/>
  <c r="J608"/>
  <c r="BK602"/>
  <c r="J575"/>
  <c r="BK566"/>
  <c r="BK555"/>
  <c r="J527"/>
  <c r="J506"/>
  <c r="J464"/>
  <c r="BK447"/>
  <c r="BK428"/>
  <c r="J403"/>
  <c r="BK389"/>
  <c r="J358"/>
  <c r="J341"/>
  <c r="BK328"/>
  <c r="BK321"/>
  <c r="J295"/>
  <c r="J284"/>
  <c r="BK257"/>
  <c r="J239"/>
  <c r="J235"/>
  <c r="J232"/>
  <c r="J213"/>
  <c r="BK196"/>
  <c r="J183"/>
  <c r="BK154"/>
  <c r="J150"/>
  <c r="J756"/>
  <c r="J748"/>
  <c r="J727"/>
  <c r="J708"/>
  <c r="J682"/>
  <c r="J594"/>
  <c r="J579"/>
  <c r="BK570"/>
  <c r="J558"/>
  <c r="BK547"/>
  <c r="J534"/>
  <c r="BK506"/>
  <c r="BK495"/>
  <c r="BK479"/>
  <c r="J460"/>
  <c r="J447"/>
  <c r="BK425"/>
  <c r="J408"/>
  <c r="BK386"/>
  <c r="J364"/>
  <c r="J343"/>
  <c r="BK319"/>
  <c r="BK298"/>
  <c r="BK241"/>
  <c r="BK222"/>
  <c r="BK198"/>
  <c r="BK180"/>
  <c r="BK150"/>
  <c r="J144"/>
  <c r="BK768"/>
  <c r="J735"/>
  <c r="J729"/>
  <c r="BK702"/>
  <c r="BK680"/>
  <c r="BK663"/>
  <c r="BK644"/>
  <c r="J631"/>
  <c r="J602"/>
  <c r="BK587"/>
  <c r="BK573"/>
  <c r="J555"/>
  <c r="J538"/>
  <c r="BK530"/>
  <c r="J514"/>
  <c r="BK488"/>
  <c r="BK469"/>
  <c r="BK444"/>
  <c r="BK430"/>
  <c r="BK399"/>
  <c r="J382"/>
  <c r="J362"/>
  <c r="J345"/>
  <c r="BK334"/>
  <c r="J321"/>
  <c r="J300"/>
  <c r="J289"/>
  <c r="J276"/>
  <c r="BK268"/>
  <c r="J254"/>
  <c r="J246"/>
  <c r="J227"/>
  <c r="J210"/>
  <c r="BK169"/>
  <c r="J156"/>
  <c r="J768"/>
  <c r="BK752"/>
  <c r="BK741"/>
  <c r="BK714"/>
  <c r="J678"/>
  <c r="J655"/>
  <c r="J640"/>
  <c r="J627"/>
  <c r="BK616"/>
  <c r="BK606"/>
  <c r="J566"/>
  <c r="BK514"/>
  <c r="BK503"/>
  <c r="BK500"/>
  <c r="BK497"/>
  <c r="BK471"/>
  <c r="J442"/>
  <c r="BK419"/>
  <c r="BK394"/>
  <c r="BK378"/>
  <c r="J369"/>
  <c r="J334"/>
  <c r="J304"/>
  <c r="BK284"/>
  <c r="J273"/>
  <c r="J265"/>
  <c r="BK243"/>
  <c r="J220"/>
  <c r="J205"/>
  <c r="BK185"/>
  <c r="J158"/>
  <c r="J147"/>
  <c r="J758"/>
  <c r="J743"/>
  <c r="BK727"/>
  <c r="J714"/>
  <c r="J696"/>
  <c r="J690"/>
  <c r="BK676"/>
  <c r="BK661"/>
  <c r="BK650"/>
  <c r="BK637"/>
  <c r="J616"/>
  <c r="BK604"/>
  <c r="J577"/>
  <c r="BK564"/>
  <c r="BK552"/>
  <c r="BK524"/>
  <c r="BK493"/>
  <c r="J466"/>
  <c r="J458"/>
  <c r="J438"/>
  <c r="J430"/>
  <c r="BK408"/>
  <c r="J394"/>
  <c r="J386"/>
  <c r="BK353"/>
  <c r="BK345"/>
  <c r="J337"/>
  <c r="J325"/>
  <c r="J314"/>
  <c r="BK292"/>
  <c r="BK282"/>
  <c r="BK224"/>
  <c r="BK200"/>
  <c r="BK191"/>
  <c r="J180"/>
  <c r="J172"/>
  <c r="J166"/>
  <c r="J754"/>
  <c r="J737"/>
  <c r="BK722"/>
  <c r="BK671"/>
  <c r="J596"/>
  <c r="J590"/>
  <c r="BK575"/>
  <c r="J552"/>
  <c r="J542"/>
  <c r="J524"/>
  <c r="J510"/>
  <c r="J500"/>
  <c r="J485"/>
  <c r="J477"/>
  <c r="BK466"/>
  <c r="J455"/>
  <c r="J428"/>
  <c r="BK414"/>
  <c r="BK401"/>
  <c r="BK369"/>
  <c r="BK362"/>
  <c r="BK302"/>
  <c r="BK254"/>
  <c r="BK235"/>
  <c r="J200"/>
  <c r="BK183"/>
  <c r="BK174"/>
  <c r="J775"/>
  <c r="BK766"/>
  <c r="BK745"/>
  <c r="J731"/>
  <c r="BK704"/>
  <c r="J685"/>
  <c r="J665"/>
  <c r="BK657"/>
  <c r="J637"/>
  <c r="J629"/>
  <c r="J604"/>
  <c r="BK594"/>
  <c r="BK579"/>
  <c r="J560"/>
  <c r="BK545"/>
  <c r="J532"/>
  <c r="J517"/>
  <c r="J490"/>
  <c r="J479"/>
  <c r="BK452"/>
  <c r="J433"/>
  <c r="J401"/>
  <c r="J384"/>
  <c r="BK372"/>
  <c r="BK358"/>
  <c r="BK343"/>
  <c r="J331"/>
  <c r="J317"/>
  <c r="J309"/>
  <c r="J282"/>
  <c r="BK273"/>
  <c r="BK263"/>
  <c r="J251"/>
  <c r="BK239"/>
  <c r="BK218"/>
  <c r="BK207"/>
  <c r="BK166"/>
  <c r="J766"/>
  <c r="J745"/>
  <c r="BK731"/>
  <c r="BK716"/>
  <c r="BK690"/>
  <c r="J674"/>
  <c r="BK647"/>
  <c r="J624"/>
  <c r="J614"/>
  <c r="BK600"/>
  <c r="J581"/>
  <c r="BK542"/>
  <c r="BK510"/>
  <c r="BK477"/>
  <c r="J452"/>
  <c r="BK438"/>
  <c r="BK403"/>
  <c r="BK380"/>
  <c r="J372"/>
  <c r="J339"/>
  <c r="BK323"/>
  <c r="J298"/>
  <c r="BK276"/>
  <c r="J268"/>
  <c r="J261"/>
  <c r="BK251"/>
  <c r="J218"/>
  <c r="BK202"/>
  <c r="BK178"/>
  <c r="J762"/>
  <c r="BK750"/>
  <c r="BK737"/>
  <c r="BK720"/>
  <c r="J704"/>
  <c r="BK692"/>
  <c r="J680"/>
  <c r="BK665"/>
  <c r="BK655"/>
  <c r="J647"/>
  <c r="J633"/>
  <c r="J621"/>
  <c r="J610"/>
  <c r="J598"/>
  <c r="BK568"/>
  <c r="BK558"/>
  <c r="BK538"/>
  <c r="BK517"/>
  <c r="J471"/>
  <c r="BK460"/>
  <c r="J444"/>
  <c r="BK433"/>
  <c r="BK417"/>
  <c r="BK397"/>
  <c r="J378"/>
  <c r="J348"/>
  <c r="BK339"/>
  <c r="J323"/>
  <c r="BK306"/>
  <c r="BK289"/>
  <c r="BK280"/>
  <c r="J248"/>
  <c r="BK237"/>
  <c r="BK227"/>
  <c r="BK205"/>
  <c r="BK194"/>
  <c r="J185"/>
  <c r="J174"/>
  <c l="1" r="BK143"/>
  <c r="R143"/>
  <c r="P165"/>
  <c r="BK187"/>
  <c r="J187"/>
  <c r="J99"/>
  <c r="BK209"/>
  <c r="J209"/>
  <c r="J100"/>
  <c r="T209"/>
  <c r="T250"/>
  <c r="R291"/>
  <c r="P330"/>
  <c r="BK371"/>
  <c r="J371"/>
  <c r="J104"/>
  <c r="T371"/>
  <c r="P410"/>
  <c r="T410"/>
  <c r="R451"/>
  <c r="P492"/>
  <c r="BK516"/>
  <c r="J516"/>
  <c r="J108"/>
  <c r="T516"/>
  <c r="BK572"/>
  <c r="J572"/>
  <c r="J110"/>
  <c r="R572"/>
  <c r="P613"/>
  <c r="BK639"/>
  <c r="J639"/>
  <c r="J112"/>
  <c r="R639"/>
  <c r="BK667"/>
  <c r="J667"/>
  <c r="J113"/>
  <c r="T667"/>
  <c r="P689"/>
  <c r="R689"/>
  <c r="T689"/>
  <c r="BK695"/>
  <c r="J695"/>
  <c r="J115"/>
  <c r="P695"/>
  <c r="R695"/>
  <c r="T695"/>
  <c r="BK701"/>
  <c r="J701"/>
  <c r="J116"/>
  <c r="P701"/>
  <c r="R701"/>
  <c r="T701"/>
  <c r="BK707"/>
  <c r="J707"/>
  <c r="J117"/>
  <c r="P707"/>
  <c r="R707"/>
  <c r="T707"/>
  <c r="BK713"/>
  <c r="J713"/>
  <c r="J118"/>
  <c r="P713"/>
  <c r="R713"/>
  <c r="T713"/>
  <c r="T143"/>
  <c r="R165"/>
  <c r="P187"/>
  <c r="T187"/>
  <c r="R209"/>
  <c r="P250"/>
  <c r="BK291"/>
  <c r="J291"/>
  <c r="J102"/>
  <c r="T291"/>
  <c r="R330"/>
  <c r="R371"/>
  <c r="BK451"/>
  <c r="J451"/>
  <c r="J106"/>
  <c r="T451"/>
  <c r="R492"/>
  <c r="R516"/>
  <c r="BK544"/>
  <c r="J544"/>
  <c r="J109"/>
  <c r="T544"/>
  <c r="T572"/>
  <c r="R613"/>
  <c r="P639"/>
  <c r="BK719"/>
  <c r="J719"/>
  <c r="J119"/>
  <c r="P143"/>
  <c r="BK165"/>
  <c r="J165"/>
  <c r="J98"/>
  <c r="T165"/>
  <c r="R187"/>
  <c r="P209"/>
  <c r="BK250"/>
  <c r="J250"/>
  <c r="J101"/>
  <c r="R250"/>
  <c r="P291"/>
  <c r="BK330"/>
  <c r="J330"/>
  <c r="J103"/>
  <c r="T330"/>
  <c r="P371"/>
  <c r="BK410"/>
  <c r="J410"/>
  <c r="J105"/>
  <c r="R410"/>
  <c r="P451"/>
  <c r="BK492"/>
  <c r="J492"/>
  <c r="J107"/>
  <c r="T492"/>
  <c r="P516"/>
  <c r="P544"/>
  <c r="R544"/>
  <c r="P572"/>
  <c r="BK613"/>
  <c r="J613"/>
  <c r="J111"/>
  <c r="T613"/>
  <c r="T639"/>
  <c r="P667"/>
  <c r="R667"/>
  <c r="BK689"/>
  <c r="J689"/>
  <c r="J114"/>
  <c r="P719"/>
  <c r="T719"/>
  <c r="BK771"/>
  <c r="J771"/>
  <c r="J121"/>
  <c r="BK774"/>
  <c r="J774"/>
  <c r="J122"/>
  <c r="F91"/>
  <c r="J139"/>
  <c r="BE144"/>
  <c r="BE156"/>
  <c r="BE207"/>
  <c r="BE218"/>
  <c r="BE220"/>
  <c r="BE229"/>
  <c r="BE243"/>
  <c r="BE261"/>
  <c r="BE263"/>
  <c r="BE268"/>
  <c r="BE273"/>
  <c r="BE298"/>
  <c r="BE304"/>
  <c r="BE309"/>
  <c r="BE319"/>
  <c r="BE325"/>
  <c r="BE328"/>
  <c r="BE360"/>
  <c r="BE362"/>
  <c r="BE364"/>
  <c r="BE369"/>
  <c r="BE372"/>
  <c r="BE380"/>
  <c r="BE401"/>
  <c r="BE411"/>
  <c r="BE419"/>
  <c r="BE440"/>
  <c r="BE455"/>
  <c r="BE462"/>
  <c r="BE477"/>
  <c r="BE479"/>
  <c r="BE485"/>
  <c r="BE488"/>
  <c r="BE495"/>
  <c r="BE500"/>
  <c r="BE506"/>
  <c r="BE510"/>
  <c r="BE512"/>
  <c r="BE514"/>
  <c r="BE530"/>
  <c r="BE545"/>
  <c r="BE560"/>
  <c r="BE579"/>
  <c r="BE584"/>
  <c r="BE590"/>
  <c r="BE594"/>
  <c r="BE608"/>
  <c r="BE610"/>
  <c r="BE621"/>
  <c r="BE624"/>
  <c r="BE629"/>
  <c r="BE644"/>
  <c r="BE653"/>
  <c r="BE657"/>
  <c r="BE668"/>
  <c r="BE702"/>
  <c r="BE714"/>
  <c r="BE729"/>
  <c r="BE741"/>
  <c r="BE745"/>
  <c r="BE752"/>
  <c r="BE758"/>
  <c r="BE760"/>
  <c r="BE762"/>
  <c r="BE775"/>
  <c r="F92"/>
  <c r="BE150"/>
  <c r="BE161"/>
  <c r="BE172"/>
  <c r="BE174"/>
  <c r="BE196"/>
  <c r="BE198"/>
  <c r="BE213"/>
  <c r="BE224"/>
  <c r="BE232"/>
  <c r="BE235"/>
  <c r="BE239"/>
  <c r="BE257"/>
  <c r="BE280"/>
  <c r="BE295"/>
  <c r="BE306"/>
  <c r="BE314"/>
  <c r="BE321"/>
  <c r="BE337"/>
  <c r="BE341"/>
  <c r="BE343"/>
  <c r="BE358"/>
  <c r="BE367"/>
  <c r="BE386"/>
  <c r="BE397"/>
  <c r="BE399"/>
  <c r="BE405"/>
  <c r="BE425"/>
  <c r="BE428"/>
  <c r="BE433"/>
  <c r="BE436"/>
  <c r="BE442"/>
  <c r="BE444"/>
  <c r="BE452"/>
  <c r="BE460"/>
  <c r="BE466"/>
  <c r="BE481"/>
  <c r="BE517"/>
  <c r="BE519"/>
  <c r="BE524"/>
  <c r="BE532"/>
  <c r="BE534"/>
  <c r="BE536"/>
  <c r="BE547"/>
  <c r="BE549"/>
  <c r="BE558"/>
  <c r="BE568"/>
  <c r="BE570"/>
  <c r="BE573"/>
  <c r="BE577"/>
  <c r="BE592"/>
  <c r="BE596"/>
  <c r="BE614"/>
  <c r="BE616"/>
  <c r="BE618"/>
  <c r="BE633"/>
  <c r="BE650"/>
  <c r="BE659"/>
  <c r="BE661"/>
  <c r="BE665"/>
  <c r="BE692"/>
  <c r="BE733"/>
  <c r="BE743"/>
  <c r="BE766"/>
  <c r="J89"/>
  <c r="J138"/>
  <c r="BE147"/>
  <c r="BE176"/>
  <c r="BE178"/>
  <c r="BE180"/>
  <c r="BE183"/>
  <c r="BE194"/>
  <c r="BE200"/>
  <c r="BE202"/>
  <c r="BE222"/>
  <c r="BE241"/>
  <c r="BE259"/>
  <c r="BE284"/>
  <c r="BE300"/>
  <c r="BE302"/>
  <c r="BE323"/>
  <c r="BE331"/>
  <c r="BE334"/>
  <c r="BE350"/>
  <c r="BE375"/>
  <c r="BE384"/>
  <c r="BE391"/>
  <c r="BE403"/>
  <c r="BE408"/>
  <c r="BE414"/>
  <c r="BE421"/>
  <c r="BE423"/>
  <c r="BE438"/>
  <c r="BE447"/>
  <c r="BE449"/>
  <c r="BE458"/>
  <c r="BE464"/>
  <c r="BE471"/>
  <c r="BE474"/>
  <c r="BE483"/>
  <c r="BE490"/>
  <c r="BE493"/>
  <c r="BE497"/>
  <c r="BE503"/>
  <c r="BE508"/>
  <c r="BE540"/>
  <c r="BE542"/>
  <c r="BE552"/>
  <c r="BE555"/>
  <c r="BE566"/>
  <c r="BE575"/>
  <c r="BE600"/>
  <c r="BE606"/>
  <c r="BE627"/>
  <c r="BE631"/>
  <c r="BE635"/>
  <c r="BE637"/>
  <c r="BE640"/>
  <c r="BE642"/>
  <c r="BE647"/>
  <c r="BE655"/>
  <c r="BE671"/>
  <c r="BE674"/>
  <c r="BE685"/>
  <c r="BE698"/>
  <c r="BE720"/>
  <c r="BE722"/>
  <c r="BE724"/>
  <c r="BE737"/>
  <c r="BE748"/>
  <c r="BE764"/>
  <c r="BE768"/>
  <c r="BE772"/>
  <c r="E85"/>
  <c r="BE152"/>
  <c r="BE154"/>
  <c r="BE158"/>
  <c r="BE163"/>
  <c r="BE166"/>
  <c r="BE169"/>
  <c r="BE185"/>
  <c r="BE188"/>
  <c r="BE191"/>
  <c r="BE205"/>
  <c r="BE210"/>
  <c r="BE216"/>
  <c r="BE227"/>
  <c r="BE237"/>
  <c r="BE246"/>
  <c r="BE248"/>
  <c r="BE251"/>
  <c r="BE254"/>
  <c r="BE265"/>
  <c r="BE270"/>
  <c r="BE276"/>
  <c r="BE278"/>
  <c r="BE282"/>
  <c r="BE287"/>
  <c r="BE289"/>
  <c r="BE292"/>
  <c r="BE311"/>
  <c r="BE317"/>
  <c r="BE339"/>
  <c r="BE345"/>
  <c r="BE348"/>
  <c r="BE353"/>
  <c r="BE356"/>
  <c r="BE378"/>
  <c r="BE382"/>
  <c r="BE389"/>
  <c r="BE394"/>
  <c r="BE417"/>
  <c r="BE430"/>
  <c r="BE469"/>
  <c r="BE521"/>
  <c r="BE527"/>
  <c r="BE538"/>
  <c r="BE562"/>
  <c r="BE564"/>
  <c r="BE581"/>
  <c r="BE587"/>
  <c r="BE598"/>
  <c r="BE602"/>
  <c r="BE604"/>
  <c r="BE663"/>
  <c r="BE676"/>
  <c r="BE678"/>
  <c r="BE680"/>
  <c r="BE682"/>
  <c r="BE687"/>
  <c r="BE690"/>
  <c r="BE696"/>
  <c r="BE704"/>
  <c r="BE708"/>
  <c r="BE710"/>
  <c r="BE716"/>
  <c r="BE727"/>
  <c r="BE731"/>
  <c r="BE735"/>
  <c r="BE739"/>
  <c r="BE750"/>
  <c r="BE754"/>
  <c r="BE756"/>
  <c r="F36"/>
  <c i="1" r="BC95"/>
  <c r="BC94"/>
  <c r="W32"/>
  <c i="2" r="F37"/>
  <c i="1" r="BD95"/>
  <c r="BD94"/>
  <c r="W33"/>
  <c i="2" r="J34"/>
  <c i="1" r="AW95"/>
  <c i="2" r="F34"/>
  <c i="1" r="BA95"/>
  <c r="BA94"/>
  <c r="W30"/>
  <c i="2" r="F35"/>
  <c i="1" r="BB95"/>
  <c r="BB94"/>
  <c r="AX94"/>
  <c i="2" l="1" r="P142"/>
  <c i="1" r="AU95"/>
  <c i="2" r="T142"/>
  <c r="R142"/>
  <c r="BK142"/>
  <c r="J142"/>
  <c r="J96"/>
  <c r="J143"/>
  <c r="J97"/>
  <c r="BK770"/>
  <c r="J770"/>
  <c r="J120"/>
  <c i="1" r="AU94"/>
  <c r="W31"/>
  <c i="2" r="J33"/>
  <c i="1" r="AV95"/>
  <c r="AT95"/>
  <c r="AW94"/>
  <c r="AK30"/>
  <c r="AY94"/>
  <c i="2" r="F33"/>
  <c i="1" r="AZ95"/>
  <c r="AZ94"/>
  <c r="AV94"/>
  <c r="AK29"/>
  <c i="2" l="1" r="J30"/>
  <c i="1" r="AG95"/>
  <c r="AG94"/>
  <c r="AK26"/>
  <c r="AK35"/>
  <c r="W29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<sst xmlns="http://schemas.openxmlformats.org/spreadsheetml/2006/main">
  <si>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</si>
  <si>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</si>
  <si>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</si>
  <si>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</si>
  <si>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</si>
  <si>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{ce6f2f7b-72f5-484d-91fb-a8e7692651d9}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</si>
  <si>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</si>
  <si>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</si>
  <si>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</si>
  <si>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</si>
  <si>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</si>
  <si>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</si>
  <si>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</si>
  <si>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</si>
  <si>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20210712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</si>
  <si>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</si>
  <si>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</si>
  <si>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Chlazení pro potraviny OD Andy</t>
  </si>
  <si>
    <t>KSO:</t>
  </si>
  <si>
    <t>CC-CZ:</t>
  </si>
  <si>
    <t>Místo:</t>
  </si>
  <si>
    <t>Č. Lípa</t>
  </si>
  <si>
    <t>Datum:</t>
  </si>
  <si>
    <t>12. 7. 2021</t>
  </si>
  <si>
    <t>Zadavatel:</t>
  </si>
  <si>
    <t>IČ:</t>
  </si>
  <si>
    <t>OD Andy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</si>
  <si>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</si>
  <si>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</si>
  <si>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</si>
  <si>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</si>
  <si>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</si>
  <si>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</si>
  <si>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</si>
  <si>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</si>
  <si>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</si>
  <si>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</si>
  <si>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</si>
  <si>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</si>
  <si>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</si>
  <si>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</si>
  <si>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</si>
  <si>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</si>
  <si>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</si>
  <si>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</si>
  <si>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</si>
  <si>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</si>
  <si>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</si>
  <si>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</si>
  <si>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</si>
  <si>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</si>
  <si>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</si>
  <si>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</si>
  <si>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</si>
  <si>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</si>
  <si>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</si>
  <si>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</si>
  <si>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</si>
  <si>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</si>
  <si>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</si>
  <si>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</si>
  <si>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</si>
  <si>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</si>
  <si>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</si>
  <si>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</si>
  <si>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</si>
  <si>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</si>
  <si>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</si>
  <si>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</si>
  <si>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</si>
  <si>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</si>
  <si>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</si>
  <si>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</si>
  <si>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</si>
  <si>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</si>
  <si>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</si>
  <si>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</si>
  <si>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</si>
  <si>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</si>
  <si>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</si>
  <si>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</si>
  <si>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</si>
  <si>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Chlazení</t>
  </si>
  <si>
    <t>STA</t>
  </si>
  <si>
    <t>1</t>
  </si>
  <si>
    <t>{7985f8e7-199d-4a18-92cb-b6055ceabb74}</t>
  </si>
  <si>
    <t>2</t>
  </si>
  <si>
    <t>KRYCÍ LIST SOUPISU PRACÍ</t>
  </si>
  <si>
    <t>Objekt:</t>
  </si>
  <si>
    <t>01 - Chlazení</t>
  </si>
  <si>
    <t>REKAPITULACE ČLENĚNÍ SOUPISU PRACÍ</t>
  </si>
  <si>
    <t>Kód dílu - Popis</t>
  </si>
  <si>
    <t>Cena celkem [CZK]</t>
  </si>
  <si>
    <t>Náklady ze soupisu prací</t>
  </si>
  <si>
    <t>-1</t>
  </si>
  <si>
    <t>D1 - Chladící přístěnná vitrína - sestava uzeniny ( viz. Tech.spec. - záložka " Chladící přístěnná vitrín</t>
  </si>
  <si>
    <t>D2 - Chladící přístěnná vitrína na zavážení palet nebo vozíků ( viz. Tech.spec - záložka " Chladící příst</t>
  </si>
  <si>
    <t>D3 - Chladící přístěnná vitrína - uzeniny ( viz. Tech.spec - záložka " chladící přístěnná vitrína (2) " )</t>
  </si>
  <si>
    <t xml:space="preserve">D4 - -  Chladící přístěnná vitrína - sestava maso ( viz. Tech.spec. - záložka " Chladící přístěnná vitrín</t>
  </si>
  <si>
    <t xml:space="preserve">D5 - Chladící přístěnná vitrína - sestava mléko ( viz. Tech.spec. - záložka " Chladící přístěnná vitrína </t>
  </si>
  <si>
    <t>D6 - Mrazící vitrína kombinovaná - sestava - horní ( viz.Tech.spec - záložka " Mrazící vitrína kombinovan</t>
  </si>
  <si>
    <t>D7 - Mrazící vitrína kombinovaná - sestava - spodní ( viz. Tech.spec. - záložka " Mrazící vitrína kombino</t>
  </si>
  <si>
    <t>D8 - Mrazící vitrína kombinovaná - sestava - horní ( viz. Tech.spec. - záložka " Mrazící vitrína kombinov</t>
  </si>
  <si>
    <t>D9 - Mrazící vitrína kombinovaná - sestava - spodní ( viz. Tech.spec - záložka " Mrazící vitrína kombinov</t>
  </si>
  <si>
    <t>D10 - Chladící vitrína obslužná - maso/uzeniny ( viz. Tech.spec - záložka " Chladící vitrína obslužná " )</t>
  </si>
  <si>
    <t>D11 - Dochlazovací místnost - Chlazená přípravna DCHLM 11</t>
  </si>
  <si>
    <t xml:space="preserve">D12 - Chladicí box maso - bez podlahy, opláštění izolační panel PUR ISO 60; hmotnost  11,6kg/m², ocelový z</t>
  </si>
  <si>
    <t xml:space="preserve">D13 - Chladicí box Uzeniny - chladící box bez podlahy, opláštění izolační panel PUR ISO 60; hmotnost  11,6</t>
  </si>
  <si>
    <t xml:space="preserve">D14 -  Mrazící box bez podlahy, opláštění izolační panel PUR ISO 100; hmotnost  13,2kg/m², ocelový zinkova</t>
  </si>
  <si>
    <t>D15 - Dochlazovací místnost - Chlazená předsíň před mrazícím boxem DCHLM 15</t>
  </si>
  <si>
    <t xml:space="preserve">D16 - Chladicí box mléko - chladící box bez podlahy, opláštění izolační panel PUR ISO 60; hmotnost  11,6kg</t>
  </si>
  <si>
    <t>D17 - Chladící přístěnná vitrína - sestava zelenina ( viz. Tech.spec - záložka " Chladící přístěnná vitrín</t>
  </si>
  <si>
    <t>D18 - CHLADÍCÍ JEDNOTKA - 1. ZDROJ CHLADU</t>
  </si>
  <si>
    <t>D19 - MRAZÍCÍ JEDNOTKA - 2. ZDROJ CHLADU</t>
  </si>
  <si>
    <t>D20 - CHLADÍCÍ JEDNOTKA - 3. ZDROJ CHLADU</t>
  </si>
  <si>
    <t>D21 - MRAZÍCÍ JEDNOTKA - 4. ZDROJ CHLADU</t>
  </si>
  <si>
    <t>D22 - CHLADÍCÍ JEDNOTKA - 5. ZDROJ CHLADU</t>
  </si>
  <si>
    <t>D23 - Společné</t>
  </si>
  <si>
    <t>HSV - HSV</t>
  </si>
  <si>
    <t xml:space="preserve">    D24 - Chladící vitrína obslužná - lahůdky ( viz. Tech.spec. - záložka " Chladící vitrína obslužná (2) " )</t>
  </si>
  <si>
    <t xml:space="preserve">    D25 - Chladící vitrína obslužná - cukrárna ( viz. Tech.spec. - záložka " Chladící vitrína obslužná (3) "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</si>
  <si>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</si>
  <si>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</si>
  <si>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</si>
  <si>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</si>
  <si>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</si>
  <si>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</si>
  <si>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</si>
  <si>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</si>
  <si>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</si>
  <si>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</si>
  <si>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</si>
  <si>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</si>
  <si>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</si>
  <si>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</si>
  <si>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Chladící přístěnná vitrína - sestava uzeniny ( viz. Tech.spec. - záložka " Chladící přístěnná vitrín</t>
  </si>
  <si>
    <t>ROZPOCET</t>
  </si>
  <si>
    <t>K</t>
  </si>
  <si>
    <t>2.1_1</t>
  </si>
  <si>
    <t>Vstřikovací ventil - tryska</t>
  </si>
  <si>
    <t>[ks]</t>
  </si>
  <si>
    <t>4</t>
  </si>
  <si>
    <t>PP</t>
  </si>
  <si>
    <t>P</t>
  </si>
  <si>
    <t>Poznámka k položce:_x000d_
včetně příslušenství</t>
  </si>
  <si>
    <t>2.2_2</t>
  </si>
  <si>
    <t>Solenoid letovací 1068</t>
  </si>
  <si>
    <t>Poznámka k položce:_x000d_
včetně elmag cívky</t>
  </si>
  <si>
    <t>3</t>
  </si>
  <si>
    <t>2.3_2</t>
  </si>
  <si>
    <t>Průhledítko 3940 s indikátorem vlhkosti_</t>
  </si>
  <si>
    <t>6</t>
  </si>
  <si>
    <t>2.4_2</t>
  </si>
  <si>
    <t>Dehydrátor - Filtrdehydrátor letovací 4308</t>
  </si>
  <si>
    <t>8</t>
  </si>
  <si>
    <t>5</t>
  </si>
  <si>
    <t>2.5_2</t>
  </si>
  <si>
    <t>Uzavírací ventil - Letovací připojení 6420</t>
  </si>
  <si>
    <t>10</t>
  </si>
  <si>
    <t>2.6_3</t>
  </si>
  <si>
    <t>12</t>
  </si>
  <si>
    <t>7</t>
  </si>
  <si>
    <t>2.7</t>
  </si>
  <si>
    <t>Regulátor</t>
  </si>
  <si>
    <t>14</t>
  </si>
  <si>
    <t>Poznámka k položce:_x000d_
včetně 2ks sond_x000d_
Přívod el. proudu - CYKY 3x2,5</t>
  </si>
  <si>
    <t>Pol1</t>
  </si>
  <si>
    <t>Odpadní potrubí - DN32 - dopojení od vitríny k odpadu</t>
  </si>
  <si>
    <t>[kpl]</t>
  </si>
  <si>
    <t>16</t>
  </si>
  <si>
    <t>9</t>
  </si>
  <si>
    <t>2.8</t>
  </si>
  <si>
    <t xml:space="preserve">Chladicí přístěnná vitrína  sestava uzeniny 11,25m - 5 polic hl.500mm s cenovkami a čelními zarážkami, horní LED osvětlení, prosklené křídlové dveře, prosklené bočnice, elektrické odtávání</t>
  </si>
  <si>
    <t>18</t>
  </si>
  <si>
    <t>Chladicí přístěnná vitrína sestava uzeniny 11,25m - 5 polic hl.500mm s cenovkami a čelními zarážkami, horní LED osvětlení, prosklené křídlové dveře, prosklené bočnice, elektrické odtávání</t>
  </si>
  <si>
    <t>D2</t>
  </si>
  <si>
    <t>Chladící přístěnná vitrína na zavážení palet nebo vozíků ( viz. Tech.spec - záložka " Chladící příst</t>
  </si>
  <si>
    <t>20</t>
  </si>
  <si>
    <t>11</t>
  </si>
  <si>
    <t>2.2_3</t>
  </si>
  <si>
    <t>22</t>
  </si>
  <si>
    <t>2.3_3</t>
  </si>
  <si>
    <t>24</t>
  </si>
  <si>
    <t>13</t>
  </si>
  <si>
    <t>2.4_3</t>
  </si>
  <si>
    <t>26</t>
  </si>
  <si>
    <t>2.5_3</t>
  </si>
  <si>
    <t>28</t>
  </si>
  <si>
    <t>2.6_6</t>
  </si>
  <si>
    <t>Uzavírací ventil - Letovací připojení 6570</t>
  </si>
  <si>
    <t>30</t>
  </si>
  <si>
    <t>32</t>
  </si>
  <si>
    <t>17</t>
  </si>
  <si>
    <t>34</t>
  </si>
  <si>
    <t>2.8.1</t>
  </si>
  <si>
    <t xml:space="preserve">Chladicí přístěnná vitrína  na palety 3,75m - 2 police hl.500mm s cenovkami a čelními zarážkami, určeno k zavážení palet nebo kontejnerů, horní LED osvětlení, elektrická noční roleta, plné bočnice se zrcadlem, elektrické odtávání</t>
  </si>
  <si>
    <t>36</t>
  </si>
  <si>
    <t>D3</t>
  </si>
  <si>
    <t>Chladící přístěnná vitrína - uzeniny ( viz. Tech.spec - záložka " chladící přístěnná vitrína (2) " )</t>
  </si>
  <si>
    <t>19</t>
  </si>
  <si>
    <t>38</t>
  </si>
  <si>
    <t>2.2_1</t>
  </si>
  <si>
    <t>Solenoid letovací 1028</t>
  </si>
  <si>
    <t>40</t>
  </si>
  <si>
    <t>2.3_1</t>
  </si>
  <si>
    <t>42</t>
  </si>
  <si>
    <t>2.4_1</t>
  </si>
  <si>
    <t>44</t>
  </si>
  <si>
    <t>23</t>
  </si>
  <si>
    <t>2.5_1</t>
  </si>
  <si>
    <t>Uzavírací ventil - Letovací připojení 6010</t>
  </si>
  <si>
    <t>46</t>
  </si>
  <si>
    <t>2.6_1</t>
  </si>
  <si>
    <t>48</t>
  </si>
  <si>
    <t>25</t>
  </si>
  <si>
    <t>50</t>
  </si>
  <si>
    <t>Poznámka k položce:_x000d_
včetně 2ks sond_x000d_
Přívod el. proudu - 1f - Jednofáze</t>
  </si>
  <si>
    <t>52</t>
  </si>
  <si>
    <t>27</t>
  </si>
  <si>
    <t>2.8.2</t>
  </si>
  <si>
    <t>Chladicí přístěnná vitrína čelo uzeniny 1,25m - 5 polic hl.500mm s cenovkami a čelními zarážkami, horní LED osvětlení, prosklené křídlové dveře, prosklené bočnice, elektrické odtávání</t>
  </si>
  <si>
    <t>54</t>
  </si>
  <si>
    <t xml:space="preserve">Chladicí přístěnná vitrína  čelo uzeniny 1,25m - 5 polic hl.500mm s cenovkami a čelními zarážkami, horní LED osvětlení, prosklené křídlové dveře, prosklené bočnice, elektrické odtávání</t>
  </si>
  <si>
    <t>D4</t>
  </si>
  <si>
    <t xml:space="preserve">-  Chladící přístěnná vitrína - sestava maso ( viz. Tech.spec. - záložka " Chladící přístěnná vitrín</t>
  </si>
  <si>
    <t>56</t>
  </si>
  <si>
    <t>29</t>
  </si>
  <si>
    <t>58</t>
  </si>
  <si>
    <t>60</t>
  </si>
  <si>
    <t>31</t>
  </si>
  <si>
    <t>62</t>
  </si>
  <si>
    <t>64</t>
  </si>
  <si>
    <t>33</t>
  </si>
  <si>
    <t>66</t>
  </si>
  <si>
    <t>68</t>
  </si>
  <si>
    <t>35</t>
  </si>
  <si>
    <t>70</t>
  </si>
  <si>
    <t>72</t>
  </si>
  <si>
    <t>37</t>
  </si>
  <si>
    <t>74</t>
  </si>
  <si>
    <t>76</t>
  </si>
  <si>
    <t>39</t>
  </si>
  <si>
    <t>78</t>
  </si>
  <si>
    <t>80</t>
  </si>
  <si>
    <t>41</t>
  </si>
  <si>
    <t>2.6_4</t>
  </si>
  <si>
    <t>82</t>
  </si>
  <si>
    <t>84</t>
  </si>
  <si>
    <t>43</t>
  </si>
  <si>
    <t>86</t>
  </si>
  <si>
    <t>2.8.3</t>
  </si>
  <si>
    <t xml:space="preserve">Chladicí přístěnná vitrína  sestava maso 8,75m - 5 polic hl.500mm s cenovkami a čelními zarážkami, horní LED osvětlení, prosklené křídlové dveře, prosklené bočnice, elektrické odtávání</t>
  </si>
  <si>
    <t>88</t>
  </si>
  <si>
    <t>Chladicí přístěnná vitrína sestava maso 8,75m - 5 polic hl.500mm s cenovkami a čelními zarážkami, horní LED osvětlení, prosklené křídlové dveře, prosklené bočnice, elektrické odtávání</t>
  </si>
  <si>
    <t>D5</t>
  </si>
  <si>
    <t xml:space="preserve">Chladící přístěnná vitrína - sestava mléko ( viz. Tech.spec. - záložka " Chladící přístěnná vitrína </t>
  </si>
  <si>
    <t>45</t>
  </si>
  <si>
    <t>90</t>
  </si>
  <si>
    <t>92</t>
  </si>
  <si>
    <t>47</t>
  </si>
  <si>
    <t>94</t>
  </si>
  <si>
    <t>96</t>
  </si>
  <si>
    <t>49</t>
  </si>
  <si>
    <t>98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</si>
  <si>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</si>
  <si>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</si>
  <si>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</si>
  <si>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</si>
  <si>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</si>
  <si>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</si>
  <si>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</si>
  <si>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</si>
  <si>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</si>
  <si>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</si>
  <si>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</si>
  <si>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114</t>
  </si>
  <si>
    <t>116</t>
  </si>
  <si>
    <t>59</t>
  </si>
  <si>
    <t>118</t>
  </si>
  <si>
    <t>120</t>
  </si>
  <si>
    <t>61</t>
  </si>
  <si>
    <t>2.8.4</t>
  </si>
  <si>
    <t>Chladicí přístěnná vitrína sestava mléko 2x9,375m+2čela - 5 polic hl.500mm s cenovkami a čelními zarážkami, horní LED osvětlení, prosklené křídlové dveře, prosklené bočnice, atmosférické odtávání</t>
  </si>
  <si>
    <t>122</t>
  </si>
  <si>
    <t>D6</t>
  </si>
  <si>
    <t>Mrazící vitrína kombinovaná - sestava - horní ( viz.Tech.spec - záložka " Mrazící vitrína kombinovan</t>
  </si>
  <si>
    <t>124</t>
  </si>
  <si>
    <t>63</t>
  </si>
  <si>
    <t>126</t>
  </si>
  <si>
    <t>2.3_1.1</t>
  </si>
  <si>
    <t>Průhledítko 39402 s indikátorem vlhkosti_</t>
  </si>
  <si>
    <t>128</t>
  </si>
  <si>
    <t>65</t>
  </si>
  <si>
    <t>130</t>
  </si>
  <si>
    <t>132</t>
  </si>
  <si>
    <t>67</t>
  </si>
  <si>
    <t>134</t>
  </si>
  <si>
    <t>136</t>
  </si>
  <si>
    <t>69</t>
  </si>
  <si>
    <t>138</t>
  </si>
  <si>
    <t>140</t>
  </si>
  <si>
    <t>71</t>
  </si>
  <si>
    <t>142</t>
  </si>
  <si>
    <t>144</t>
  </si>
  <si>
    <t>73</t>
  </si>
  <si>
    <t>146</t>
  </si>
  <si>
    <t>148</t>
  </si>
  <si>
    <t>75</t>
  </si>
  <si>
    <t>150</t>
  </si>
  <si>
    <t>152</t>
  </si>
  <si>
    <t>77</t>
  </si>
  <si>
    <t>154</t>
  </si>
  <si>
    <t>D7</t>
  </si>
  <si>
    <t>Mrazící vitrína kombinovaná - sestava - spodní ( viz. Tech.spec. - záložka " Mrazící vitrína kombino</t>
  </si>
  <si>
    <t>156</t>
  </si>
  <si>
    <t>79</t>
  </si>
  <si>
    <t>158</t>
  </si>
  <si>
    <t>160</t>
  </si>
  <si>
    <t>81</t>
  </si>
  <si>
    <t>162</t>
  </si>
  <si>
    <t>164</t>
  </si>
  <si>
    <t>83</t>
  </si>
  <si>
    <t>166</t>
  </si>
  <si>
    <t>168</t>
  </si>
  <si>
    <t>85</t>
  </si>
  <si>
    <t>170</t>
  </si>
  <si>
    <t>172</t>
  </si>
  <si>
    <t>87</t>
  </si>
  <si>
    <t>174</t>
  </si>
  <si>
    <t>176</t>
  </si>
  <si>
    <t>89</t>
  </si>
  <si>
    <t>178</t>
  </si>
  <si>
    <t>180</t>
  </si>
  <si>
    <t>91</t>
  </si>
  <si>
    <t>182</t>
  </si>
  <si>
    <t>184</t>
  </si>
  <si>
    <t>93</t>
  </si>
  <si>
    <t>186</t>
  </si>
  <si>
    <t>2.8.5</t>
  </si>
  <si>
    <t xml:space="preserve">Mrazicí kombinovaná vitrína  sestava 1x9,375m + 2 čela - 2 mrazicí okruhy: horní nástavba a spodní vana, nástavba s prosklenými dveřmi a 3 patry roštových polic s cenovkami, vana s posuvnými víky a 30 drátěnými děliči, vnitřní LED osvětlení nástavb</t>
  </si>
  <si>
    <t>188</t>
  </si>
  <si>
    <t xml:space="preserve">Mrazicí kombinovaná vitrína  sestava 1x9,375m + 2 čela - 2 mrazicí okruhy: horní nástavba a spodní vana, nástavba s prosklenými dveřmi a 3 patry roštových polic s cenovkami, vana s posuvnými víky a 30 drátěnými děliči, vnitřní LED osvětlení nástavby a vany, elektrické odtávání</t>
  </si>
  <si>
    <t>D8</t>
  </si>
  <si>
    <t>Mrazící vitrína kombinovaná - sestava - horní ( viz. Tech.spec. - záložka " Mrazící vitrína kombinov</t>
  </si>
  <si>
    <t>95</t>
  </si>
  <si>
    <t>190</t>
  </si>
  <si>
    <t>192</t>
  </si>
  <si>
    <t>97</t>
  </si>
  <si>
    <t>194</t>
  </si>
  <si>
    <t>196</t>
  </si>
  <si>
    <t>99</t>
  </si>
  <si>
    <t>198</t>
  </si>
  <si>
    <t>200</t>
  </si>
  <si>
    <t>101</t>
  </si>
  <si>
    <t>202</t>
  </si>
  <si>
    <t>204</t>
  </si>
  <si>
    <t>103</t>
  </si>
  <si>
    <t>206</t>
  </si>
  <si>
    <t>208</t>
  </si>
  <si>
    <t>105</t>
  </si>
  <si>
    <t>210</t>
  </si>
  <si>
    <t>212</t>
  </si>
  <si>
    <t>107</t>
  </si>
  <si>
    <t>214</t>
  </si>
  <si>
    <t>216</t>
  </si>
  <si>
    <t>109</t>
  </si>
  <si>
    <t>218</t>
  </si>
  <si>
    <t>220</t>
  </si>
  <si>
    <t>D9</t>
  </si>
  <si>
    <t>Mrazící vitrína kombinovaná - sestava - spodní ( viz. Tech.spec - záložka " Mrazící vitrína kombinov</t>
  </si>
  <si>
    <t>111</t>
  </si>
  <si>
    <t>222</t>
  </si>
  <si>
    <t>224</t>
  </si>
  <si>
    <t>113</t>
  </si>
  <si>
    <t>226</t>
  </si>
  <si>
    <t>228</t>
  </si>
  <si>
    <t>115</t>
  </si>
  <si>
    <t>230</t>
  </si>
  <si>
    <t>232</t>
  </si>
  <si>
    <t>117</t>
  </si>
  <si>
    <t>234</t>
  </si>
  <si>
    <t>236</t>
  </si>
  <si>
    <t>119</t>
  </si>
  <si>
    <t>238</t>
  </si>
  <si>
    <t>240</t>
  </si>
  <si>
    <t>121</t>
  </si>
  <si>
    <t>242</t>
  </si>
  <si>
    <t>244</t>
  </si>
  <si>
    <t>123</t>
  </si>
  <si>
    <t>246</t>
  </si>
  <si>
    <t>248</t>
  </si>
  <si>
    <t>125</t>
  </si>
  <si>
    <t>250</t>
  </si>
  <si>
    <t>252</t>
  </si>
  <si>
    <t>127</t>
  </si>
  <si>
    <t>2.8.6</t>
  </si>
  <si>
    <t xml:space="preserve">Mrazicí kombinovaná vitrína  sestava 2x9,375m + 2 čela - 2 mrazicí okruhy: horní nástavba a spodní vana, nástavba s prosklenými dveřmi a 3 patry roštových polic s cenovkami, vana s posuvnými víky a 30 drátěnými děliči, vnitřní LED osvětlení nástavb</t>
  </si>
  <si>
    <t>254</t>
  </si>
  <si>
    <t xml:space="preserve">Mrazicí kombinovaná vitrína  sestava 2x9,375m + 2 čela - 2 mrazicí okruhy: horní nástavba a spodní vana, nástavba s prosklenými dveřmi a 3 patry roštových polic s cenovkami, vana s posuvnými víky a 30 drátěnými děliči, vnitřní LED osvětlení nástavby a vany, elektrické odtávání</t>
  </si>
  <si>
    <t>D10</t>
  </si>
  <si>
    <t>Chladící vitrína obslužná - maso/uzeniny ( viz. Tech.spec - záložka " Chladící vitrína obslužná " )</t>
  </si>
  <si>
    <t>256</t>
  </si>
  <si>
    <t>129</t>
  </si>
  <si>
    <t>258</t>
  </si>
  <si>
    <t>260</t>
  </si>
  <si>
    <t>131</t>
  </si>
  <si>
    <t>262</t>
  </si>
  <si>
    <t>264</t>
  </si>
  <si>
    <t>133</t>
  </si>
  <si>
    <t>266</t>
  </si>
  <si>
    <t>268</t>
  </si>
  <si>
    <t>135</t>
  </si>
  <si>
    <t>270</t>
  </si>
  <si>
    <t>272</t>
  </si>
  <si>
    <t>137</t>
  </si>
  <si>
    <t>274</t>
  </si>
  <si>
    <t>276</t>
  </si>
  <si>
    <t>139</t>
  </si>
  <si>
    <t>278</t>
  </si>
  <si>
    <t>280</t>
  </si>
  <si>
    <t>141</t>
  </si>
  <si>
    <t>282</t>
  </si>
  <si>
    <t>284</t>
  </si>
  <si>
    <t>143</t>
  </si>
  <si>
    <t>286</t>
  </si>
  <si>
    <t>2.8.7</t>
  </si>
  <si>
    <t xml:space="preserve">Chladicí obslužná vitrína  2 sestava 17,58m - čelní hranaté sklo, horní osvětlení, úložný chlazený prostor, elektrické odtávání, sestava rozdělena 1 vnitřním děličem na 2 úseky (maso / uzeniny)</t>
  </si>
  <si>
    <t>288</t>
  </si>
  <si>
    <t>D11</t>
  </si>
  <si>
    <t>Dochlazovací místnost - Chlazená přípravna DCHLM 11</t>
  </si>
  <si>
    <t>145</t>
  </si>
  <si>
    <t>1.1_11</t>
  </si>
  <si>
    <t xml:space="preserve">Výparník 6200W (10K),  plastové šrouby M8x100, podložky, matice 4x Úroveň hlučnosti v 5m 48 dB Akustický výkon 73 dB</t>
  </si>
  <si>
    <t>290</t>
  </si>
  <si>
    <t>1.2_11</t>
  </si>
  <si>
    <t>Topná tyč</t>
  </si>
  <si>
    <t>292</t>
  </si>
  <si>
    <t>147</t>
  </si>
  <si>
    <t>1.3_1</t>
  </si>
  <si>
    <t>Termostatický expanzní ventil - tryska</t>
  </si>
  <si>
    <t>294</t>
  </si>
  <si>
    <t>1.4_1</t>
  </si>
  <si>
    <t>296</t>
  </si>
  <si>
    <t>Poznámka k položce:_x000d_
2ks sonda</t>
  </si>
  <si>
    <t>149</t>
  </si>
  <si>
    <t>1.5_1</t>
  </si>
  <si>
    <t>298</t>
  </si>
  <si>
    <t>1.6_1</t>
  </si>
  <si>
    <t>300</t>
  </si>
  <si>
    <t>151</t>
  </si>
  <si>
    <t>1.7_1</t>
  </si>
  <si>
    <t>302</t>
  </si>
  <si>
    <t>1.8_1</t>
  </si>
  <si>
    <t>304</t>
  </si>
  <si>
    <t>153</t>
  </si>
  <si>
    <t>1.9_4</t>
  </si>
  <si>
    <t>306</t>
  </si>
  <si>
    <t>Pol12</t>
  </si>
  <si>
    <t>[kg]</t>
  </si>
  <si>
    <t>308</t>
  </si>
  <si>
    <t>D12</t>
  </si>
  <si>
    <t xml:space="preserve">Chladicí box maso - bez podlahy, opláštění izolační panel PUR ISO 60; hmotnost  11,6kg/m², ocelový z</t>
  </si>
  <si>
    <t>155</t>
  </si>
  <si>
    <t>1.1_12</t>
  </si>
  <si>
    <t xml:space="preserve">Výparník 5500W (10K),  plastové šrouby M8x100, podložky, matice 4x Úroveň hlučnosti v 5m 46 dB Akustický výkon 71 dB</t>
  </si>
  <si>
    <t>312</t>
  </si>
  <si>
    <t>1.2_12</t>
  </si>
  <si>
    <t>Topná tyč - příkon 1750W</t>
  </si>
  <si>
    <t>314</t>
  </si>
  <si>
    <t>157</t>
  </si>
  <si>
    <t>316</t>
  </si>
  <si>
    <t>318</t>
  </si>
  <si>
    <t>159</t>
  </si>
  <si>
    <t>1.5_2</t>
  </si>
  <si>
    <t>320</t>
  </si>
  <si>
    <t>1.6_2</t>
  </si>
  <si>
    <t>322</t>
  </si>
  <si>
    <t>161</t>
  </si>
  <si>
    <t>1.7_2</t>
  </si>
  <si>
    <t>324</t>
  </si>
  <si>
    <t>1.8_2</t>
  </si>
  <si>
    <t>326</t>
  </si>
  <si>
    <t>163</t>
  </si>
  <si>
    <t>328</t>
  </si>
  <si>
    <t>1.10</t>
  </si>
  <si>
    <t>Osvětlení - Stropní světlo s pohybovým snímačem</t>
  </si>
  <si>
    <t>330</t>
  </si>
  <si>
    <t>165</t>
  </si>
  <si>
    <t>Pol13</t>
  </si>
  <si>
    <t>Spojovací a kotevní materiál</t>
  </si>
  <si>
    <t>332</t>
  </si>
  <si>
    <t>D7_155</t>
  </si>
  <si>
    <t>Odpadní potrubí - DN32 - dopojení od výparníku k odpadu</t>
  </si>
  <si>
    <t>334</t>
  </si>
  <si>
    <t>D13</t>
  </si>
  <si>
    <t xml:space="preserve">Chladicí box Uzeniny - chladící box bez podlahy, opláštění izolační panel PUR ISO 60; hmotnost  11,6</t>
  </si>
  <si>
    <t>167</t>
  </si>
  <si>
    <t>1.1_151</t>
  </si>
  <si>
    <t xml:space="preserve">Výparník 7350W (10K),  plastové šrouby M8x100, podložky, matice 4x Úroveň hlučnosti v 5m 47 dB Akustický výkon 72 dB</t>
  </si>
  <si>
    <t>336</t>
  </si>
  <si>
    <t>1.2_151</t>
  </si>
  <si>
    <t>Topná tyč - příkon 2300W</t>
  </si>
  <si>
    <t>338</t>
  </si>
  <si>
    <t>169</t>
  </si>
  <si>
    <t>340</t>
  </si>
  <si>
    <t>342</t>
  </si>
  <si>
    <t>171</t>
  </si>
  <si>
    <t>344</t>
  </si>
  <si>
    <t>346</t>
  </si>
  <si>
    <t>173</t>
  </si>
  <si>
    <t>348</t>
  </si>
  <si>
    <t>350</t>
  </si>
  <si>
    <t>175</t>
  </si>
  <si>
    <t>1.9_5</t>
  </si>
  <si>
    <t>352</t>
  </si>
  <si>
    <t>354</t>
  </si>
  <si>
    <t>177</t>
  </si>
  <si>
    <t>356</t>
  </si>
  <si>
    <t>D7_151</t>
  </si>
  <si>
    <t>358</t>
  </si>
  <si>
    <t>D14</t>
  </si>
  <si>
    <t xml:space="preserve"> Mrazící box bez podlahy, opláštění izolační panel PUR ISO 100; hmotnost  13,2kg/m², ocelový zinkova</t>
  </si>
  <si>
    <t>179</t>
  </si>
  <si>
    <t>Pol17</t>
  </si>
  <si>
    <t>Mrazící box - podlaha</t>
  </si>
  <si>
    <t>[m²]</t>
  </si>
  <si>
    <t>360</t>
  </si>
  <si>
    <t>1.1_14</t>
  </si>
  <si>
    <t xml:space="preserve">Výparník 14200W (10K),  plastové šrouby M8x100, podložky, matice 4x Úroveň hlučnosti v 5m 50 dB Akustický výkon 75 dB</t>
  </si>
  <si>
    <t>362</t>
  </si>
  <si>
    <t>181</t>
  </si>
  <si>
    <t>1.2_14</t>
  </si>
  <si>
    <t>Topná tyč - příkon 7800W</t>
  </si>
  <si>
    <t>364</t>
  </si>
  <si>
    <t>Pol18</t>
  </si>
  <si>
    <t>Výhřev límce</t>
  </si>
  <si>
    <t>366</t>
  </si>
  <si>
    <t>183</t>
  </si>
  <si>
    <t>1.3_2</t>
  </si>
  <si>
    <t>Termostatický expanzní ventil - TE2 - tryska</t>
  </si>
  <si>
    <t>368</t>
  </si>
  <si>
    <t>370</t>
  </si>
  <si>
    <t>185</t>
  </si>
  <si>
    <t>1.5_3</t>
  </si>
  <si>
    <t>372</t>
  </si>
  <si>
    <t>1.6_3</t>
  </si>
  <si>
    <t>374</t>
  </si>
  <si>
    <t>187</t>
  </si>
  <si>
    <t>1.7_3</t>
  </si>
  <si>
    <t>376</t>
  </si>
  <si>
    <t>1.8_3</t>
  </si>
  <si>
    <t>378</t>
  </si>
  <si>
    <t>189</t>
  </si>
  <si>
    <t>1.9_7</t>
  </si>
  <si>
    <t>380</t>
  </si>
  <si>
    <t>382</t>
  </si>
  <si>
    <t>191</t>
  </si>
  <si>
    <t>Pol19</t>
  </si>
  <si>
    <t>Topný kabel - Silikonový, vhodný do odpadu, 2m</t>
  </si>
  <si>
    <t>384</t>
  </si>
  <si>
    <t>Pol20</t>
  </si>
  <si>
    <t>Topný kabel - Opletený, vhodný do podlahy 10m</t>
  </si>
  <si>
    <t>386</t>
  </si>
  <si>
    <t>193</t>
  </si>
  <si>
    <t>1.11</t>
  </si>
  <si>
    <t>Alarm - Akustická a zvuková signalizace ´´osoba v boxu´´</t>
  </si>
  <si>
    <t>388</t>
  </si>
  <si>
    <t>1.12</t>
  </si>
  <si>
    <t>Vyrovnávací klapka k boxu 230v</t>
  </si>
  <si>
    <t>390</t>
  </si>
  <si>
    <t>195</t>
  </si>
  <si>
    <t>392</t>
  </si>
  <si>
    <t>D7_156</t>
  </si>
  <si>
    <t>396</t>
  </si>
  <si>
    <t>Poznámka k položce:_x000d_
Odpadní potrubí - Nutno vsadit sifon už do připravené trasy pro odvod kondenzátu</t>
  </si>
  <si>
    <t>D15</t>
  </si>
  <si>
    <t>Dochlazovací místnost - Chlazená předsíň před mrazícím boxem DCHLM 15</t>
  </si>
  <si>
    <t>197</t>
  </si>
  <si>
    <t>1.1_15</t>
  </si>
  <si>
    <t>398</t>
  </si>
  <si>
    <t>1.2_15</t>
  </si>
  <si>
    <t>400</t>
  </si>
  <si>
    <t>199</t>
  </si>
  <si>
    <t>402</t>
  </si>
  <si>
    <t>404</t>
  </si>
  <si>
    <t>201</t>
  </si>
  <si>
    <t>1.5_1.1</t>
  </si>
  <si>
    <t>406</t>
  </si>
  <si>
    <t>408</t>
  </si>
  <si>
    <t>203</t>
  </si>
  <si>
    <t>410</t>
  </si>
  <si>
    <t>412</t>
  </si>
  <si>
    <t>205</t>
  </si>
  <si>
    <t>414</t>
  </si>
  <si>
    <t>416</t>
  </si>
  <si>
    <t>207</t>
  </si>
  <si>
    <t>D7_156 předsíň</t>
  </si>
  <si>
    <t>418</t>
  </si>
  <si>
    <t>D16</t>
  </si>
  <si>
    <t xml:space="preserve">Chladicí box mléko - chladící box bez podlahy, opláštění izolační panel PUR ISO 60; hmotnost  11,6kg</t>
  </si>
  <si>
    <t>1.1_16</t>
  </si>
  <si>
    <t>420</t>
  </si>
  <si>
    <t>209</t>
  </si>
  <si>
    <t>1.2_16</t>
  </si>
  <si>
    <t>422</t>
  </si>
  <si>
    <t>424</t>
  </si>
  <si>
    <t>211</t>
  </si>
  <si>
    <t>426</t>
  </si>
  <si>
    <t>428</t>
  </si>
  <si>
    <t>213</t>
  </si>
  <si>
    <t>430</t>
  </si>
  <si>
    <t>432</t>
  </si>
  <si>
    <t>215</t>
  </si>
  <si>
    <t>434</t>
  </si>
  <si>
    <t>436</t>
  </si>
  <si>
    <t>217</t>
  </si>
  <si>
    <t>438</t>
  </si>
  <si>
    <t>440</t>
  </si>
  <si>
    <t>219</t>
  </si>
  <si>
    <t>D7_143</t>
  </si>
  <si>
    <t>442</t>
  </si>
  <si>
    <t>D17</t>
  </si>
  <si>
    <t>Chladící přístěnná vitrína - sestava zelenina ( viz. Tech.spec - záložka " Chladící přístěnná vitrín</t>
  </si>
  <si>
    <t>444</t>
  </si>
  <si>
    <t>221</t>
  </si>
  <si>
    <t>446</t>
  </si>
  <si>
    <t>448</t>
  </si>
  <si>
    <t>223</t>
  </si>
  <si>
    <t>450</t>
  </si>
  <si>
    <t>452</t>
  </si>
  <si>
    <t>225</t>
  </si>
  <si>
    <t>454</t>
  </si>
  <si>
    <t>456</t>
  </si>
  <si>
    <t>227</t>
  </si>
  <si>
    <t>458</t>
  </si>
  <si>
    <t>2.8.8</t>
  </si>
  <si>
    <t xml:space="preserve">Chladicí přístěnná vitrína  sestava zelenina 7,5m - 3 police hl.600mm s cenovkami a čelními zarážkami, horní LED osvětlení, šikmé zrcadlo, elektrická noční roleta, prosklené bočnice, atmosférické odtávání</t>
  </si>
  <si>
    <t>460</t>
  </si>
  <si>
    <t>Chladicí přístěnná vitrína sestava zelenina 7,5m - 3 police hl.600mm s cenovkami a čelními zarážkami, horní LED osvětlení, šikmé zrcadlo, elektrická noční roleta, prosklené bočnice, atmosférické odtávání</t>
  </si>
  <si>
    <t>D18</t>
  </si>
  <si>
    <t>CHLADÍCÍ JEDNOTKA - 1. ZDROJ CHLADU</t>
  </si>
  <si>
    <t>229</t>
  </si>
  <si>
    <t>Pol21</t>
  </si>
  <si>
    <t xml:space="preserve">Chladicí jednotka Venkovní kondenzační jednotka – chladící výkon 41kW </t>
  </si>
  <si>
    <t>ks</t>
  </si>
  <si>
    <t>462</t>
  </si>
  <si>
    <t>Chladicí jednotka
Venkovní kondenzační jednotka – chladící výkon 41kW
Kompaktní venkovní jednotka. Silový rozvaděč umístěný na jednotce. Kondenzátor s EC ventilátory je součástí jednotky.
Popis chladícího zařízení:
Typ chladícího zařízení Kondenzační jednotka
Typ kompresoru: Scroll
Počet kompresorů: 3ks
Nominální chladící výkon: 41,2kW
Chladivo: R449A
Přívodní napětí: 400-3-50 Hz
Pnom: 25,8kW / 44A
Pmax: 60A
Hmotnost: cca 1100kg
Rozměry: max 2,5 x 1,2 x 2,5m
Konstrukční popis a výbava kondenzační jednotky:
· Chladící výkon: 41,2kW (-10°C/+45°C) – výkon řízen pomocí FM, nebo sací tlak
· 3x kompresor · 3x elektronická regulace hladiny oleje · 3x výhřev kompresoru
· Ochranný NT/VT presostat
· NT/VT tlaková sonda
· Separátor oleje se zásobníkem
· Zpětný ventil
· Zásobník chladiva 45L
· Filtrdehydrátor, průhledítko
· Pojistný ventil · Kulový ventil na kapalině · Kulový ventil na sání
· Sací filtr
· Zimní start
· Silový rozvaděč s řízením
· Refteco kondenzátor s EC ventilátory, odlučovač oleje výtlaku, odlučovač kapaliny na sání</t>
  </si>
  <si>
    <t>Pol22</t>
  </si>
  <si>
    <t>Nosná konstrukce na střechu - Nosná konstrukce venkovní jednotky; uchycení na střechu; uložení venkovní jednotky přes prvky omezující přenos vibrací</t>
  </si>
  <si>
    <t>464</t>
  </si>
  <si>
    <t>Poznámka k položce:_x000d_
dodávka stavby</t>
  </si>
  <si>
    <t>D19</t>
  </si>
  <si>
    <t>MRAZÍCÍ JEDNOTKA - 2. ZDROJ CHLADU</t>
  </si>
  <si>
    <t>231</t>
  </si>
  <si>
    <t>Pol23</t>
  </si>
  <si>
    <t xml:space="preserve">Mrazicí jednotka Venkovní kondenzační jednotka – mrazící výkon 19,2kW </t>
  </si>
  <si>
    <t>466</t>
  </si>
  <si>
    <t xml:space="preserve">Mrazicí jednotka
Venkovní kondenzační jednotka – mrazící výkon 19,2kW
Kompaktní venkovní jednotka. Silový rozvaděč umístěný na jednotce. Kondenzátor s EC ventilátory je
součástí jednotky.
Popis chladícího zařízení:
Typ chladícího zařízení Kondenzační jednotka
Typ kompresoru: Scroll
Počet kompresorů: 3ks
Nominální mrazící výkon: 19,2kW
Chladivo: R452A
Přívodní napětí: 400-3-50 Hz
Pnom: 24,6kW / 42A
Pmax: 81A
Hmotnost: cca 1250kg
Rozměry: max 2,5 x 1,2 x 2,5m
Konstrukční popis a výbava kondenzační jednotky:
· Chladící výkon: 19,2kW (-35°C/+45°C) – výkon řízen pomocí FM, nebo sací tlak
· 3x kompresor  · 3x elektronická regulace hladiny oleje · 3x výhřev kompresoru
· Ochranný NT/VT presostat
· NT/VT tlaková sonda
· Separátor oleje se zásobníkem
· Zpětný ventil
· Zásobník chladiva 45L
· Filtrdehydrátor, průhledítko
· Pojistný ventil · Kulový ventil na kapalině · Kulový ventil na sání
· Sací filtr
· Zimní start
· Silový rozvaděč s řízením
· Refteco kondenzátor s EC ventilátory, odlučovač oleje na výtlaku, odlučovač kapaliny na sání</t>
  </si>
  <si>
    <t>470</t>
  </si>
  <si>
    <t>D20</t>
  </si>
  <si>
    <t>CHLADÍCÍ JEDNOTKA - 3. ZDROJ CHLADU</t>
  </si>
  <si>
    <t>233</t>
  </si>
  <si>
    <t>Pol70</t>
  </si>
  <si>
    <t xml:space="preserve">Chladicí komdenzační jednotka </t>
  </si>
  <si>
    <t>472</t>
  </si>
  <si>
    <t xml:space="preserve">Chladicí komdenzační jednotka
Teplota vzduchu ve strojovně nesmí překročit 40°C.
Venkovní kondenzační jednotka – chladící výkon 17kW
Kompaktní venkovní jednotka. Silový rozvaděč umístěný na jednotce. Kondenzátor s EC ventilátory je
součástí jednotky.
Popis chladícího zařízení:
Typ chladícího zařízení Kondenzační jednotka
Typ kompresoru: Scroll
Počet kompresorů: 3ks
Nominální chladící výkon: 17,2kW
Chladivo: R449A
Přívodní napětí: 400-3-50 Hz
Pnom: 12,3kW / 21A
Pmax: 56A
Hmotnost: cca 950kg
Rozměry: max 2,5 x 1,2 x 2,5m
Konstrukční popis a výbava kondenzační jednotky:
· Chladící výkon: 17,2kW (-10°C/+45°C) – výkon řízen pomocí FM, nebo sací tlak
· 3x kompresor  · 3x elektronická regulace hladiny oleje · 3x výhřev kompresoru
· Ochranný NT/VT presostat
· NT/VT tlaková sonda
· Separátor oleje se zásobníkem
· Zpětný ventil
· Zásobník chladiva 24L
· Filtrdehydrátor, průhledítko
· Pojistný ventil · Kulový ventil na kapalině · Kulový ventil na sání
· Sací filtr
· Zimní start
· Silový rozvaděč s řízením
· Refteco kondenzátor s EC ventilátory, odlučovač oleje na výtlaku, odlučovač kapaliny na sání</t>
  </si>
  <si>
    <t>478</t>
  </si>
  <si>
    <t>D21</t>
  </si>
  <si>
    <t>MRAZÍCÍ JEDNOTKA - 4. ZDROJ CHLADU</t>
  </si>
  <si>
    <t>235</t>
  </si>
  <si>
    <t>Pol79</t>
  </si>
  <si>
    <t xml:space="preserve">Mrazicí jednotka Venkovní kondenzační jednotka – mrazící výkon 7kW </t>
  </si>
  <si>
    <t>480</t>
  </si>
  <si>
    <t xml:space="preserve">Mrazicí jednotka
Venkovní kondenzační jednotka – mrazící výkon 7kW
Kompaktní venkovní jednotka. Silový rozvaděč umístěný na jednotce. Kondenzátor s EC ventilátory je
součástí jednotky.
Popis chladícího zařízení:
Typ chladícího zařízení Kondenzační jednotka
Typ kompresoru: Scroll nebo pístový
Počet kompresorů: 1až2 ks
Nominální mrazící výkon: 7kW
Chladivo: R452A
Přívodní napětí: 400-3-50 Hz
Pnom: 6kW / 18A
Pmax: 25A
Hmotnost: cca 1250kg
Rozměry:  2,5 x 1,2 x 2,5m
Konstrukční popis a výbava kondenzační jednotky:
· Chladící výkon: 7kW (-35°C/+45°C) 
· 1 až 2x kompresor  · 1 až 2x výhřev kompresoru
· Ochranný NT/VT presostat
· NT/VT tlaková sonda
· Zpětný ventil
· Zásobník chladiva 10L
· Filtrdehydrátor, průhledítko
· Pojistný ventil · Kulový ventil na kapalině · Kulový ventil na sání
· Sací filtr
· Zimní start
· Silový rozvaděč s řízením
· kondenzátor s EC ventilátory
- odlučovač oleje na výtlaku
- odlučovač kapaliny na sání</t>
  </si>
  <si>
    <t>486</t>
  </si>
  <si>
    <t>D22</t>
  </si>
  <si>
    <t>CHLADÍCÍ JEDNOTKA - 5. ZDROJ CHLADU</t>
  </si>
  <si>
    <t>237</t>
  </si>
  <si>
    <t>Pol80</t>
  </si>
  <si>
    <t xml:space="preserve">Chladicí kondenzační jednotka </t>
  </si>
  <si>
    <t>488</t>
  </si>
  <si>
    <t xml:space="preserve">Chladicí kondenzační jednotka
Teplota vzduchu ve strojovně nesmí překročit 40°C.
Venkovní kondenzační jednotka – chladící výkon 16kW
Kompaktní venkovní jednotka. Silový rozvaděč umístěný na jednotce. Kondenzátor s EC ventilátory je
součástí jednotky.
Popis chladícího zařízení:
Typ chladícího zařízení Kondenzační jednotka
Typ kompresoru: Scroll nebo pístový
Počet kompresorů:2- 3ks
Nominální chladící výkon: 16kW
Chladivo: R449A
Přívodní napětí: 400-3-50 Hz
Pnom: 7kW / 25A
Pmax: 56A
Hmotnost: cca 543kg
Rozměry:  2,5 x 1,2 x 2,5m
Konstrukční popis a výbava kondenzační jednotky:
· Chladící výkon: 16kW (-10°C/+45°C) – výkon řízen pomocí FM, nebo sací tlak
· 2 až 3x kompresor  · 2 až 3x elektronická regulace hladiny oleje · 2 až 3x výhřev kompresoru
· Ochranný NT/VT presostat
· NT/VT tlaková sonda
· Separátor oleje se zásobníkem
· Zpětný ventil
· Zásobník chladiva 24L
· Filtrdehydrátor, průhledítko
· Pojistný ventil · Kulový ventil na kapalině · Kulový ventil na sání
· Sací filtr
· Zimní start
· Silový rozvaděč s řízením
·  kondenzátor s  ventilátory, odlučovač kapaliny na sání, odlučovač oleje na výtlaku</t>
  </si>
  <si>
    <t>494</t>
  </si>
  <si>
    <t>D23</t>
  </si>
  <si>
    <t>Společné</t>
  </si>
  <si>
    <t>239</t>
  </si>
  <si>
    <t>Pol81</t>
  </si>
  <si>
    <t>Kabeláž - JYTY 4x0,75</t>
  </si>
  <si>
    <t>[m]</t>
  </si>
  <si>
    <t>496</t>
  </si>
  <si>
    <t>Pol82</t>
  </si>
  <si>
    <t>Kabeláž - CYKY 3X2,5</t>
  </si>
  <si>
    <t>498</t>
  </si>
  <si>
    <t>241</t>
  </si>
  <si>
    <t>Pol83</t>
  </si>
  <si>
    <t>Prostup stropem</t>
  </si>
  <si>
    <t>kpl</t>
  </si>
  <si>
    <t>500</t>
  </si>
  <si>
    <t>Poznámka k položce:_x000d_
dodávka stavba</t>
  </si>
  <si>
    <t>pol84a</t>
  </si>
  <si>
    <t>porubí CU - chlazení</t>
  </si>
  <si>
    <t>m</t>
  </si>
  <si>
    <t>-1350343553</t>
  </si>
  <si>
    <t>243</t>
  </si>
  <si>
    <t>Pol84</t>
  </si>
  <si>
    <t>měděné fitynky</t>
  </si>
  <si>
    <t>502</t>
  </si>
  <si>
    <t>pol84b</t>
  </si>
  <si>
    <t>potrubí CU - mražení</t>
  </si>
  <si>
    <t>1711526521</t>
  </si>
  <si>
    <t>245</t>
  </si>
  <si>
    <t>504</t>
  </si>
  <si>
    <t>Pol87</t>
  </si>
  <si>
    <t>Kaučuková izolace tl. 13mm</t>
  </si>
  <si>
    <t>506</t>
  </si>
  <si>
    <t>247</t>
  </si>
  <si>
    <t>Pol95</t>
  </si>
  <si>
    <t>Kaučuková izolace tl. 19mm</t>
  </si>
  <si>
    <t>508</t>
  </si>
  <si>
    <t>Pol96</t>
  </si>
  <si>
    <t>Příslušenství - izolační páska</t>
  </si>
  <si>
    <t>510</t>
  </si>
  <si>
    <t>249</t>
  </si>
  <si>
    <t>Pol97</t>
  </si>
  <si>
    <t>Příslušenství - lepidlo</t>
  </si>
  <si>
    <t>kg</t>
  </si>
  <si>
    <t>512</t>
  </si>
  <si>
    <t>Pol98</t>
  </si>
  <si>
    <t>Spojovací materiál - Pájka</t>
  </si>
  <si>
    <t>514</t>
  </si>
  <si>
    <t>251</t>
  </si>
  <si>
    <t>516</t>
  </si>
  <si>
    <t>Poznámka k položce:_x000d_
Pomocný mat. (autogen, apod.)</t>
  </si>
  <si>
    <t>Pol102</t>
  </si>
  <si>
    <t xml:space="preserve">Regulátor - 18míst, Rozměry  175 x 110 x 50 mm</t>
  </si>
  <si>
    <t>518</t>
  </si>
  <si>
    <t>253</t>
  </si>
  <si>
    <t>Pol103</t>
  </si>
  <si>
    <t>Chladivo R449A</t>
  </si>
  <si>
    <t>520</t>
  </si>
  <si>
    <t>Pol104</t>
  </si>
  <si>
    <t>Chladivo R452A</t>
  </si>
  <si>
    <t>522</t>
  </si>
  <si>
    <t>255</t>
  </si>
  <si>
    <t>Pol105</t>
  </si>
  <si>
    <t>Revize elektro</t>
  </si>
  <si>
    <t>524</t>
  </si>
  <si>
    <t>Pol106</t>
  </si>
  <si>
    <t>Revize regulovaných látek</t>
  </si>
  <si>
    <t>526</t>
  </si>
  <si>
    <t>257</t>
  </si>
  <si>
    <t>Pol107</t>
  </si>
  <si>
    <t>Revize tlakových nádob</t>
  </si>
  <si>
    <t>528</t>
  </si>
  <si>
    <t>Pol108</t>
  </si>
  <si>
    <t>Montáž rozvodů a tech.</t>
  </si>
  <si>
    <t>530</t>
  </si>
  <si>
    <t>259</t>
  </si>
  <si>
    <t>Pol283</t>
  </si>
  <si>
    <t>Montáž vitrín</t>
  </si>
  <si>
    <t>532</t>
  </si>
  <si>
    <t>Pol286</t>
  </si>
  <si>
    <t>Montáž elektro a kom.</t>
  </si>
  <si>
    <t>534</t>
  </si>
  <si>
    <t>261</t>
  </si>
  <si>
    <t>Pol287</t>
  </si>
  <si>
    <t>Engineering</t>
  </si>
  <si>
    <t>536</t>
  </si>
  <si>
    <t>538</t>
  </si>
  <si>
    <t>HSV</t>
  </si>
  <si>
    <t>D24</t>
  </si>
  <si>
    <t>Chladící vitrína obslužná - lahůdky ( viz. Tech.spec. - záložka " Chladící vitrína obslužná (2) " )</t>
  </si>
  <si>
    <t>263</t>
  </si>
  <si>
    <t>pol288</t>
  </si>
  <si>
    <t>Obslužná vitrína</t>
  </si>
  <si>
    <t>kus</t>
  </si>
  <si>
    <t>-1058488757</t>
  </si>
  <si>
    <t xml:space="preserve">Obslužná vitrína </t>
  </si>
  <si>
    <t>D25</t>
  </si>
  <si>
    <t>Chladící vitrína obslužná - cukrárna ( viz. Tech.spec. - záložka " Chladící vitrína obslužná (3) "</t>
  </si>
  <si>
    <t>pol289</t>
  </si>
  <si>
    <t xml:space="preserve">Obslužná vitrína  s kontrolou vlhkosti</t>
  </si>
  <si>
    <t>-886669346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</si>
</sst>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20210712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Chlazení pro potraviny OD Andy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Č. Lípa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OD Andy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J. Nešněra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Chlazení'!J30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'01 - Chlazení'!P142</f>
        <v>0</v>
      </c>
      <c r="AV95" s="125">
        <f>'01 - Chlazení'!J33</f>
        <v>0</v>
      </c>
      <c r="AW95" s="125">
        <f>'01 - Chlazení'!J34</f>
        <v>0</v>
      </c>
      <c r="AX95" s="125">
        <f>'01 - Chlazení'!J35</f>
        <v>0</v>
      </c>
      <c r="AY95" s="125">
        <f>'01 - Chlazení'!J36</f>
        <v>0</v>
      </c>
      <c r="AZ95" s="125">
        <f>'01 - Chlazení'!F33</f>
        <v>0</v>
      </c>
      <c r="BA95" s="125">
        <f>'01 - Chlazení'!F34</f>
        <v>0</v>
      </c>
      <c r="BB95" s="125">
        <f>'01 - Chlazení'!F35</f>
        <v>0</v>
      </c>
      <c r="BC95" s="125">
        <f>'01 - Chlazení'!F36</f>
        <v>0</v>
      </c>
      <c r="BD95" s="127">
        <f>'01 - Chlazení'!F37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13WWaKQMyY7iHNoemmmXabmUgcnZobKIoPFiirge0r9/ekxp/pzdwhrpVF837v2fTq68zWrJry4mt2VN2am4aw==" hashValue="pLggJT3F+ePrMvXgHZxMDm8lUkVhMtS6H9GYjylQgssYujau3/sGLf8e7meWYfg8SLRSpu1deYMaYNSqd2/Z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Chlaz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Chlazení pro potraviny OD Andy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31</v>
      </c>
      <c r="G12" s="35"/>
      <c r="H12" s="35"/>
      <c r="I12" s="133" t="s">
        <v>22</v>
      </c>
      <c r="J12" s="137" t="str">
        <f>'Rekapitulace stavby'!AN8</f>
        <v>12. 7. 2021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>OD Andy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>J. Nešněra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ROUND(J142,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ROUND((SUM(BE142:BE776)),  2)</f>
        <v>0</v>
      </c>
      <c r="G33" s="35"/>
      <c r="H33" s="35"/>
      <c r="I33" s="148">
        <v>0.20999999999999999</v>
      </c>
      <c r="J33" s="147">
        <f>ROUND(((SUM(BE142:BE776))*I33),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ROUND((SUM(BF142:BF776)),  2)</f>
        <v>0</v>
      </c>
      <c r="G34" s="35"/>
      <c r="H34" s="35"/>
      <c r="I34" s="148">
        <v>0.14999999999999999</v>
      </c>
      <c r="J34" s="147">
        <f>ROUND(((SUM(BF142:BF776))*I34),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ROUND((SUM(BG142:BG776)),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ROUND((SUM(BH142:BH776)),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ROUND((SUM(BI142:BI776)),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Chlazení pro potraviny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Chlazení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J142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J143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2"/>
      <c r="C98" s="173"/>
      <c r="D98" s="174" t="s">
        <v>96</v>
      </c>
      <c r="E98" s="175"/>
      <c r="F98" s="175"/>
      <c r="G98" s="175"/>
      <c r="H98" s="175"/>
      <c r="I98" s="175"/>
      <c r="J98" s="176">
        <f>J165</f>
        <v>0</v>
      </c>
      <c r="K98" s="173"/>
      <c r="L98" s="17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2"/>
      <c r="C99" s="173"/>
      <c r="D99" s="174" t="s">
        <v>97</v>
      </c>
      <c r="E99" s="175"/>
      <c r="F99" s="175"/>
      <c r="G99" s="175"/>
      <c r="H99" s="175"/>
      <c r="I99" s="175"/>
      <c r="J99" s="176">
        <f>J187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2"/>
      <c r="C100" s="173"/>
      <c r="D100" s="174" t="s">
        <v>98</v>
      </c>
      <c r="E100" s="175"/>
      <c r="F100" s="175"/>
      <c r="G100" s="175"/>
      <c r="H100" s="175"/>
      <c r="I100" s="175"/>
      <c r="J100" s="176">
        <f>J209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2"/>
      <c r="C101" s="173"/>
      <c r="D101" s="174" t="s">
        <v>99</v>
      </c>
      <c r="E101" s="175"/>
      <c r="F101" s="175"/>
      <c r="G101" s="175"/>
      <c r="H101" s="175"/>
      <c r="I101" s="175"/>
      <c r="J101" s="176">
        <f>J250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2"/>
      <c r="C102" s="173"/>
      <c r="D102" s="174" t="s">
        <v>100</v>
      </c>
      <c r="E102" s="175"/>
      <c r="F102" s="175"/>
      <c r="G102" s="175"/>
      <c r="H102" s="175"/>
      <c r="I102" s="175"/>
      <c r="J102" s="176">
        <f>J291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2"/>
      <c r="C103" s="173"/>
      <c r="D103" s="174" t="s">
        <v>101</v>
      </c>
      <c r="E103" s="175"/>
      <c r="F103" s="175"/>
      <c r="G103" s="175"/>
      <c r="H103" s="175"/>
      <c r="I103" s="175"/>
      <c r="J103" s="176">
        <f>J330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2"/>
      <c r="C104" s="173"/>
      <c r="D104" s="174" t="s">
        <v>102</v>
      </c>
      <c r="E104" s="175"/>
      <c r="F104" s="175"/>
      <c r="G104" s="175"/>
      <c r="H104" s="175"/>
      <c r="I104" s="175"/>
      <c r="J104" s="176">
        <f>J371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2"/>
      <c r="C105" s="173"/>
      <c r="D105" s="174" t="s">
        <v>103</v>
      </c>
      <c r="E105" s="175"/>
      <c r="F105" s="175"/>
      <c r="G105" s="175"/>
      <c r="H105" s="175"/>
      <c r="I105" s="175"/>
      <c r="J105" s="176">
        <f>J410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2"/>
      <c r="C106" s="173"/>
      <c r="D106" s="174" t="s">
        <v>104</v>
      </c>
      <c r="E106" s="175"/>
      <c r="F106" s="175"/>
      <c r="G106" s="175"/>
      <c r="H106" s="175"/>
      <c r="I106" s="175"/>
      <c r="J106" s="176">
        <f>J451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2"/>
      <c r="C107" s="173"/>
      <c r="D107" s="174" t="s">
        <v>105</v>
      </c>
      <c r="E107" s="175"/>
      <c r="F107" s="175"/>
      <c r="G107" s="175"/>
      <c r="H107" s="175"/>
      <c r="I107" s="175"/>
      <c r="J107" s="176">
        <f>J492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2"/>
      <c r="C108" s="173"/>
      <c r="D108" s="174" t="s">
        <v>106</v>
      </c>
      <c r="E108" s="175"/>
      <c r="F108" s="175"/>
      <c r="G108" s="175"/>
      <c r="H108" s="175"/>
      <c r="I108" s="175"/>
      <c r="J108" s="176">
        <f>J516</f>
        <v>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2"/>
      <c r="C109" s="173"/>
      <c r="D109" s="174" t="s">
        <v>107</v>
      </c>
      <c r="E109" s="175"/>
      <c r="F109" s="175"/>
      <c r="G109" s="175"/>
      <c r="H109" s="175"/>
      <c r="I109" s="175"/>
      <c r="J109" s="176">
        <f>J544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2"/>
      <c r="C110" s="173"/>
      <c r="D110" s="174" t="s">
        <v>108</v>
      </c>
      <c r="E110" s="175"/>
      <c r="F110" s="175"/>
      <c r="G110" s="175"/>
      <c r="H110" s="175"/>
      <c r="I110" s="175"/>
      <c r="J110" s="176">
        <f>J572</f>
        <v>0</v>
      </c>
      <c r="K110" s="173"/>
      <c r="L110" s="17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2"/>
      <c r="C111" s="173"/>
      <c r="D111" s="174" t="s">
        <v>109</v>
      </c>
      <c r="E111" s="175"/>
      <c r="F111" s="175"/>
      <c r="G111" s="175"/>
      <c r="H111" s="175"/>
      <c r="I111" s="175"/>
      <c r="J111" s="176">
        <f>J613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2"/>
      <c r="C112" s="173"/>
      <c r="D112" s="174" t="s">
        <v>110</v>
      </c>
      <c r="E112" s="175"/>
      <c r="F112" s="175"/>
      <c r="G112" s="175"/>
      <c r="H112" s="175"/>
      <c r="I112" s="175"/>
      <c r="J112" s="176">
        <f>J639</f>
        <v>0</v>
      </c>
      <c r="K112" s="173"/>
      <c r="L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2"/>
      <c r="C113" s="173"/>
      <c r="D113" s="174" t="s">
        <v>111</v>
      </c>
      <c r="E113" s="175"/>
      <c r="F113" s="175"/>
      <c r="G113" s="175"/>
      <c r="H113" s="175"/>
      <c r="I113" s="175"/>
      <c r="J113" s="176">
        <f>J667</f>
        <v>0</v>
      </c>
      <c r="K113" s="173"/>
      <c r="L113" s="17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2"/>
      <c r="C114" s="173"/>
      <c r="D114" s="174" t="s">
        <v>112</v>
      </c>
      <c r="E114" s="175"/>
      <c r="F114" s="175"/>
      <c r="G114" s="175"/>
      <c r="H114" s="175"/>
      <c r="I114" s="175"/>
      <c r="J114" s="176">
        <f>J689</f>
        <v>0</v>
      </c>
      <c r="K114" s="173"/>
      <c r="L114" s="17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2"/>
      <c r="C115" s="173"/>
      <c r="D115" s="174" t="s">
        <v>113</v>
      </c>
      <c r="E115" s="175"/>
      <c r="F115" s="175"/>
      <c r="G115" s="175"/>
      <c r="H115" s="175"/>
      <c r="I115" s="175"/>
      <c r="J115" s="176">
        <f>J695</f>
        <v>0</v>
      </c>
      <c r="K115" s="173"/>
      <c r="L115" s="17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2"/>
      <c r="C116" s="173"/>
      <c r="D116" s="174" t="s">
        <v>114</v>
      </c>
      <c r="E116" s="175"/>
      <c r="F116" s="175"/>
      <c r="G116" s="175"/>
      <c r="H116" s="175"/>
      <c r="I116" s="175"/>
      <c r="J116" s="176">
        <f>J701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2"/>
      <c r="C117" s="173"/>
      <c r="D117" s="174" t="s">
        <v>115</v>
      </c>
      <c r="E117" s="175"/>
      <c r="F117" s="175"/>
      <c r="G117" s="175"/>
      <c r="H117" s="175"/>
      <c r="I117" s="175"/>
      <c r="J117" s="176">
        <f>J707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2"/>
      <c r="C118" s="173"/>
      <c r="D118" s="174" t="s">
        <v>116</v>
      </c>
      <c r="E118" s="175"/>
      <c r="F118" s="175"/>
      <c r="G118" s="175"/>
      <c r="H118" s="175"/>
      <c r="I118" s="175"/>
      <c r="J118" s="176">
        <f>J713</f>
        <v>0</v>
      </c>
      <c r="K118" s="173"/>
      <c r="L118" s="17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2"/>
      <c r="C119" s="173"/>
      <c r="D119" s="174" t="s">
        <v>117</v>
      </c>
      <c r="E119" s="175"/>
      <c r="F119" s="175"/>
      <c r="G119" s="175"/>
      <c r="H119" s="175"/>
      <c r="I119" s="175"/>
      <c r="J119" s="176">
        <f>J719</f>
        <v>0</v>
      </c>
      <c r="K119" s="173"/>
      <c r="L119" s="17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2"/>
      <c r="C120" s="173"/>
      <c r="D120" s="174" t="s">
        <v>118</v>
      </c>
      <c r="E120" s="175"/>
      <c r="F120" s="175"/>
      <c r="G120" s="175"/>
      <c r="H120" s="175"/>
      <c r="I120" s="175"/>
      <c r="J120" s="176">
        <f>J770</f>
        <v>0</v>
      </c>
      <c r="K120" s="173"/>
      <c r="L120" s="177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78"/>
      <c r="C121" s="179"/>
      <c r="D121" s="180" t="s">
        <v>119</v>
      </c>
      <c r="E121" s="181"/>
      <c r="F121" s="181"/>
      <c r="G121" s="181"/>
      <c r="H121" s="181"/>
      <c r="I121" s="181"/>
      <c r="J121" s="182">
        <f>J771</f>
        <v>0</v>
      </c>
      <c r="K121" s="179"/>
      <c r="L121" s="18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78"/>
      <c r="C122" s="179"/>
      <c r="D122" s="180" t="s">
        <v>120</v>
      </c>
      <c r="E122" s="181"/>
      <c r="F122" s="181"/>
      <c r="G122" s="181"/>
      <c r="H122" s="181"/>
      <c r="I122" s="181"/>
      <c r="J122" s="182">
        <f>J774</f>
        <v>0</v>
      </c>
      <c r="K122" s="179"/>
      <c r="L122" s="18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121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167" t="str">
        <f>E7</f>
        <v>Chlazení pro potraviny OD Andy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88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E9</f>
        <v>01 - Chlazení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F12</f>
        <v xml:space="preserve"> </v>
      </c>
      <c r="G136" s="37"/>
      <c r="H136" s="37"/>
      <c r="I136" s="29" t="s">
        <v>22</v>
      </c>
      <c r="J136" s="76" t="str">
        <f>IF(J12="","",J12)</f>
        <v>12. 7. 2021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E15</f>
        <v>OD Andy</v>
      </c>
      <c r="G138" s="37"/>
      <c r="H138" s="37"/>
      <c r="I138" s="29" t="s">
        <v>30</v>
      </c>
      <c r="J138" s="33" t="str">
        <f>E21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IF(E18="","",E18)</f>
        <v>Vyplň údaj</v>
      </c>
      <c r="G139" s="37"/>
      <c r="H139" s="37"/>
      <c r="I139" s="29" t="s">
        <v>33</v>
      </c>
      <c r="J139" s="33" t="str">
        <f>E24</f>
        <v>J. Nešněra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184"/>
      <c r="B141" s="185"/>
      <c r="C141" s="186" t="s">
        <v>122</v>
      </c>
      <c r="D141" s="187" t="s">
        <v>61</v>
      </c>
      <c r="E141" s="187" t="s">
        <v>57</v>
      </c>
      <c r="F141" s="187" t="s">
        <v>58</v>
      </c>
      <c r="G141" s="187" t="s">
        <v>123</v>
      </c>
      <c r="H141" s="187" t="s">
        <v>124</v>
      </c>
      <c r="I141" s="187" t="s">
        <v>125</v>
      </c>
      <c r="J141" s="187" t="s">
        <v>92</v>
      </c>
      <c r="K141" s="188" t="s">
        <v>126</v>
      </c>
      <c r="L141" s="189"/>
      <c r="M141" s="97" t="s">
        <v>1</v>
      </c>
      <c r="N141" s="98" t="s">
        <v>40</v>
      </c>
      <c r="O141" s="98" t="s">
        <v>127</v>
      </c>
      <c r="P141" s="98" t="s">
        <v>128</v>
      </c>
      <c r="Q141" s="98" t="s">
        <v>129</v>
      </c>
      <c r="R141" s="98" t="s">
        <v>130</v>
      </c>
      <c r="S141" s="98" t="s">
        <v>131</v>
      </c>
      <c r="T141" s="99" t="s">
        <v>132</v>
      </c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</row>
    <row r="142" s="2" customFormat="1" ht="22.8" customHeight="1">
      <c r="A142" s="35"/>
      <c r="B142" s="36"/>
      <c r="C142" s="104" t="s">
        <v>133</v>
      </c>
      <c r="D142" s="37"/>
      <c r="E142" s="37"/>
      <c r="F142" s="37"/>
      <c r="G142" s="37"/>
      <c r="H142" s="37"/>
      <c r="I142" s="37"/>
      <c r="J142" s="190">
        <f>BK142</f>
        <v>0</v>
      </c>
      <c r="K142" s="37"/>
      <c r="L142" s="41"/>
      <c r="M142" s="100"/>
      <c r="N142" s="191"/>
      <c r="O142" s="101"/>
      <c r="P142" s="192">
        <f>P143+P165+P187+P209+P250+P291+P330+P371+P410+P451+P492+P516+P544+P572+P613+P639+P667+P689+P695+P701+P707+P713+P719+P770</f>
        <v>0</v>
      </c>
      <c r="Q142" s="101"/>
      <c r="R142" s="192">
        <f>R143+R165+R187+R209+R250+R291+R330+R371+R410+R451+R492+R516+R544+R572+R613+R639+R667+R689+R695+R701+R707+R713+R719+R770</f>
        <v>229.5</v>
      </c>
      <c r="S142" s="101"/>
      <c r="T142" s="193">
        <f>T143+T165+T187+T209+T250+T291+T330+T371+T410+T451+T492+T516+T544+T572+T613+T639+T667+T689+T695+T701+T707+T713+T719+T770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75</v>
      </c>
      <c r="AU142" s="14" t="s">
        <v>94</v>
      </c>
      <c r="BK142" s="194">
        <f>BK143+BK165+BK187+BK209+BK250+BK291+BK330+BK371+BK410+BK451+BK492+BK516+BK544+BK572+BK613+BK639+BK667+BK689+BK695+BK701+BK707+BK713+BK719+BK770</f>
        <v>0</v>
      </c>
    </row>
    <row r="143" s="12" customFormat="1" ht="25.92" customHeight="1">
      <c r="A143" s="12"/>
      <c r="B143" s="195"/>
      <c r="C143" s="196"/>
      <c r="D143" s="197" t="s">
        <v>75</v>
      </c>
      <c r="E143" s="198" t="s">
        <v>134</v>
      </c>
      <c r="F143" s="198" t="s">
        <v>135</v>
      </c>
      <c r="G143" s="196"/>
      <c r="H143" s="196"/>
      <c r="I143" s="199"/>
      <c r="J143" s="200">
        <f>BK143</f>
        <v>0</v>
      </c>
      <c r="K143" s="196"/>
      <c r="L143" s="201"/>
      <c r="M143" s="202"/>
      <c r="N143" s="203"/>
      <c r="O143" s="203"/>
      <c r="P143" s="204">
        <f>SUM(P144:P164)</f>
        <v>0</v>
      </c>
      <c r="Q143" s="203"/>
      <c r="R143" s="204">
        <f>SUM(R144:R164)</f>
        <v>0</v>
      </c>
      <c r="S143" s="203"/>
      <c r="T143" s="205">
        <f>SUM(T144:T164)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6" t="s">
        <v>84</v>
      </c>
      <c r="AT143" s="207" t="s">
        <v>75</v>
      </c>
      <c r="AU143" s="207" t="s">
        <v>76</v>
      </c>
      <c r="AY143" s="206" t="s">
        <v>136</v>
      </c>
      <c r="BK143" s="208">
        <f>SUM(BK144:BK164)</f>
        <v>0</v>
      </c>
    </row>
    <row r="144" s="2" customFormat="1" ht="16.5" customHeight="1">
      <c r="A144" s="35"/>
      <c r="B144" s="36"/>
      <c r="C144" s="209" t="s">
        <v>84</v>
      </c>
      <c r="D144" s="209" t="s">
        <v>137</v>
      </c>
      <c r="E144" s="210" t="s">
        <v>138</v>
      </c>
      <c r="F144" s="211" t="s">
        <v>139</v>
      </c>
      <c r="G144" s="212" t="s">
        <v>140</v>
      </c>
      <c r="H144" s="213">
        <v>3</v>
      </c>
      <c r="I144" s="214"/>
      <c r="J144" s="215">
        <f>ROUND(I144*H144,2)</f>
        <v>0</v>
      </c>
      <c r="K144" s="211" t="s">
        <v>1</v>
      </c>
      <c r="L144" s="41"/>
      <c r="M144" s="216" t="s">
        <v>1</v>
      </c>
      <c r="N144" s="217" t="s">
        <v>41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141</v>
      </c>
      <c r="AT144" s="220" t="s">
        <v>137</v>
      </c>
      <c r="AU144" s="220" t="s">
        <v>84</v>
      </c>
      <c r="AY144" s="14" t="s">
        <v>136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84</v>
      </c>
      <c r="BK144" s="221">
        <f>ROUND(I144*H144,2)</f>
        <v>0</v>
      </c>
      <c r="BL144" s="14" t="s">
        <v>141</v>
      </c>
      <c r="BM144" s="220" t="s">
        <v>86</v>
      </c>
    </row>
    <row r="145" s="2" customFormat="1">
      <c r="A145" s="35"/>
      <c r="B145" s="36"/>
      <c r="C145" s="37"/>
      <c r="D145" s="222" t="s">
        <v>142</v>
      </c>
      <c r="E145" s="37"/>
      <c r="F145" s="223" t="s">
        <v>139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142</v>
      </c>
      <c r="AU145" s="14" t="s">
        <v>84</v>
      </c>
    </row>
    <row r="146" s="2" customFormat="1">
      <c r="A146" s="35"/>
      <c r="B146" s="36"/>
      <c r="C146" s="37"/>
      <c r="D146" s="222" t="s">
        <v>143</v>
      </c>
      <c r="E146" s="37"/>
      <c r="F146" s="227" t="s">
        <v>144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143</v>
      </c>
      <c r="AU146" s="14" t="s">
        <v>84</v>
      </c>
    </row>
    <row r="147" s="2" customFormat="1" ht="16.5" customHeight="1">
      <c r="A147" s="35"/>
      <c r="B147" s="36"/>
      <c r="C147" s="209" t="s">
        <v>86</v>
      </c>
      <c r="D147" s="209" t="s">
        <v>137</v>
      </c>
      <c r="E147" s="210" t="s">
        <v>145</v>
      </c>
      <c r="F147" s="211" t="s">
        <v>146</v>
      </c>
      <c r="G147" s="212" t="s">
        <v>140</v>
      </c>
      <c r="H147" s="213">
        <v>3</v>
      </c>
      <c r="I147" s="214"/>
      <c r="J147" s="215">
        <f>ROUND(I147*H147,2)</f>
        <v>0</v>
      </c>
      <c r="K147" s="211" t="s">
        <v>1</v>
      </c>
      <c r="L147" s="41"/>
      <c r="M147" s="216" t="s">
        <v>1</v>
      </c>
      <c r="N147" s="217" t="s">
        <v>41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141</v>
      </c>
      <c r="AT147" s="220" t="s">
        <v>137</v>
      </c>
      <c r="AU147" s="220" t="s">
        <v>84</v>
      </c>
      <c r="AY147" s="14" t="s">
        <v>136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84</v>
      </c>
      <c r="BK147" s="221">
        <f>ROUND(I147*H147,2)</f>
        <v>0</v>
      </c>
      <c r="BL147" s="14" t="s">
        <v>141</v>
      </c>
      <c r="BM147" s="220" t="s">
        <v>141</v>
      </c>
    </row>
    <row r="148" s="2" customFormat="1">
      <c r="A148" s="35"/>
      <c r="B148" s="36"/>
      <c r="C148" s="37"/>
      <c r="D148" s="222" t="s">
        <v>142</v>
      </c>
      <c r="E148" s="37"/>
      <c r="F148" s="223" t="s">
        <v>146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142</v>
      </c>
      <c r="AU148" s="14" t="s">
        <v>84</v>
      </c>
    </row>
    <row r="149" s="2" customFormat="1">
      <c r="A149" s="35"/>
      <c r="B149" s="36"/>
      <c r="C149" s="37"/>
      <c r="D149" s="222" t="s">
        <v>143</v>
      </c>
      <c r="E149" s="37"/>
      <c r="F149" s="227" t="s">
        <v>147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143</v>
      </c>
      <c r="AU149" s="14" t="s">
        <v>84</v>
      </c>
    </row>
    <row r="150" s="2" customFormat="1" ht="16.5" customHeight="1">
      <c r="A150" s="35"/>
      <c r="B150" s="36"/>
      <c r="C150" s="209" t="s">
        <v>148</v>
      </c>
      <c r="D150" s="209" t="s">
        <v>137</v>
      </c>
      <c r="E150" s="210" t="s">
        <v>149</v>
      </c>
      <c r="F150" s="211" t="s">
        <v>150</v>
      </c>
      <c r="G150" s="212" t="s">
        <v>140</v>
      </c>
      <c r="H150" s="213">
        <v>3</v>
      </c>
      <c r="I150" s="214"/>
      <c r="J150" s="215">
        <f>ROUND(I150*H150,2)</f>
        <v>0</v>
      </c>
      <c r="K150" s="211" t="s">
        <v>1</v>
      </c>
      <c r="L150" s="41"/>
      <c r="M150" s="216" t="s">
        <v>1</v>
      </c>
      <c r="N150" s="217" t="s">
        <v>41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141</v>
      </c>
      <c r="AT150" s="220" t="s">
        <v>137</v>
      </c>
      <c r="AU150" s="220" t="s">
        <v>84</v>
      </c>
      <c r="AY150" s="14" t="s">
        <v>136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84</v>
      </c>
      <c r="BK150" s="221">
        <f>ROUND(I150*H150,2)</f>
        <v>0</v>
      </c>
      <c r="BL150" s="14" t="s">
        <v>141</v>
      </c>
      <c r="BM150" s="220" t="s">
        <v>151</v>
      </c>
    </row>
    <row r="151" s="2" customFormat="1">
      <c r="A151" s="35"/>
      <c r="B151" s="36"/>
      <c r="C151" s="37"/>
      <c r="D151" s="222" t="s">
        <v>142</v>
      </c>
      <c r="E151" s="37"/>
      <c r="F151" s="223" t="s">
        <v>150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142</v>
      </c>
      <c r="AU151" s="14" t="s">
        <v>84</v>
      </c>
    </row>
    <row r="152" s="2" customFormat="1" ht="16.5" customHeight="1">
      <c r="A152" s="35"/>
      <c r="B152" s="36"/>
      <c r="C152" s="209" t="s">
        <v>141</v>
      </c>
      <c r="D152" s="209" t="s">
        <v>137</v>
      </c>
      <c r="E152" s="210" t="s">
        <v>152</v>
      </c>
      <c r="F152" s="211" t="s">
        <v>153</v>
      </c>
      <c r="G152" s="212" t="s">
        <v>140</v>
      </c>
      <c r="H152" s="213">
        <v>3</v>
      </c>
      <c r="I152" s="214"/>
      <c r="J152" s="215">
        <f>ROUND(I152*H152,2)</f>
        <v>0</v>
      </c>
      <c r="K152" s="211" t="s">
        <v>1</v>
      </c>
      <c r="L152" s="41"/>
      <c r="M152" s="216" t="s">
        <v>1</v>
      </c>
      <c r="N152" s="217" t="s">
        <v>41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141</v>
      </c>
      <c r="AT152" s="220" t="s">
        <v>137</v>
      </c>
      <c r="AU152" s="220" t="s">
        <v>84</v>
      </c>
      <c r="AY152" s="14" t="s">
        <v>136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84</v>
      </c>
      <c r="BK152" s="221">
        <f>ROUND(I152*H152,2)</f>
        <v>0</v>
      </c>
      <c r="BL152" s="14" t="s">
        <v>141</v>
      </c>
      <c r="BM152" s="220" t="s">
        <v>154</v>
      </c>
    </row>
    <row r="153" s="2" customFormat="1">
      <c r="A153" s="35"/>
      <c r="B153" s="36"/>
      <c r="C153" s="37"/>
      <c r="D153" s="222" t="s">
        <v>142</v>
      </c>
      <c r="E153" s="37"/>
      <c r="F153" s="223" t="s">
        <v>153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142</v>
      </c>
      <c r="AU153" s="14" t="s">
        <v>84</v>
      </c>
    </row>
    <row r="154" s="2" customFormat="1" ht="16.5" customHeight="1">
      <c r="A154" s="35"/>
      <c r="B154" s="36"/>
      <c r="C154" s="209" t="s">
        <v>155</v>
      </c>
      <c r="D154" s="209" t="s">
        <v>137</v>
      </c>
      <c r="E154" s="210" t="s">
        <v>156</v>
      </c>
      <c r="F154" s="211" t="s">
        <v>157</v>
      </c>
      <c r="G154" s="212" t="s">
        <v>140</v>
      </c>
      <c r="H154" s="213">
        <v>3</v>
      </c>
      <c r="I154" s="214"/>
      <c r="J154" s="215">
        <f>ROUND(I154*H154,2)</f>
        <v>0</v>
      </c>
      <c r="K154" s="211" t="s">
        <v>1</v>
      </c>
      <c r="L154" s="41"/>
      <c r="M154" s="216" t="s">
        <v>1</v>
      </c>
      <c r="N154" s="217" t="s">
        <v>41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141</v>
      </c>
      <c r="AT154" s="220" t="s">
        <v>137</v>
      </c>
      <c r="AU154" s="220" t="s">
        <v>84</v>
      </c>
      <c r="AY154" s="14" t="s">
        <v>136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84</v>
      </c>
      <c r="BK154" s="221">
        <f>ROUND(I154*H154,2)</f>
        <v>0</v>
      </c>
      <c r="BL154" s="14" t="s">
        <v>141</v>
      </c>
      <c r="BM154" s="220" t="s">
        <v>158</v>
      </c>
    </row>
    <row r="155" s="2" customFormat="1">
      <c r="A155" s="35"/>
      <c r="B155" s="36"/>
      <c r="C155" s="37"/>
      <c r="D155" s="222" t="s">
        <v>142</v>
      </c>
      <c r="E155" s="37"/>
      <c r="F155" s="223" t="s">
        <v>157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142</v>
      </c>
      <c r="AU155" s="14" t="s">
        <v>84</v>
      </c>
    </row>
    <row r="156" s="2" customFormat="1" ht="16.5" customHeight="1">
      <c r="A156" s="35"/>
      <c r="B156" s="36"/>
      <c r="C156" s="209" t="s">
        <v>151</v>
      </c>
      <c r="D156" s="209" t="s">
        <v>137</v>
      </c>
      <c r="E156" s="210" t="s">
        <v>159</v>
      </c>
      <c r="F156" s="211" t="s">
        <v>157</v>
      </c>
      <c r="G156" s="212" t="s">
        <v>140</v>
      </c>
      <c r="H156" s="213">
        <v>3</v>
      </c>
      <c r="I156" s="214"/>
      <c r="J156" s="215">
        <f>ROUND(I156*H156,2)</f>
        <v>0</v>
      </c>
      <c r="K156" s="211" t="s">
        <v>1</v>
      </c>
      <c r="L156" s="41"/>
      <c r="M156" s="216" t="s">
        <v>1</v>
      </c>
      <c r="N156" s="217" t="s">
        <v>41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141</v>
      </c>
      <c r="AT156" s="220" t="s">
        <v>137</v>
      </c>
      <c r="AU156" s="220" t="s">
        <v>84</v>
      </c>
      <c r="AY156" s="14" t="s">
        <v>136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84</v>
      </c>
      <c r="BK156" s="221">
        <f>ROUND(I156*H156,2)</f>
        <v>0</v>
      </c>
      <c r="BL156" s="14" t="s">
        <v>141</v>
      </c>
      <c r="BM156" s="220" t="s">
        <v>160</v>
      </c>
    </row>
    <row r="157" s="2" customFormat="1">
      <c r="A157" s="35"/>
      <c r="B157" s="36"/>
      <c r="C157" s="37"/>
      <c r="D157" s="222" t="s">
        <v>142</v>
      </c>
      <c r="E157" s="37"/>
      <c r="F157" s="223" t="s">
        <v>157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142</v>
      </c>
      <c r="AU157" s="14" t="s">
        <v>84</v>
      </c>
    </row>
    <row r="158" s="2" customFormat="1" ht="16.5" customHeight="1">
      <c r="A158" s="35"/>
      <c r="B158" s="36"/>
      <c r="C158" s="209" t="s">
        <v>161</v>
      </c>
      <c r="D158" s="209" t="s">
        <v>137</v>
      </c>
      <c r="E158" s="210" t="s">
        <v>162</v>
      </c>
      <c r="F158" s="211" t="s">
        <v>163</v>
      </c>
      <c r="G158" s="212" t="s">
        <v>140</v>
      </c>
      <c r="H158" s="213">
        <v>3</v>
      </c>
      <c r="I158" s="214"/>
      <c r="J158" s="215">
        <f>ROUND(I158*H158,2)</f>
        <v>0</v>
      </c>
      <c r="K158" s="211" t="s">
        <v>1</v>
      </c>
      <c r="L158" s="41"/>
      <c r="M158" s="216" t="s">
        <v>1</v>
      </c>
      <c r="N158" s="217" t="s">
        <v>41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141</v>
      </c>
      <c r="AT158" s="220" t="s">
        <v>137</v>
      </c>
      <c r="AU158" s="220" t="s">
        <v>84</v>
      </c>
      <c r="AY158" s="14" t="s">
        <v>136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84</v>
      </c>
      <c r="BK158" s="221">
        <f>ROUND(I158*H158,2)</f>
        <v>0</v>
      </c>
      <c r="BL158" s="14" t="s">
        <v>141</v>
      </c>
      <c r="BM158" s="220" t="s">
        <v>164</v>
      </c>
    </row>
    <row r="159" s="2" customFormat="1">
      <c r="A159" s="35"/>
      <c r="B159" s="36"/>
      <c r="C159" s="37"/>
      <c r="D159" s="222" t="s">
        <v>142</v>
      </c>
      <c r="E159" s="37"/>
      <c r="F159" s="223" t="s">
        <v>163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142</v>
      </c>
      <c r="AU159" s="14" t="s">
        <v>84</v>
      </c>
    </row>
    <row r="160" s="2" customFormat="1">
      <c r="A160" s="35"/>
      <c r="B160" s="36"/>
      <c r="C160" s="37"/>
      <c r="D160" s="222" t="s">
        <v>143</v>
      </c>
      <c r="E160" s="37"/>
      <c r="F160" s="227" t="s">
        <v>165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143</v>
      </c>
      <c r="AU160" s="14" t="s">
        <v>84</v>
      </c>
    </row>
    <row r="161" s="2" customFormat="1" ht="21.75" customHeight="1">
      <c r="A161" s="35"/>
      <c r="B161" s="36"/>
      <c r="C161" s="209" t="s">
        <v>154</v>
      </c>
      <c r="D161" s="209" t="s">
        <v>137</v>
      </c>
      <c r="E161" s="210" t="s">
        <v>166</v>
      </c>
      <c r="F161" s="211" t="s">
        <v>167</v>
      </c>
      <c r="G161" s="212" t="s">
        <v>168</v>
      </c>
      <c r="H161" s="213">
        <v>1</v>
      </c>
      <c r="I161" s="214"/>
      <c r="J161" s="215">
        <f>ROUND(I161*H161,2)</f>
        <v>0</v>
      </c>
      <c r="K161" s="211" t="s">
        <v>1</v>
      </c>
      <c r="L161" s="41"/>
      <c r="M161" s="216" t="s">
        <v>1</v>
      </c>
      <c r="N161" s="217" t="s">
        <v>41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141</v>
      </c>
      <c r="AT161" s="220" t="s">
        <v>137</v>
      </c>
      <c r="AU161" s="220" t="s">
        <v>84</v>
      </c>
      <c r="AY161" s="14" t="s">
        <v>136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84</v>
      </c>
      <c r="BK161" s="221">
        <f>ROUND(I161*H161,2)</f>
        <v>0</v>
      </c>
      <c r="BL161" s="14" t="s">
        <v>141</v>
      </c>
      <c r="BM161" s="220" t="s">
        <v>169</v>
      </c>
    </row>
    <row r="162" s="2" customFormat="1">
      <c r="A162" s="35"/>
      <c r="B162" s="36"/>
      <c r="C162" s="37"/>
      <c r="D162" s="222" t="s">
        <v>142</v>
      </c>
      <c r="E162" s="37"/>
      <c r="F162" s="223" t="s">
        <v>167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142</v>
      </c>
      <c r="AU162" s="14" t="s">
        <v>84</v>
      </c>
    </row>
    <row r="163" s="2" customFormat="1" ht="55.5" customHeight="1">
      <c r="A163" s="35"/>
      <c r="B163" s="36"/>
      <c r="C163" s="209" t="s">
        <v>170</v>
      </c>
      <c r="D163" s="209" t="s">
        <v>137</v>
      </c>
      <c r="E163" s="210" t="s">
        <v>171</v>
      </c>
      <c r="F163" s="211" t="s">
        <v>172</v>
      </c>
      <c r="G163" s="212" t="s">
        <v>168</v>
      </c>
      <c r="H163" s="213">
        <v>1</v>
      </c>
      <c r="I163" s="214"/>
      <c r="J163" s="215">
        <f>ROUND(I163*H163,2)</f>
        <v>0</v>
      </c>
      <c r="K163" s="211" t="s">
        <v>1</v>
      </c>
      <c r="L163" s="41"/>
      <c r="M163" s="216" t="s">
        <v>1</v>
      </c>
      <c r="N163" s="217" t="s">
        <v>41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141</v>
      </c>
      <c r="AT163" s="220" t="s">
        <v>137</v>
      </c>
      <c r="AU163" s="220" t="s">
        <v>84</v>
      </c>
      <c r="AY163" s="14" t="s">
        <v>136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84</v>
      </c>
      <c r="BK163" s="221">
        <f>ROUND(I163*H163,2)</f>
        <v>0</v>
      </c>
      <c r="BL163" s="14" t="s">
        <v>141</v>
      </c>
      <c r="BM163" s="220" t="s">
        <v>173</v>
      </c>
    </row>
    <row r="164" s="2" customFormat="1">
      <c r="A164" s="35"/>
      <c r="B164" s="36"/>
      <c r="C164" s="37"/>
      <c r="D164" s="222" t="s">
        <v>142</v>
      </c>
      <c r="E164" s="37"/>
      <c r="F164" s="223" t="s">
        <v>174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142</v>
      </c>
      <c r="AU164" s="14" t="s">
        <v>84</v>
      </c>
    </row>
    <row r="165" s="12" customFormat="1" ht="25.92" customHeight="1">
      <c r="A165" s="12"/>
      <c r="B165" s="195"/>
      <c r="C165" s="196"/>
      <c r="D165" s="197" t="s">
        <v>75</v>
      </c>
      <c r="E165" s="198" t="s">
        <v>175</v>
      </c>
      <c r="F165" s="198" t="s">
        <v>176</v>
      </c>
      <c r="G165" s="196"/>
      <c r="H165" s="196"/>
      <c r="I165" s="199"/>
      <c r="J165" s="200">
        <f>BK165</f>
        <v>0</v>
      </c>
      <c r="K165" s="196"/>
      <c r="L165" s="201"/>
      <c r="M165" s="202"/>
      <c r="N165" s="203"/>
      <c r="O165" s="203"/>
      <c r="P165" s="204">
        <f>SUM(P166:P186)</f>
        <v>0</v>
      </c>
      <c r="Q165" s="203"/>
      <c r="R165" s="204">
        <f>SUM(R166:R186)</f>
        <v>0</v>
      </c>
      <c r="S165" s="203"/>
      <c r="T165" s="205">
        <f>SUM(T166:T186)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84</v>
      </c>
      <c r="AT165" s="207" t="s">
        <v>75</v>
      </c>
      <c r="AU165" s="207" t="s">
        <v>76</v>
      </c>
      <c r="AY165" s="206" t="s">
        <v>136</v>
      </c>
      <c r="BK165" s="208">
        <f>SUM(BK166:BK186)</f>
        <v>0</v>
      </c>
    </row>
    <row r="166" s="2" customFormat="1" ht="16.5" customHeight="1">
      <c r="A166" s="35"/>
      <c r="B166" s="36"/>
      <c r="C166" s="209" t="s">
        <v>158</v>
      </c>
      <c r="D166" s="209" t="s">
        <v>137</v>
      </c>
      <c r="E166" s="210" t="s">
        <v>138</v>
      </c>
      <c r="F166" s="211" t="s">
        <v>139</v>
      </c>
      <c r="G166" s="212" t="s">
        <v>140</v>
      </c>
      <c r="H166" s="213">
        <v>1</v>
      </c>
      <c r="I166" s="214"/>
      <c r="J166" s="215">
        <f>ROUND(I166*H166,2)</f>
        <v>0</v>
      </c>
      <c r="K166" s="211" t="s">
        <v>1</v>
      </c>
      <c r="L166" s="41"/>
      <c r="M166" s="216" t="s">
        <v>1</v>
      </c>
      <c r="N166" s="217" t="s">
        <v>41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141</v>
      </c>
      <c r="AT166" s="220" t="s">
        <v>137</v>
      </c>
      <c r="AU166" s="220" t="s">
        <v>84</v>
      </c>
      <c r="AY166" s="14" t="s">
        <v>136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84</v>
      </c>
      <c r="BK166" s="221">
        <f>ROUND(I166*H166,2)</f>
        <v>0</v>
      </c>
      <c r="BL166" s="14" t="s">
        <v>141</v>
      </c>
      <c r="BM166" s="220" t="s">
        <v>177</v>
      </c>
    </row>
    <row r="167" s="2" customFormat="1">
      <c r="A167" s="35"/>
      <c r="B167" s="36"/>
      <c r="C167" s="37"/>
      <c r="D167" s="222" t="s">
        <v>142</v>
      </c>
      <c r="E167" s="37"/>
      <c r="F167" s="223" t="s">
        <v>139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142</v>
      </c>
      <c r="AU167" s="14" t="s">
        <v>84</v>
      </c>
    </row>
    <row r="168" s="2" customFormat="1">
      <c r="A168" s="35"/>
      <c r="B168" s="36"/>
      <c r="C168" s="37"/>
      <c r="D168" s="222" t="s">
        <v>143</v>
      </c>
      <c r="E168" s="37"/>
      <c r="F168" s="227" t="s">
        <v>144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143</v>
      </c>
      <c r="AU168" s="14" t="s">
        <v>84</v>
      </c>
    </row>
    <row r="169" s="2" customFormat="1" ht="16.5" customHeight="1">
      <c r="A169" s="35"/>
      <c r="B169" s="36"/>
      <c r="C169" s="209" t="s">
        <v>178</v>
      </c>
      <c r="D169" s="209" t="s">
        <v>137</v>
      </c>
      <c r="E169" s="210" t="s">
        <v>179</v>
      </c>
      <c r="F169" s="211" t="s">
        <v>146</v>
      </c>
      <c r="G169" s="212" t="s">
        <v>140</v>
      </c>
      <c r="H169" s="213">
        <v>1</v>
      </c>
      <c r="I169" s="214"/>
      <c r="J169" s="215">
        <f>ROUND(I169*H169,2)</f>
        <v>0</v>
      </c>
      <c r="K169" s="211" t="s">
        <v>1</v>
      </c>
      <c r="L169" s="41"/>
      <c r="M169" s="216" t="s">
        <v>1</v>
      </c>
      <c r="N169" s="217" t="s">
        <v>41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141</v>
      </c>
      <c r="AT169" s="220" t="s">
        <v>137</v>
      </c>
      <c r="AU169" s="220" t="s">
        <v>84</v>
      </c>
      <c r="AY169" s="14" t="s">
        <v>136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84</v>
      </c>
      <c r="BK169" s="221">
        <f>ROUND(I169*H169,2)</f>
        <v>0</v>
      </c>
      <c r="BL169" s="14" t="s">
        <v>141</v>
      </c>
      <c r="BM169" s="220" t="s">
        <v>180</v>
      </c>
    </row>
    <row r="170" s="2" customFormat="1">
      <c r="A170" s="35"/>
      <c r="B170" s="36"/>
      <c r="C170" s="37"/>
      <c r="D170" s="222" t="s">
        <v>142</v>
      </c>
      <c r="E170" s="37"/>
      <c r="F170" s="223" t="s">
        <v>146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142</v>
      </c>
      <c r="AU170" s="14" t="s">
        <v>84</v>
      </c>
    </row>
    <row r="171" s="2" customFormat="1">
      <c r="A171" s="35"/>
      <c r="B171" s="36"/>
      <c r="C171" s="37"/>
      <c r="D171" s="222" t="s">
        <v>143</v>
      </c>
      <c r="E171" s="37"/>
      <c r="F171" s="227" t="s">
        <v>147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143</v>
      </c>
      <c r="AU171" s="14" t="s">
        <v>84</v>
      </c>
    </row>
    <row r="172" s="2" customFormat="1" ht="16.5" customHeight="1">
      <c r="A172" s="35"/>
      <c r="B172" s="36"/>
      <c r="C172" s="209" t="s">
        <v>160</v>
      </c>
      <c r="D172" s="209" t="s">
        <v>137</v>
      </c>
      <c r="E172" s="210" t="s">
        <v>181</v>
      </c>
      <c r="F172" s="211" t="s">
        <v>150</v>
      </c>
      <c r="G172" s="212" t="s">
        <v>140</v>
      </c>
      <c r="H172" s="213">
        <v>1</v>
      </c>
      <c r="I172" s="214"/>
      <c r="J172" s="215">
        <f>ROUND(I172*H172,2)</f>
        <v>0</v>
      </c>
      <c r="K172" s="211" t="s">
        <v>1</v>
      </c>
      <c r="L172" s="41"/>
      <c r="M172" s="216" t="s">
        <v>1</v>
      </c>
      <c r="N172" s="217" t="s">
        <v>41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141</v>
      </c>
      <c r="AT172" s="220" t="s">
        <v>137</v>
      </c>
      <c r="AU172" s="220" t="s">
        <v>84</v>
      </c>
      <c r="AY172" s="14" t="s">
        <v>136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84</v>
      </c>
      <c r="BK172" s="221">
        <f>ROUND(I172*H172,2)</f>
        <v>0</v>
      </c>
      <c r="BL172" s="14" t="s">
        <v>141</v>
      </c>
      <c r="BM172" s="220" t="s">
        <v>182</v>
      </c>
    </row>
    <row r="173" s="2" customFormat="1">
      <c r="A173" s="35"/>
      <c r="B173" s="36"/>
      <c r="C173" s="37"/>
      <c r="D173" s="222" t="s">
        <v>142</v>
      </c>
      <c r="E173" s="37"/>
      <c r="F173" s="223" t="s">
        <v>150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142</v>
      </c>
      <c r="AU173" s="14" t="s">
        <v>84</v>
      </c>
    </row>
    <row r="174" s="2" customFormat="1" ht="16.5" customHeight="1">
      <c r="A174" s="35"/>
      <c r="B174" s="36"/>
      <c r="C174" s="209" t="s">
        <v>183</v>
      </c>
      <c r="D174" s="209" t="s">
        <v>137</v>
      </c>
      <c r="E174" s="210" t="s">
        <v>184</v>
      </c>
      <c r="F174" s="211" t="s">
        <v>153</v>
      </c>
      <c r="G174" s="212" t="s">
        <v>140</v>
      </c>
      <c r="H174" s="213">
        <v>1</v>
      </c>
      <c r="I174" s="214"/>
      <c r="J174" s="215">
        <f>ROUND(I174*H174,2)</f>
        <v>0</v>
      </c>
      <c r="K174" s="211" t="s">
        <v>1</v>
      </c>
      <c r="L174" s="41"/>
      <c r="M174" s="216" t="s">
        <v>1</v>
      </c>
      <c r="N174" s="217" t="s">
        <v>41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141</v>
      </c>
      <c r="AT174" s="220" t="s">
        <v>137</v>
      </c>
      <c r="AU174" s="220" t="s">
        <v>84</v>
      </c>
      <c r="AY174" s="14" t="s">
        <v>136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84</v>
      </c>
      <c r="BK174" s="221">
        <f>ROUND(I174*H174,2)</f>
        <v>0</v>
      </c>
      <c r="BL174" s="14" t="s">
        <v>141</v>
      </c>
      <c r="BM174" s="220" t="s">
        <v>185</v>
      </c>
    </row>
    <row r="175" s="2" customFormat="1">
      <c r="A175" s="35"/>
      <c r="B175" s="36"/>
      <c r="C175" s="37"/>
      <c r="D175" s="222" t="s">
        <v>142</v>
      </c>
      <c r="E175" s="37"/>
      <c r="F175" s="223" t="s">
        <v>153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142</v>
      </c>
      <c r="AU175" s="14" t="s">
        <v>84</v>
      </c>
    </row>
    <row r="176" s="2" customFormat="1" ht="16.5" customHeight="1">
      <c r="A176" s="35"/>
      <c r="B176" s="36"/>
      <c r="C176" s="209" t="s">
        <v>164</v>
      </c>
      <c r="D176" s="209" t="s">
        <v>137</v>
      </c>
      <c r="E176" s="210" t="s">
        <v>186</v>
      </c>
      <c r="F176" s="211" t="s">
        <v>157</v>
      </c>
      <c r="G176" s="212" t="s">
        <v>140</v>
      </c>
      <c r="H176" s="213">
        <v>1</v>
      </c>
      <c r="I176" s="214"/>
      <c r="J176" s="215">
        <f>ROUND(I176*H176,2)</f>
        <v>0</v>
      </c>
      <c r="K176" s="211" t="s">
        <v>1</v>
      </c>
      <c r="L176" s="41"/>
      <c r="M176" s="216" t="s">
        <v>1</v>
      </c>
      <c r="N176" s="217" t="s">
        <v>41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141</v>
      </c>
      <c r="AT176" s="220" t="s">
        <v>137</v>
      </c>
      <c r="AU176" s="220" t="s">
        <v>84</v>
      </c>
      <c r="AY176" s="14" t="s">
        <v>136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84</v>
      </c>
      <c r="BK176" s="221">
        <f>ROUND(I176*H176,2)</f>
        <v>0</v>
      </c>
      <c r="BL176" s="14" t="s">
        <v>141</v>
      </c>
      <c r="BM176" s="220" t="s">
        <v>187</v>
      </c>
    </row>
    <row r="177" s="2" customFormat="1">
      <c r="A177" s="35"/>
      <c r="B177" s="36"/>
      <c r="C177" s="37"/>
      <c r="D177" s="222" t="s">
        <v>142</v>
      </c>
      <c r="E177" s="37"/>
      <c r="F177" s="223" t="s">
        <v>157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142</v>
      </c>
      <c r="AU177" s="14" t="s">
        <v>84</v>
      </c>
    </row>
    <row r="178" s="2" customFormat="1" ht="16.5" customHeight="1">
      <c r="A178" s="35"/>
      <c r="B178" s="36"/>
      <c r="C178" s="209" t="s">
        <v>8</v>
      </c>
      <c r="D178" s="209" t="s">
        <v>137</v>
      </c>
      <c r="E178" s="210" t="s">
        <v>188</v>
      </c>
      <c r="F178" s="211" t="s">
        <v>189</v>
      </c>
      <c r="G178" s="212" t="s">
        <v>140</v>
      </c>
      <c r="H178" s="213">
        <v>1</v>
      </c>
      <c r="I178" s="214"/>
      <c r="J178" s="215">
        <f>ROUND(I178*H178,2)</f>
        <v>0</v>
      </c>
      <c r="K178" s="211" t="s">
        <v>1</v>
      </c>
      <c r="L178" s="41"/>
      <c r="M178" s="216" t="s">
        <v>1</v>
      </c>
      <c r="N178" s="217" t="s">
        <v>41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141</v>
      </c>
      <c r="AT178" s="220" t="s">
        <v>137</v>
      </c>
      <c r="AU178" s="220" t="s">
        <v>84</v>
      </c>
      <c r="AY178" s="14" t="s">
        <v>136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84</v>
      </c>
      <c r="BK178" s="221">
        <f>ROUND(I178*H178,2)</f>
        <v>0</v>
      </c>
      <c r="BL178" s="14" t="s">
        <v>141</v>
      </c>
      <c r="BM178" s="220" t="s">
        <v>190</v>
      </c>
    </row>
    <row r="179" s="2" customFormat="1">
      <c r="A179" s="35"/>
      <c r="B179" s="36"/>
      <c r="C179" s="37"/>
      <c r="D179" s="222" t="s">
        <v>142</v>
      </c>
      <c r="E179" s="37"/>
      <c r="F179" s="223" t="s">
        <v>189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142</v>
      </c>
      <c r="AU179" s="14" t="s">
        <v>84</v>
      </c>
    </row>
    <row r="180" s="2" customFormat="1" ht="16.5" customHeight="1">
      <c r="A180" s="35"/>
      <c r="B180" s="36"/>
      <c r="C180" s="209" t="s">
        <v>169</v>
      </c>
      <c r="D180" s="209" t="s">
        <v>137</v>
      </c>
      <c r="E180" s="210" t="s">
        <v>162</v>
      </c>
      <c r="F180" s="211" t="s">
        <v>163</v>
      </c>
      <c r="G180" s="212" t="s">
        <v>140</v>
      </c>
      <c r="H180" s="213">
        <v>1</v>
      </c>
      <c r="I180" s="214"/>
      <c r="J180" s="215">
        <f>ROUND(I180*H180,2)</f>
        <v>0</v>
      </c>
      <c r="K180" s="211" t="s">
        <v>1</v>
      </c>
      <c r="L180" s="41"/>
      <c r="M180" s="216" t="s">
        <v>1</v>
      </c>
      <c r="N180" s="217" t="s">
        <v>41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141</v>
      </c>
      <c r="AT180" s="220" t="s">
        <v>137</v>
      </c>
      <c r="AU180" s="220" t="s">
        <v>84</v>
      </c>
      <c r="AY180" s="14" t="s">
        <v>136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84</v>
      </c>
      <c r="BK180" s="221">
        <f>ROUND(I180*H180,2)</f>
        <v>0</v>
      </c>
      <c r="BL180" s="14" t="s">
        <v>141</v>
      </c>
      <c r="BM180" s="220" t="s">
        <v>191</v>
      </c>
    </row>
    <row r="181" s="2" customFormat="1">
      <c r="A181" s="35"/>
      <c r="B181" s="36"/>
      <c r="C181" s="37"/>
      <c r="D181" s="222" t="s">
        <v>142</v>
      </c>
      <c r="E181" s="37"/>
      <c r="F181" s="223" t="s">
        <v>163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142</v>
      </c>
      <c r="AU181" s="14" t="s">
        <v>84</v>
      </c>
    </row>
    <row r="182" s="2" customFormat="1">
      <c r="A182" s="35"/>
      <c r="B182" s="36"/>
      <c r="C182" s="37"/>
      <c r="D182" s="222" t="s">
        <v>143</v>
      </c>
      <c r="E182" s="37"/>
      <c r="F182" s="227" t="s">
        <v>165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143</v>
      </c>
      <c r="AU182" s="14" t="s">
        <v>84</v>
      </c>
    </row>
    <row r="183" s="2" customFormat="1" ht="21.75" customHeight="1">
      <c r="A183" s="35"/>
      <c r="B183" s="36"/>
      <c r="C183" s="209" t="s">
        <v>192</v>
      </c>
      <c r="D183" s="209" t="s">
        <v>137</v>
      </c>
      <c r="E183" s="210" t="s">
        <v>166</v>
      </c>
      <c r="F183" s="211" t="s">
        <v>167</v>
      </c>
      <c r="G183" s="212" t="s">
        <v>168</v>
      </c>
      <c r="H183" s="213">
        <v>1</v>
      </c>
      <c r="I183" s="214"/>
      <c r="J183" s="215">
        <f>ROUND(I183*H183,2)</f>
        <v>0</v>
      </c>
      <c r="K183" s="211" t="s">
        <v>1</v>
      </c>
      <c r="L183" s="41"/>
      <c r="M183" s="216" t="s">
        <v>1</v>
      </c>
      <c r="N183" s="217" t="s">
        <v>41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141</v>
      </c>
      <c r="AT183" s="220" t="s">
        <v>137</v>
      </c>
      <c r="AU183" s="220" t="s">
        <v>84</v>
      </c>
      <c r="AY183" s="14" t="s">
        <v>136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84</v>
      </c>
      <c r="BK183" s="221">
        <f>ROUND(I183*H183,2)</f>
        <v>0</v>
      </c>
      <c r="BL183" s="14" t="s">
        <v>141</v>
      </c>
      <c r="BM183" s="220" t="s">
        <v>193</v>
      </c>
    </row>
    <row r="184" s="2" customFormat="1">
      <c r="A184" s="35"/>
      <c r="B184" s="36"/>
      <c r="C184" s="37"/>
      <c r="D184" s="222" t="s">
        <v>142</v>
      </c>
      <c r="E184" s="37"/>
      <c r="F184" s="223" t="s">
        <v>167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142</v>
      </c>
      <c r="AU184" s="14" t="s">
        <v>84</v>
      </c>
    </row>
    <row r="185" s="2" customFormat="1" ht="66.75" customHeight="1">
      <c r="A185" s="35"/>
      <c r="B185" s="36"/>
      <c r="C185" s="209" t="s">
        <v>173</v>
      </c>
      <c r="D185" s="209" t="s">
        <v>137</v>
      </c>
      <c r="E185" s="210" t="s">
        <v>194</v>
      </c>
      <c r="F185" s="211" t="s">
        <v>195</v>
      </c>
      <c r="G185" s="212" t="s">
        <v>168</v>
      </c>
      <c r="H185" s="213">
        <v>1</v>
      </c>
      <c r="I185" s="214"/>
      <c r="J185" s="215">
        <f>ROUND(I185*H185,2)</f>
        <v>0</v>
      </c>
      <c r="K185" s="211" t="s">
        <v>1</v>
      </c>
      <c r="L185" s="41"/>
      <c r="M185" s="216" t="s">
        <v>1</v>
      </c>
      <c r="N185" s="217" t="s">
        <v>41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141</v>
      </c>
      <c r="AT185" s="220" t="s">
        <v>137</v>
      </c>
      <c r="AU185" s="220" t="s">
        <v>84</v>
      </c>
      <c r="AY185" s="14" t="s">
        <v>136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84</v>
      </c>
      <c r="BK185" s="221">
        <f>ROUND(I185*H185,2)</f>
        <v>0</v>
      </c>
      <c r="BL185" s="14" t="s">
        <v>141</v>
      </c>
      <c r="BM185" s="220" t="s">
        <v>196</v>
      </c>
    </row>
    <row r="186" s="2" customFormat="1">
      <c r="A186" s="35"/>
      <c r="B186" s="36"/>
      <c r="C186" s="37"/>
      <c r="D186" s="222" t="s">
        <v>142</v>
      </c>
      <c r="E186" s="37"/>
      <c r="F186" s="223" t="s">
        <v>195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142</v>
      </c>
      <c r="AU186" s="14" t="s">
        <v>84</v>
      </c>
    </row>
    <row r="187" s="12" customFormat="1" ht="25.92" customHeight="1">
      <c r="A187" s="12"/>
      <c r="B187" s="195"/>
      <c r="C187" s="196"/>
      <c r="D187" s="197" t="s">
        <v>75</v>
      </c>
      <c r="E187" s="198" t="s">
        <v>197</v>
      </c>
      <c r="F187" s="198" t="s">
        <v>198</v>
      </c>
      <c r="G187" s="196"/>
      <c r="H187" s="196"/>
      <c r="I187" s="199"/>
      <c r="J187" s="200">
        <f>BK187</f>
        <v>0</v>
      </c>
      <c r="K187" s="196"/>
      <c r="L187" s="201"/>
      <c r="M187" s="202"/>
      <c r="N187" s="203"/>
      <c r="O187" s="203"/>
      <c r="P187" s="204">
        <f>SUM(P188:P208)</f>
        <v>0</v>
      </c>
      <c r="Q187" s="203"/>
      <c r="R187" s="204">
        <f>SUM(R188:R208)</f>
        <v>0</v>
      </c>
      <c r="S187" s="203"/>
      <c r="T187" s="205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6" t="s">
        <v>84</v>
      </c>
      <c r="AT187" s="207" t="s">
        <v>75</v>
      </c>
      <c r="AU187" s="207" t="s">
        <v>76</v>
      </c>
      <c r="AY187" s="206" t="s">
        <v>136</v>
      </c>
      <c r="BK187" s="208">
        <f>SUM(BK188:BK208)</f>
        <v>0</v>
      </c>
    </row>
    <row r="188" s="2" customFormat="1" ht="16.5" customHeight="1">
      <c r="A188" s="35"/>
      <c r="B188" s="36"/>
      <c r="C188" s="209" t="s">
        <v>199</v>
      </c>
      <c r="D188" s="209" t="s">
        <v>137</v>
      </c>
      <c r="E188" s="210" t="s">
        <v>138</v>
      </c>
      <c r="F188" s="211" t="s">
        <v>139</v>
      </c>
      <c r="G188" s="212" t="s">
        <v>140</v>
      </c>
      <c r="H188" s="213">
        <v>1</v>
      </c>
      <c r="I188" s="214"/>
      <c r="J188" s="215">
        <f>ROUND(I188*H188,2)</f>
        <v>0</v>
      </c>
      <c r="K188" s="211" t="s">
        <v>1</v>
      </c>
      <c r="L188" s="41"/>
      <c r="M188" s="216" t="s">
        <v>1</v>
      </c>
      <c r="N188" s="217" t="s">
        <v>41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141</v>
      </c>
      <c r="AT188" s="220" t="s">
        <v>137</v>
      </c>
      <c r="AU188" s="220" t="s">
        <v>84</v>
      </c>
      <c r="AY188" s="14" t="s">
        <v>136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84</v>
      </c>
      <c r="BK188" s="221">
        <f>ROUND(I188*H188,2)</f>
        <v>0</v>
      </c>
      <c r="BL188" s="14" t="s">
        <v>141</v>
      </c>
      <c r="BM188" s="220" t="s">
        <v>200</v>
      </c>
    </row>
    <row r="189" s="2" customFormat="1">
      <c r="A189" s="35"/>
      <c r="B189" s="36"/>
      <c r="C189" s="37"/>
      <c r="D189" s="222" t="s">
        <v>142</v>
      </c>
      <c r="E189" s="37"/>
      <c r="F189" s="223" t="s">
        <v>139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142</v>
      </c>
      <c r="AU189" s="14" t="s">
        <v>84</v>
      </c>
    </row>
    <row r="190" s="2" customFormat="1">
      <c r="A190" s="35"/>
      <c r="B190" s="36"/>
      <c r="C190" s="37"/>
      <c r="D190" s="222" t="s">
        <v>143</v>
      </c>
      <c r="E190" s="37"/>
      <c r="F190" s="227" t="s">
        <v>144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143</v>
      </c>
      <c r="AU190" s="14" t="s">
        <v>84</v>
      </c>
    </row>
    <row r="191" s="2" customFormat="1" ht="16.5" customHeight="1">
      <c r="A191" s="35"/>
      <c r="B191" s="36"/>
      <c r="C191" s="209" t="s">
        <v>177</v>
      </c>
      <c r="D191" s="209" t="s">
        <v>137</v>
      </c>
      <c r="E191" s="210" t="s">
        <v>201</v>
      </c>
      <c r="F191" s="211" t="s">
        <v>202</v>
      </c>
      <c r="G191" s="212" t="s">
        <v>140</v>
      </c>
      <c r="H191" s="213">
        <v>1</v>
      </c>
      <c r="I191" s="214"/>
      <c r="J191" s="215">
        <f>ROUND(I191*H191,2)</f>
        <v>0</v>
      </c>
      <c r="K191" s="211" t="s">
        <v>1</v>
      </c>
      <c r="L191" s="41"/>
      <c r="M191" s="216" t="s">
        <v>1</v>
      </c>
      <c r="N191" s="217" t="s">
        <v>41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141</v>
      </c>
      <c r="AT191" s="220" t="s">
        <v>137</v>
      </c>
      <c r="AU191" s="220" t="s">
        <v>84</v>
      </c>
      <c r="AY191" s="14" t="s">
        <v>136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84</v>
      </c>
      <c r="BK191" s="221">
        <f>ROUND(I191*H191,2)</f>
        <v>0</v>
      </c>
      <c r="BL191" s="14" t="s">
        <v>141</v>
      </c>
      <c r="BM191" s="220" t="s">
        <v>203</v>
      </c>
    </row>
    <row r="192" s="2" customFormat="1">
      <c r="A192" s="35"/>
      <c r="B192" s="36"/>
      <c r="C192" s="37"/>
      <c r="D192" s="222" t="s">
        <v>142</v>
      </c>
      <c r="E192" s="37"/>
      <c r="F192" s="223" t="s">
        <v>202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142</v>
      </c>
      <c r="AU192" s="14" t="s">
        <v>84</v>
      </c>
    </row>
    <row r="193" s="2" customFormat="1">
      <c r="A193" s="35"/>
      <c r="B193" s="36"/>
      <c r="C193" s="37"/>
      <c r="D193" s="222" t="s">
        <v>143</v>
      </c>
      <c r="E193" s="37"/>
      <c r="F193" s="227" t="s">
        <v>147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143</v>
      </c>
      <c r="AU193" s="14" t="s">
        <v>84</v>
      </c>
    </row>
    <row r="194" s="2" customFormat="1" ht="16.5" customHeight="1">
      <c r="A194" s="35"/>
      <c r="B194" s="36"/>
      <c r="C194" s="209" t="s">
        <v>7</v>
      </c>
      <c r="D194" s="209" t="s">
        <v>137</v>
      </c>
      <c r="E194" s="210" t="s">
        <v>204</v>
      </c>
      <c r="F194" s="211" t="s">
        <v>150</v>
      </c>
      <c r="G194" s="212" t="s">
        <v>140</v>
      </c>
      <c r="H194" s="213">
        <v>1</v>
      </c>
      <c r="I194" s="214"/>
      <c r="J194" s="215">
        <f>ROUND(I194*H194,2)</f>
        <v>0</v>
      </c>
      <c r="K194" s="211" t="s">
        <v>1</v>
      </c>
      <c r="L194" s="41"/>
      <c r="M194" s="216" t="s">
        <v>1</v>
      </c>
      <c r="N194" s="217" t="s">
        <v>41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141</v>
      </c>
      <c r="AT194" s="220" t="s">
        <v>137</v>
      </c>
      <c r="AU194" s="220" t="s">
        <v>84</v>
      </c>
      <c r="AY194" s="14" t="s">
        <v>136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84</v>
      </c>
      <c r="BK194" s="221">
        <f>ROUND(I194*H194,2)</f>
        <v>0</v>
      </c>
      <c r="BL194" s="14" t="s">
        <v>141</v>
      </c>
      <c r="BM194" s="220" t="s">
        <v>205</v>
      </c>
    </row>
    <row r="195" s="2" customFormat="1">
      <c r="A195" s="35"/>
      <c r="B195" s="36"/>
      <c r="C195" s="37"/>
      <c r="D195" s="222" t="s">
        <v>142</v>
      </c>
      <c r="E195" s="37"/>
      <c r="F195" s="223" t="s">
        <v>150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142</v>
      </c>
      <c r="AU195" s="14" t="s">
        <v>84</v>
      </c>
    </row>
    <row r="196" s="2" customFormat="1" ht="16.5" customHeight="1">
      <c r="A196" s="35"/>
      <c r="B196" s="36"/>
      <c r="C196" s="209" t="s">
        <v>180</v>
      </c>
      <c r="D196" s="209" t="s">
        <v>137</v>
      </c>
      <c r="E196" s="210" t="s">
        <v>206</v>
      </c>
      <c r="F196" s="211" t="s">
        <v>153</v>
      </c>
      <c r="G196" s="212" t="s">
        <v>140</v>
      </c>
      <c r="H196" s="213">
        <v>1</v>
      </c>
      <c r="I196" s="214"/>
      <c r="J196" s="215">
        <f>ROUND(I196*H196,2)</f>
        <v>0</v>
      </c>
      <c r="K196" s="211" t="s">
        <v>1</v>
      </c>
      <c r="L196" s="41"/>
      <c r="M196" s="216" t="s">
        <v>1</v>
      </c>
      <c r="N196" s="217" t="s">
        <v>41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0" t="s">
        <v>141</v>
      </c>
      <c r="AT196" s="220" t="s">
        <v>137</v>
      </c>
      <c r="AU196" s="220" t="s">
        <v>84</v>
      </c>
      <c r="AY196" s="14" t="s">
        <v>136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4" t="s">
        <v>84</v>
      </c>
      <c r="BK196" s="221">
        <f>ROUND(I196*H196,2)</f>
        <v>0</v>
      </c>
      <c r="BL196" s="14" t="s">
        <v>141</v>
      </c>
      <c r="BM196" s="220" t="s">
        <v>207</v>
      </c>
    </row>
    <row r="197" s="2" customFormat="1">
      <c r="A197" s="35"/>
      <c r="B197" s="36"/>
      <c r="C197" s="37"/>
      <c r="D197" s="222" t="s">
        <v>142</v>
      </c>
      <c r="E197" s="37"/>
      <c r="F197" s="223" t="s">
        <v>153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142</v>
      </c>
      <c r="AU197" s="14" t="s">
        <v>84</v>
      </c>
    </row>
    <row r="198" s="2" customFormat="1" ht="16.5" customHeight="1">
      <c r="A198" s="35"/>
      <c r="B198" s="36"/>
      <c r="C198" s="209" t="s">
        <v>208</v>
      </c>
      <c r="D198" s="209" t="s">
        <v>137</v>
      </c>
      <c r="E198" s="210" t="s">
        <v>209</v>
      </c>
      <c r="F198" s="211" t="s">
        <v>210</v>
      </c>
      <c r="G198" s="212" t="s">
        <v>140</v>
      </c>
      <c r="H198" s="213">
        <v>1</v>
      </c>
      <c r="I198" s="214"/>
      <c r="J198" s="215">
        <f>ROUND(I198*H198,2)</f>
        <v>0</v>
      </c>
      <c r="K198" s="211" t="s">
        <v>1</v>
      </c>
      <c r="L198" s="41"/>
      <c r="M198" s="216" t="s">
        <v>1</v>
      </c>
      <c r="N198" s="217" t="s">
        <v>41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141</v>
      </c>
      <c r="AT198" s="220" t="s">
        <v>137</v>
      </c>
      <c r="AU198" s="220" t="s">
        <v>84</v>
      </c>
      <c r="AY198" s="14" t="s">
        <v>136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84</v>
      </c>
      <c r="BK198" s="221">
        <f>ROUND(I198*H198,2)</f>
        <v>0</v>
      </c>
      <c r="BL198" s="14" t="s">
        <v>141</v>
      </c>
      <c r="BM198" s="220" t="s">
        <v>211</v>
      </c>
    </row>
    <row r="199" s="2" customFormat="1">
      <c r="A199" s="35"/>
      <c r="B199" s="36"/>
      <c r="C199" s="37"/>
      <c r="D199" s="222" t="s">
        <v>142</v>
      </c>
      <c r="E199" s="37"/>
      <c r="F199" s="223" t="s">
        <v>210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142</v>
      </c>
      <c r="AU199" s="14" t="s">
        <v>84</v>
      </c>
    </row>
    <row r="200" s="2" customFormat="1" ht="16.5" customHeight="1">
      <c r="A200" s="35"/>
      <c r="B200" s="36"/>
      <c r="C200" s="209" t="s">
        <v>182</v>
      </c>
      <c r="D200" s="209" t="s">
        <v>137</v>
      </c>
      <c r="E200" s="210" t="s">
        <v>212</v>
      </c>
      <c r="F200" s="211" t="s">
        <v>157</v>
      </c>
      <c r="G200" s="212" t="s">
        <v>140</v>
      </c>
      <c r="H200" s="213">
        <v>1</v>
      </c>
      <c r="I200" s="214"/>
      <c r="J200" s="215">
        <f>ROUND(I200*H200,2)</f>
        <v>0</v>
      </c>
      <c r="K200" s="211" t="s">
        <v>1</v>
      </c>
      <c r="L200" s="41"/>
      <c r="M200" s="216" t="s">
        <v>1</v>
      </c>
      <c r="N200" s="217" t="s">
        <v>41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141</v>
      </c>
      <c r="AT200" s="220" t="s">
        <v>137</v>
      </c>
      <c r="AU200" s="220" t="s">
        <v>84</v>
      </c>
      <c r="AY200" s="14" t="s">
        <v>136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84</v>
      </c>
      <c r="BK200" s="221">
        <f>ROUND(I200*H200,2)</f>
        <v>0</v>
      </c>
      <c r="BL200" s="14" t="s">
        <v>141</v>
      </c>
      <c r="BM200" s="220" t="s">
        <v>213</v>
      </c>
    </row>
    <row r="201" s="2" customFormat="1">
      <c r="A201" s="35"/>
      <c r="B201" s="36"/>
      <c r="C201" s="37"/>
      <c r="D201" s="222" t="s">
        <v>142</v>
      </c>
      <c r="E201" s="37"/>
      <c r="F201" s="223" t="s">
        <v>157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142</v>
      </c>
      <c r="AU201" s="14" t="s">
        <v>84</v>
      </c>
    </row>
    <row r="202" s="2" customFormat="1" ht="16.5" customHeight="1">
      <c r="A202" s="35"/>
      <c r="B202" s="36"/>
      <c r="C202" s="209" t="s">
        <v>214</v>
      </c>
      <c r="D202" s="209" t="s">
        <v>137</v>
      </c>
      <c r="E202" s="210" t="s">
        <v>162</v>
      </c>
      <c r="F202" s="211" t="s">
        <v>163</v>
      </c>
      <c r="G202" s="212" t="s">
        <v>140</v>
      </c>
      <c r="H202" s="213">
        <v>1</v>
      </c>
      <c r="I202" s="214"/>
      <c r="J202" s="215">
        <f>ROUND(I202*H202,2)</f>
        <v>0</v>
      </c>
      <c r="K202" s="211" t="s">
        <v>1</v>
      </c>
      <c r="L202" s="41"/>
      <c r="M202" s="216" t="s">
        <v>1</v>
      </c>
      <c r="N202" s="217" t="s">
        <v>41</v>
      </c>
      <c r="O202" s="88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0" t="s">
        <v>141</v>
      </c>
      <c r="AT202" s="220" t="s">
        <v>137</v>
      </c>
      <c r="AU202" s="220" t="s">
        <v>84</v>
      </c>
      <c r="AY202" s="14" t="s">
        <v>136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4" t="s">
        <v>84</v>
      </c>
      <c r="BK202" s="221">
        <f>ROUND(I202*H202,2)</f>
        <v>0</v>
      </c>
      <c r="BL202" s="14" t="s">
        <v>141</v>
      </c>
      <c r="BM202" s="220" t="s">
        <v>215</v>
      </c>
    </row>
    <row r="203" s="2" customFormat="1">
      <c r="A203" s="35"/>
      <c r="B203" s="36"/>
      <c r="C203" s="37"/>
      <c r="D203" s="222" t="s">
        <v>142</v>
      </c>
      <c r="E203" s="37"/>
      <c r="F203" s="223" t="s">
        <v>163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142</v>
      </c>
      <c r="AU203" s="14" t="s">
        <v>84</v>
      </c>
    </row>
    <row r="204" s="2" customFormat="1">
      <c r="A204" s="35"/>
      <c r="B204" s="36"/>
      <c r="C204" s="37"/>
      <c r="D204" s="222" t="s">
        <v>143</v>
      </c>
      <c r="E204" s="37"/>
      <c r="F204" s="227" t="s">
        <v>216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143</v>
      </c>
      <c r="AU204" s="14" t="s">
        <v>84</v>
      </c>
    </row>
    <row r="205" s="2" customFormat="1" ht="21.75" customHeight="1">
      <c r="A205" s="35"/>
      <c r="B205" s="36"/>
      <c r="C205" s="209" t="s">
        <v>185</v>
      </c>
      <c r="D205" s="209" t="s">
        <v>137</v>
      </c>
      <c r="E205" s="210" t="s">
        <v>166</v>
      </c>
      <c r="F205" s="211" t="s">
        <v>167</v>
      </c>
      <c r="G205" s="212" t="s">
        <v>168</v>
      </c>
      <c r="H205" s="213">
        <v>1</v>
      </c>
      <c r="I205" s="214"/>
      <c r="J205" s="215">
        <f>ROUND(I205*H205,2)</f>
        <v>0</v>
      </c>
      <c r="K205" s="211" t="s">
        <v>1</v>
      </c>
      <c r="L205" s="41"/>
      <c r="M205" s="216" t="s">
        <v>1</v>
      </c>
      <c r="N205" s="217" t="s">
        <v>41</v>
      </c>
      <c r="O205" s="88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141</v>
      </c>
      <c r="AT205" s="220" t="s">
        <v>137</v>
      </c>
      <c r="AU205" s="220" t="s">
        <v>84</v>
      </c>
      <c r="AY205" s="14" t="s">
        <v>136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84</v>
      </c>
      <c r="BK205" s="221">
        <f>ROUND(I205*H205,2)</f>
        <v>0</v>
      </c>
      <c r="BL205" s="14" t="s">
        <v>141</v>
      </c>
      <c r="BM205" s="220" t="s">
        <v>217</v>
      </c>
    </row>
    <row r="206" s="2" customFormat="1">
      <c r="A206" s="35"/>
      <c r="B206" s="36"/>
      <c r="C206" s="37"/>
      <c r="D206" s="222" t="s">
        <v>142</v>
      </c>
      <c r="E206" s="37"/>
      <c r="F206" s="223" t="s">
        <v>167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142</v>
      </c>
      <c r="AU206" s="14" t="s">
        <v>84</v>
      </c>
    </row>
    <row r="207" s="2" customFormat="1" ht="55.5" customHeight="1">
      <c r="A207" s="35"/>
      <c r="B207" s="36"/>
      <c r="C207" s="209" t="s">
        <v>218</v>
      </c>
      <c r="D207" s="209" t="s">
        <v>137</v>
      </c>
      <c r="E207" s="210" t="s">
        <v>219</v>
      </c>
      <c r="F207" s="211" t="s">
        <v>220</v>
      </c>
      <c r="G207" s="212" t="s">
        <v>168</v>
      </c>
      <c r="H207" s="213">
        <v>1</v>
      </c>
      <c r="I207" s="214"/>
      <c r="J207" s="215">
        <f>ROUND(I207*H207,2)</f>
        <v>0</v>
      </c>
      <c r="K207" s="211" t="s">
        <v>1</v>
      </c>
      <c r="L207" s="41"/>
      <c r="M207" s="216" t="s">
        <v>1</v>
      </c>
      <c r="N207" s="217" t="s">
        <v>41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141</v>
      </c>
      <c r="AT207" s="220" t="s">
        <v>137</v>
      </c>
      <c r="AU207" s="220" t="s">
        <v>84</v>
      </c>
      <c r="AY207" s="14" t="s">
        <v>136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84</v>
      </c>
      <c r="BK207" s="221">
        <f>ROUND(I207*H207,2)</f>
        <v>0</v>
      </c>
      <c r="BL207" s="14" t="s">
        <v>141</v>
      </c>
      <c r="BM207" s="220" t="s">
        <v>221</v>
      </c>
    </row>
    <row r="208" s="2" customFormat="1">
      <c r="A208" s="35"/>
      <c r="B208" s="36"/>
      <c r="C208" s="37"/>
      <c r="D208" s="222" t="s">
        <v>142</v>
      </c>
      <c r="E208" s="37"/>
      <c r="F208" s="223" t="s">
        <v>222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142</v>
      </c>
      <c r="AU208" s="14" t="s">
        <v>84</v>
      </c>
    </row>
    <row r="209" s="12" customFormat="1" ht="25.92" customHeight="1">
      <c r="A209" s="12"/>
      <c r="B209" s="195"/>
      <c r="C209" s="196"/>
      <c r="D209" s="197" t="s">
        <v>75</v>
      </c>
      <c r="E209" s="198" t="s">
        <v>223</v>
      </c>
      <c r="F209" s="198" t="s">
        <v>224</v>
      </c>
      <c r="G209" s="196"/>
      <c r="H209" s="196"/>
      <c r="I209" s="199"/>
      <c r="J209" s="200">
        <f>BK209</f>
        <v>0</v>
      </c>
      <c r="K209" s="196"/>
      <c r="L209" s="201"/>
      <c r="M209" s="202"/>
      <c r="N209" s="203"/>
      <c r="O209" s="203"/>
      <c r="P209" s="204">
        <f>SUM(P210:P249)</f>
        <v>0</v>
      </c>
      <c r="Q209" s="203"/>
      <c r="R209" s="204">
        <f>SUM(R210:R249)</f>
        <v>0</v>
      </c>
      <c r="S209" s="203"/>
      <c r="T209" s="205">
        <f>SUM(T210:T249)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6" t="s">
        <v>84</v>
      </c>
      <c r="AT209" s="207" t="s">
        <v>75</v>
      </c>
      <c r="AU209" s="207" t="s">
        <v>76</v>
      </c>
      <c r="AY209" s="206" t="s">
        <v>136</v>
      </c>
      <c r="BK209" s="208">
        <f>SUM(BK210:BK249)</f>
        <v>0</v>
      </c>
    </row>
    <row r="210" s="2" customFormat="1" ht="16.5" customHeight="1">
      <c r="A210" s="35"/>
      <c r="B210" s="36"/>
      <c r="C210" s="209" t="s">
        <v>187</v>
      </c>
      <c r="D210" s="209" t="s">
        <v>137</v>
      </c>
      <c r="E210" s="210" t="s">
        <v>138</v>
      </c>
      <c r="F210" s="211" t="s">
        <v>139</v>
      </c>
      <c r="G210" s="212" t="s">
        <v>140</v>
      </c>
      <c r="H210" s="213">
        <v>2</v>
      </c>
      <c r="I210" s="214"/>
      <c r="J210" s="215">
        <f>ROUND(I210*H210,2)</f>
        <v>0</v>
      </c>
      <c r="K210" s="211" t="s">
        <v>1</v>
      </c>
      <c r="L210" s="41"/>
      <c r="M210" s="216" t="s">
        <v>1</v>
      </c>
      <c r="N210" s="217" t="s">
        <v>41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0" t="s">
        <v>141</v>
      </c>
      <c r="AT210" s="220" t="s">
        <v>137</v>
      </c>
      <c r="AU210" s="220" t="s">
        <v>84</v>
      </c>
      <c r="AY210" s="14" t="s">
        <v>136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4" t="s">
        <v>84</v>
      </c>
      <c r="BK210" s="221">
        <f>ROUND(I210*H210,2)</f>
        <v>0</v>
      </c>
      <c r="BL210" s="14" t="s">
        <v>141</v>
      </c>
      <c r="BM210" s="220" t="s">
        <v>225</v>
      </c>
    </row>
    <row r="211" s="2" customFormat="1">
      <c r="A211" s="35"/>
      <c r="B211" s="36"/>
      <c r="C211" s="37"/>
      <c r="D211" s="222" t="s">
        <v>142</v>
      </c>
      <c r="E211" s="37"/>
      <c r="F211" s="223" t="s">
        <v>139</v>
      </c>
      <c r="G211" s="37"/>
      <c r="H211" s="37"/>
      <c r="I211" s="224"/>
      <c r="J211" s="37"/>
      <c r="K211" s="37"/>
      <c r="L211" s="41"/>
      <c r="M211" s="225"/>
      <c r="N211" s="22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142</v>
      </c>
      <c r="AU211" s="14" t="s">
        <v>84</v>
      </c>
    </row>
    <row r="212" s="2" customFormat="1">
      <c r="A212" s="35"/>
      <c r="B212" s="36"/>
      <c r="C212" s="37"/>
      <c r="D212" s="222" t="s">
        <v>143</v>
      </c>
      <c r="E212" s="37"/>
      <c r="F212" s="227" t="s">
        <v>144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143</v>
      </c>
      <c r="AU212" s="14" t="s">
        <v>84</v>
      </c>
    </row>
    <row r="213" s="2" customFormat="1" ht="16.5" customHeight="1">
      <c r="A213" s="35"/>
      <c r="B213" s="36"/>
      <c r="C213" s="209" t="s">
        <v>226</v>
      </c>
      <c r="D213" s="209" t="s">
        <v>137</v>
      </c>
      <c r="E213" s="210" t="s">
        <v>201</v>
      </c>
      <c r="F213" s="211" t="s">
        <v>202</v>
      </c>
      <c r="G213" s="212" t="s">
        <v>140</v>
      </c>
      <c r="H213" s="213">
        <v>2</v>
      </c>
      <c r="I213" s="214"/>
      <c r="J213" s="215">
        <f>ROUND(I213*H213,2)</f>
        <v>0</v>
      </c>
      <c r="K213" s="211" t="s">
        <v>1</v>
      </c>
      <c r="L213" s="41"/>
      <c r="M213" s="216" t="s">
        <v>1</v>
      </c>
      <c r="N213" s="217" t="s">
        <v>41</v>
      </c>
      <c r="O213" s="88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141</v>
      </c>
      <c r="AT213" s="220" t="s">
        <v>137</v>
      </c>
      <c r="AU213" s="220" t="s">
        <v>84</v>
      </c>
      <c r="AY213" s="14" t="s">
        <v>136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84</v>
      </c>
      <c r="BK213" s="221">
        <f>ROUND(I213*H213,2)</f>
        <v>0</v>
      </c>
      <c r="BL213" s="14" t="s">
        <v>141</v>
      </c>
      <c r="BM213" s="220" t="s">
        <v>227</v>
      </c>
    </row>
    <row r="214" s="2" customFormat="1">
      <c r="A214" s="35"/>
      <c r="B214" s="36"/>
      <c r="C214" s="37"/>
      <c r="D214" s="222" t="s">
        <v>142</v>
      </c>
      <c r="E214" s="37"/>
      <c r="F214" s="223" t="s">
        <v>202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142</v>
      </c>
      <c r="AU214" s="14" t="s">
        <v>84</v>
      </c>
    </row>
    <row r="215" s="2" customFormat="1">
      <c r="A215" s="35"/>
      <c r="B215" s="36"/>
      <c r="C215" s="37"/>
      <c r="D215" s="222" t="s">
        <v>143</v>
      </c>
      <c r="E215" s="37"/>
      <c r="F215" s="227" t="s">
        <v>147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143</v>
      </c>
      <c r="AU215" s="14" t="s">
        <v>84</v>
      </c>
    </row>
    <row r="216" s="2" customFormat="1" ht="16.5" customHeight="1">
      <c r="A216" s="35"/>
      <c r="B216" s="36"/>
      <c r="C216" s="209" t="s">
        <v>190</v>
      </c>
      <c r="D216" s="209" t="s">
        <v>137</v>
      </c>
      <c r="E216" s="210" t="s">
        <v>204</v>
      </c>
      <c r="F216" s="211" t="s">
        <v>150</v>
      </c>
      <c r="G216" s="212" t="s">
        <v>140</v>
      </c>
      <c r="H216" s="213">
        <v>2</v>
      </c>
      <c r="I216" s="214"/>
      <c r="J216" s="215">
        <f>ROUND(I216*H216,2)</f>
        <v>0</v>
      </c>
      <c r="K216" s="211" t="s">
        <v>1</v>
      </c>
      <c r="L216" s="41"/>
      <c r="M216" s="216" t="s">
        <v>1</v>
      </c>
      <c r="N216" s="217" t="s">
        <v>41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141</v>
      </c>
      <c r="AT216" s="220" t="s">
        <v>137</v>
      </c>
      <c r="AU216" s="220" t="s">
        <v>84</v>
      </c>
      <c r="AY216" s="14" t="s">
        <v>136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84</v>
      </c>
      <c r="BK216" s="221">
        <f>ROUND(I216*H216,2)</f>
        <v>0</v>
      </c>
      <c r="BL216" s="14" t="s">
        <v>141</v>
      </c>
      <c r="BM216" s="220" t="s">
        <v>228</v>
      </c>
    </row>
    <row r="217" s="2" customFormat="1">
      <c r="A217" s="35"/>
      <c r="B217" s="36"/>
      <c r="C217" s="37"/>
      <c r="D217" s="222" t="s">
        <v>142</v>
      </c>
      <c r="E217" s="37"/>
      <c r="F217" s="223" t="s">
        <v>150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142</v>
      </c>
      <c r="AU217" s="14" t="s">
        <v>84</v>
      </c>
    </row>
    <row r="218" s="2" customFormat="1" ht="16.5" customHeight="1">
      <c r="A218" s="35"/>
      <c r="B218" s="36"/>
      <c r="C218" s="209" t="s">
        <v>229</v>
      </c>
      <c r="D218" s="209" t="s">
        <v>137</v>
      </c>
      <c r="E218" s="210" t="s">
        <v>206</v>
      </c>
      <c r="F218" s="211" t="s">
        <v>153</v>
      </c>
      <c r="G218" s="212" t="s">
        <v>140</v>
      </c>
      <c r="H218" s="213">
        <v>2</v>
      </c>
      <c r="I218" s="214"/>
      <c r="J218" s="215">
        <f>ROUND(I218*H218,2)</f>
        <v>0</v>
      </c>
      <c r="K218" s="211" t="s">
        <v>1</v>
      </c>
      <c r="L218" s="41"/>
      <c r="M218" s="216" t="s">
        <v>1</v>
      </c>
      <c r="N218" s="217" t="s">
        <v>41</v>
      </c>
      <c r="O218" s="88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0" t="s">
        <v>141</v>
      </c>
      <c r="AT218" s="220" t="s">
        <v>137</v>
      </c>
      <c r="AU218" s="220" t="s">
        <v>84</v>
      </c>
      <c r="AY218" s="14" t="s">
        <v>136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4" t="s">
        <v>84</v>
      </c>
      <c r="BK218" s="221">
        <f>ROUND(I218*H218,2)</f>
        <v>0</v>
      </c>
      <c r="BL218" s="14" t="s">
        <v>141</v>
      </c>
      <c r="BM218" s="220" t="s">
        <v>230</v>
      </c>
    </row>
    <row r="219" s="2" customFormat="1">
      <c r="A219" s="35"/>
      <c r="B219" s="36"/>
      <c r="C219" s="37"/>
      <c r="D219" s="222" t="s">
        <v>142</v>
      </c>
      <c r="E219" s="37"/>
      <c r="F219" s="223" t="s">
        <v>153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142</v>
      </c>
      <c r="AU219" s="14" t="s">
        <v>84</v>
      </c>
    </row>
    <row r="220" s="2" customFormat="1" ht="16.5" customHeight="1">
      <c r="A220" s="35"/>
      <c r="B220" s="36"/>
      <c r="C220" s="209" t="s">
        <v>191</v>
      </c>
      <c r="D220" s="209" t="s">
        <v>137</v>
      </c>
      <c r="E220" s="210" t="s">
        <v>209</v>
      </c>
      <c r="F220" s="211" t="s">
        <v>210</v>
      </c>
      <c r="G220" s="212" t="s">
        <v>140</v>
      </c>
      <c r="H220" s="213">
        <v>2</v>
      </c>
      <c r="I220" s="214"/>
      <c r="J220" s="215">
        <f>ROUND(I220*H220,2)</f>
        <v>0</v>
      </c>
      <c r="K220" s="211" t="s">
        <v>1</v>
      </c>
      <c r="L220" s="41"/>
      <c r="M220" s="216" t="s">
        <v>1</v>
      </c>
      <c r="N220" s="217" t="s">
        <v>41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141</v>
      </c>
      <c r="AT220" s="220" t="s">
        <v>137</v>
      </c>
      <c r="AU220" s="220" t="s">
        <v>84</v>
      </c>
      <c r="AY220" s="14" t="s">
        <v>136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84</v>
      </c>
      <c r="BK220" s="221">
        <f>ROUND(I220*H220,2)</f>
        <v>0</v>
      </c>
      <c r="BL220" s="14" t="s">
        <v>141</v>
      </c>
      <c r="BM220" s="220" t="s">
        <v>231</v>
      </c>
    </row>
    <row r="221" s="2" customFormat="1">
      <c r="A221" s="35"/>
      <c r="B221" s="36"/>
      <c r="C221" s="37"/>
      <c r="D221" s="222" t="s">
        <v>142</v>
      </c>
      <c r="E221" s="37"/>
      <c r="F221" s="223" t="s">
        <v>210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142</v>
      </c>
      <c r="AU221" s="14" t="s">
        <v>84</v>
      </c>
    </row>
    <row r="222" s="2" customFormat="1" ht="16.5" customHeight="1">
      <c r="A222" s="35"/>
      <c r="B222" s="36"/>
      <c r="C222" s="209" t="s">
        <v>232</v>
      </c>
      <c r="D222" s="209" t="s">
        <v>137</v>
      </c>
      <c r="E222" s="210" t="s">
        <v>159</v>
      </c>
      <c r="F222" s="211" t="s">
        <v>157</v>
      </c>
      <c r="G222" s="212" t="s">
        <v>140</v>
      </c>
      <c r="H222" s="213">
        <v>2</v>
      </c>
      <c r="I222" s="214"/>
      <c r="J222" s="215">
        <f>ROUND(I222*H222,2)</f>
        <v>0</v>
      </c>
      <c r="K222" s="211" t="s">
        <v>1</v>
      </c>
      <c r="L222" s="41"/>
      <c r="M222" s="216" t="s">
        <v>1</v>
      </c>
      <c r="N222" s="217" t="s">
        <v>41</v>
      </c>
      <c r="O222" s="88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0" t="s">
        <v>141</v>
      </c>
      <c r="AT222" s="220" t="s">
        <v>137</v>
      </c>
      <c r="AU222" s="220" t="s">
        <v>84</v>
      </c>
      <c r="AY222" s="14" t="s">
        <v>136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4" t="s">
        <v>84</v>
      </c>
      <c r="BK222" s="221">
        <f>ROUND(I222*H222,2)</f>
        <v>0</v>
      </c>
      <c r="BL222" s="14" t="s">
        <v>141</v>
      </c>
      <c r="BM222" s="220" t="s">
        <v>233</v>
      </c>
    </row>
    <row r="223" s="2" customFormat="1">
      <c r="A223" s="35"/>
      <c r="B223" s="36"/>
      <c r="C223" s="37"/>
      <c r="D223" s="222" t="s">
        <v>142</v>
      </c>
      <c r="E223" s="37"/>
      <c r="F223" s="223" t="s">
        <v>157</v>
      </c>
      <c r="G223" s="37"/>
      <c r="H223" s="37"/>
      <c r="I223" s="224"/>
      <c r="J223" s="37"/>
      <c r="K223" s="37"/>
      <c r="L223" s="41"/>
      <c r="M223" s="225"/>
      <c r="N223" s="22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142</v>
      </c>
      <c r="AU223" s="14" t="s">
        <v>84</v>
      </c>
    </row>
    <row r="224" s="2" customFormat="1" ht="16.5" customHeight="1">
      <c r="A224" s="35"/>
      <c r="B224" s="36"/>
      <c r="C224" s="209" t="s">
        <v>193</v>
      </c>
      <c r="D224" s="209" t="s">
        <v>137</v>
      </c>
      <c r="E224" s="210" t="s">
        <v>162</v>
      </c>
      <c r="F224" s="211" t="s">
        <v>163</v>
      </c>
      <c r="G224" s="212" t="s">
        <v>140</v>
      </c>
      <c r="H224" s="213">
        <v>2</v>
      </c>
      <c r="I224" s="214"/>
      <c r="J224" s="215">
        <f>ROUND(I224*H224,2)</f>
        <v>0</v>
      </c>
      <c r="K224" s="211" t="s">
        <v>1</v>
      </c>
      <c r="L224" s="41"/>
      <c r="M224" s="216" t="s">
        <v>1</v>
      </c>
      <c r="N224" s="217" t="s">
        <v>41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0" t="s">
        <v>141</v>
      </c>
      <c r="AT224" s="220" t="s">
        <v>137</v>
      </c>
      <c r="AU224" s="220" t="s">
        <v>84</v>
      </c>
      <c r="AY224" s="14" t="s">
        <v>136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4" t="s">
        <v>84</v>
      </c>
      <c r="BK224" s="221">
        <f>ROUND(I224*H224,2)</f>
        <v>0</v>
      </c>
      <c r="BL224" s="14" t="s">
        <v>141</v>
      </c>
      <c r="BM224" s="220" t="s">
        <v>234</v>
      </c>
    </row>
    <row r="225" s="2" customFormat="1">
      <c r="A225" s="35"/>
      <c r="B225" s="36"/>
      <c r="C225" s="37"/>
      <c r="D225" s="222" t="s">
        <v>142</v>
      </c>
      <c r="E225" s="37"/>
      <c r="F225" s="223" t="s">
        <v>163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142</v>
      </c>
      <c r="AU225" s="14" t="s">
        <v>84</v>
      </c>
    </row>
    <row r="226" s="2" customFormat="1">
      <c r="A226" s="35"/>
      <c r="B226" s="36"/>
      <c r="C226" s="37"/>
      <c r="D226" s="222" t="s">
        <v>143</v>
      </c>
      <c r="E226" s="37"/>
      <c r="F226" s="227" t="s">
        <v>216</v>
      </c>
      <c r="G226" s="37"/>
      <c r="H226" s="37"/>
      <c r="I226" s="224"/>
      <c r="J226" s="37"/>
      <c r="K226" s="37"/>
      <c r="L226" s="41"/>
      <c r="M226" s="225"/>
      <c r="N226" s="22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143</v>
      </c>
      <c r="AU226" s="14" t="s">
        <v>84</v>
      </c>
    </row>
    <row r="227" s="2" customFormat="1" ht="21.75" customHeight="1">
      <c r="A227" s="35"/>
      <c r="B227" s="36"/>
      <c r="C227" s="209" t="s">
        <v>235</v>
      </c>
      <c r="D227" s="209" t="s">
        <v>137</v>
      </c>
      <c r="E227" s="210" t="s">
        <v>166</v>
      </c>
      <c r="F227" s="211" t="s">
        <v>167</v>
      </c>
      <c r="G227" s="212" t="s">
        <v>168</v>
      </c>
      <c r="H227" s="213">
        <v>1</v>
      </c>
      <c r="I227" s="214"/>
      <c r="J227" s="215">
        <f>ROUND(I227*H227,2)</f>
        <v>0</v>
      </c>
      <c r="K227" s="211" t="s">
        <v>1</v>
      </c>
      <c r="L227" s="41"/>
      <c r="M227" s="216" t="s">
        <v>1</v>
      </c>
      <c r="N227" s="217" t="s">
        <v>41</v>
      </c>
      <c r="O227" s="88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0" t="s">
        <v>141</v>
      </c>
      <c r="AT227" s="220" t="s">
        <v>137</v>
      </c>
      <c r="AU227" s="220" t="s">
        <v>84</v>
      </c>
      <c r="AY227" s="14" t="s">
        <v>136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4" t="s">
        <v>84</v>
      </c>
      <c r="BK227" s="221">
        <f>ROUND(I227*H227,2)</f>
        <v>0</v>
      </c>
      <c r="BL227" s="14" t="s">
        <v>141</v>
      </c>
      <c r="BM227" s="220" t="s">
        <v>236</v>
      </c>
    </row>
    <row r="228" s="2" customFormat="1">
      <c r="A228" s="35"/>
      <c r="B228" s="36"/>
      <c r="C228" s="37"/>
      <c r="D228" s="222" t="s">
        <v>142</v>
      </c>
      <c r="E228" s="37"/>
      <c r="F228" s="223" t="s">
        <v>167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142</v>
      </c>
      <c r="AU228" s="14" t="s">
        <v>84</v>
      </c>
    </row>
    <row r="229" s="2" customFormat="1" ht="16.5" customHeight="1">
      <c r="A229" s="35"/>
      <c r="B229" s="36"/>
      <c r="C229" s="209" t="s">
        <v>196</v>
      </c>
      <c r="D229" s="209" t="s">
        <v>137</v>
      </c>
      <c r="E229" s="210" t="s">
        <v>138</v>
      </c>
      <c r="F229" s="211" t="s">
        <v>139</v>
      </c>
      <c r="G229" s="212" t="s">
        <v>140</v>
      </c>
      <c r="H229" s="213">
        <v>1</v>
      </c>
      <c r="I229" s="214"/>
      <c r="J229" s="215">
        <f>ROUND(I229*H229,2)</f>
        <v>0</v>
      </c>
      <c r="K229" s="211" t="s">
        <v>1</v>
      </c>
      <c r="L229" s="41"/>
      <c r="M229" s="216" t="s">
        <v>1</v>
      </c>
      <c r="N229" s="217" t="s">
        <v>41</v>
      </c>
      <c r="O229" s="88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0" t="s">
        <v>141</v>
      </c>
      <c r="AT229" s="220" t="s">
        <v>137</v>
      </c>
      <c r="AU229" s="220" t="s">
        <v>84</v>
      </c>
      <c r="AY229" s="14" t="s">
        <v>136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4" t="s">
        <v>84</v>
      </c>
      <c r="BK229" s="221">
        <f>ROUND(I229*H229,2)</f>
        <v>0</v>
      </c>
      <c r="BL229" s="14" t="s">
        <v>141</v>
      </c>
      <c r="BM229" s="220" t="s">
        <v>237</v>
      </c>
    </row>
    <row r="230" s="2" customFormat="1">
      <c r="A230" s="35"/>
      <c r="B230" s="36"/>
      <c r="C230" s="37"/>
      <c r="D230" s="222" t="s">
        <v>142</v>
      </c>
      <c r="E230" s="37"/>
      <c r="F230" s="223" t="s">
        <v>139</v>
      </c>
      <c r="G230" s="37"/>
      <c r="H230" s="37"/>
      <c r="I230" s="224"/>
      <c r="J230" s="37"/>
      <c r="K230" s="37"/>
      <c r="L230" s="41"/>
      <c r="M230" s="225"/>
      <c r="N230" s="22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142</v>
      </c>
      <c r="AU230" s="14" t="s">
        <v>84</v>
      </c>
    </row>
    <row r="231" s="2" customFormat="1">
      <c r="A231" s="35"/>
      <c r="B231" s="36"/>
      <c r="C231" s="37"/>
      <c r="D231" s="222" t="s">
        <v>143</v>
      </c>
      <c r="E231" s="37"/>
      <c r="F231" s="227" t="s">
        <v>144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143</v>
      </c>
      <c r="AU231" s="14" t="s">
        <v>84</v>
      </c>
    </row>
    <row r="232" s="2" customFormat="1" ht="16.5" customHeight="1">
      <c r="A232" s="35"/>
      <c r="B232" s="36"/>
      <c r="C232" s="209" t="s">
        <v>238</v>
      </c>
      <c r="D232" s="209" t="s">
        <v>137</v>
      </c>
      <c r="E232" s="210" t="s">
        <v>145</v>
      </c>
      <c r="F232" s="211" t="s">
        <v>146</v>
      </c>
      <c r="G232" s="212" t="s">
        <v>140</v>
      </c>
      <c r="H232" s="213">
        <v>1</v>
      </c>
      <c r="I232" s="214"/>
      <c r="J232" s="215">
        <f>ROUND(I232*H232,2)</f>
        <v>0</v>
      </c>
      <c r="K232" s="211" t="s">
        <v>1</v>
      </c>
      <c r="L232" s="41"/>
      <c r="M232" s="216" t="s">
        <v>1</v>
      </c>
      <c r="N232" s="217" t="s">
        <v>41</v>
      </c>
      <c r="O232" s="88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0" t="s">
        <v>141</v>
      </c>
      <c r="AT232" s="220" t="s">
        <v>137</v>
      </c>
      <c r="AU232" s="220" t="s">
        <v>84</v>
      </c>
      <c r="AY232" s="14" t="s">
        <v>136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4" t="s">
        <v>84</v>
      </c>
      <c r="BK232" s="221">
        <f>ROUND(I232*H232,2)</f>
        <v>0</v>
      </c>
      <c r="BL232" s="14" t="s">
        <v>141</v>
      </c>
      <c r="BM232" s="220" t="s">
        <v>239</v>
      </c>
    </row>
    <row r="233" s="2" customFormat="1">
      <c r="A233" s="35"/>
      <c r="B233" s="36"/>
      <c r="C233" s="37"/>
      <c r="D233" s="222" t="s">
        <v>142</v>
      </c>
      <c r="E233" s="37"/>
      <c r="F233" s="223" t="s">
        <v>146</v>
      </c>
      <c r="G233" s="37"/>
      <c r="H233" s="37"/>
      <c r="I233" s="224"/>
      <c r="J233" s="37"/>
      <c r="K233" s="37"/>
      <c r="L233" s="41"/>
      <c r="M233" s="225"/>
      <c r="N233" s="22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142</v>
      </c>
      <c r="AU233" s="14" t="s">
        <v>84</v>
      </c>
    </row>
    <row r="234" s="2" customFormat="1">
      <c r="A234" s="35"/>
      <c r="B234" s="36"/>
      <c r="C234" s="37"/>
      <c r="D234" s="222" t="s">
        <v>143</v>
      </c>
      <c r="E234" s="37"/>
      <c r="F234" s="227" t="s">
        <v>147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143</v>
      </c>
      <c r="AU234" s="14" t="s">
        <v>84</v>
      </c>
    </row>
    <row r="235" s="2" customFormat="1" ht="16.5" customHeight="1">
      <c r="A235" s="35"/>
      <c r="B235" s="36"/>
      <c r="C235" s="209" t="s">
        <v>200</v>
      </c>
      <c r="D235" s="209" t="s">
        <v>137</v>
      </c>
      <c r="E235" s="210" t="s">
        <v>149</v>
      </c>
      <c r="F235" s="211" t="s">
        <v>150</v>
      </c>
      <c r="G235" s="212" t="s">
        <v>140</v>
      </c>
      <c r="H235" s="213">
        <v>1</v>
      </c>
      <c r="I235" s="214"/>
      <c r="J235" s="215">
        <f>ROUND(I235*H235,2)</f>
        <v>0</v>
      </c>
      <c r="K235" s="211" t="s">
        <v>1</v>
      </c>
      <c r="L235" s="41"/>
      <c r="M235" s="216" t="s">
        <v>1</v>
      </c>
      <c r="N235" s="217" t="s">
        <v>41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141</v>
      </c>
      <c r="AT235" s="220" t="s">
        <v>137</v>
      </c>
      <c r="AU235" s="220" t="s">
        <v>84</v>
      </c>
      <c r="AY235" s="14" t="s">
        <v>136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84</v>
      </c>
      <c r="BK235" s="221">
        <f>ROUND(I235*H235,2)</f>
        <v>0</v>
      </c>
      <c r="BL235" s="14" t="s">
        <v>141</v>
      </c>
      <c r="BM235" s="220" t="s">
        <v>240</v>
      </c>
    </row>
    <row r="236" s="2" customFormat="1">
      <c r="A236" s="35"/>
      <c r="B236" s="36"/>
      <c r="C236" s="37"/>
      <c r="D236" s="222" t="s">
        <v>142</v>
      </c>
      <c r="E236" s="37"/>
      <c r="F236" s="223" t="s">
        <v>150</v>
      </c>
      <c r="G236" s="37"/>
      <c r="H236" s="37"/>
      <c r="I236" s="224"/>
      <c r="J236" s="37"/>
      <c r="K236" s="37"/>
      <c r="L236" s="41"/>
      <c r="M236" s="225"/>
      <c r="N236" s="22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142</v>
      </c>
      <c r="AU236" s="14" t="s">
        <v>84</v>
      </c>
    </row>
    <row r="237" s="2" customFormat="1" ht="16.5" customHeight="1">
      <c r="A237" s="35"/>
      <c r="B237" s="36"/>
      <c r="C237" s="209" t="s">
        <v>241</v>
      </c>
      <c r="D237" s="209" t="s">
        <v>137</v>
      </c>
      <c r="E237" s="210" t="s">
        <v>152</v>
      </c>
      <c r="F237" s="211" t="s">
        <v>153</v>
      </c>
      <c r="G237" s="212" t="s">
        <v>140</v>
      </c>
      <c r="H237" s="213">
        <v>1</v>
      </c>
      <c r="I237" s="214"/>
      <c r="J237" s="215">
        <f>ROUND(I237*H237,2)</f>
        <v>0</v>
      </c>
      <c r="K237" s="211" t="s">
        <v>1</v>
      </c>
      <c r="L237" s="41"/>
      <c r="M237" s="216" t="s">
        <v>1</v>
      </c>
      <c r="N237" s="217" t="s">
        <v>41</v>
      </c>
      <c r="O237" s="88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0" t="s">
        <v>141</v>
      </c>
      <c r="AT237" s="220" t="s">
        <v>137</v>
      </c>
      <c r="AU237" s="220" t="s">
        <v>84</v>
      </c>
      <c r="AY237" s="14" t="s">
        <v>136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4" t="s">
        <v>84</v>
      </c>
      <c r="BK237" s="221">
        <f>ROUND(I237*H237,2)</f>
        <v>0</v>
      </c>
      <c r="BL237" s="14" t="s">
        <v>141</v>
      </c>
      <c r="BM237" s="220" t="s">
        <v>242</v>
      </c>
    </row>
    <row r="238" s="2" customFormat="1">
      <c r="A238" s="35"/>
      <c r="B238" s="36"/>
      <c r="C238" s="37"/>
      <c r="D238" s="222" t="s">
        <v>142</v>
      </c>
      <c r="E238" s="37"/>
      <c r="F238" s="223" t="s">
        <v>153</v>
      </c>
      <c r="G238" s="37"/>
      <c r="H238" s="37"/>
      <c r="I238" s="224"/>
      <c r="J238" s="37"/>
      <c r="K238" s="37"/>
      <c r="L238" s="41"/>
      <c r="M238" s="225"/>
      <c r="N238" s="22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142</v>
      </c>
      <c r="AU238" s="14" t="s">
        <v>84</v>
      </c>
    </row>
    <row r="239" s="2" customFormat="1" ht="16.5" customHeight="1">
      <c r="A239" s="35"/>
      <c r="B239" s="36"/>
      <c r="C239" s="209" t="s">
        <v>203</v>
      </c>
      <c r="D239" s="209" t="s">
        <v>137</v>
      </c>
      <c r="E239" s="210" t="s">
        <v>156</v>
      </c>
      <c r="F239" s="211" t="s">
        <v>157</v>
      </c>
      <c r="G239" s="212" t="s">
        <v>140</v>
      </c>
      <c r="H239" s="213">
        <v>1</v>
      </c>
      <c r="I239" s="214"/>
      <c r="J239" s="215">
        <f>ROUND(I239*H239,2)</f>
        <v>0</v>
      </c>
      <c r="K239" s="211" t="s">
        <v>1</v>
      </c>
      <c r="L239" s="41"/>
      <c r="M239" s="216" t="s">
        <v>1</v>
      </c>
      <c r="N239" s="217" t="s">
        <v>41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0" t="s">
        <v>141</v>
      </c>
      <c r="AT239" s="220" t="s">
        <v>137</v>
      </c>
      <c r="AU239" s="220" t="s">
        <v>84</v>
      </c>
      <c r="AY239" s="14" t="s">
        <v>136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4" t="s">
        <v>84</v>
      </c>
      <c r="BK239" s="221">
        <f>ROUND(I239*H239,2)</f>
        <v>0</v>
      </c>
      <c r="BL239" s="14" t="s">
        <v>141</v>
      </c>
      <c r="BM239" s="220" t="s">
        <v>243</v>
      </c>
    </row>
    <row r="240" s="2" customFormat="1">
      <c r="A240" s="35"/>
      <c r="B240" s="36"/>
      <c r="C240" s="37"/>
      <c r="D240" s="222" t="s">
        <v>142</v>
      </c>
      <c r="E240" s="37"/>
      <c r="F240" s="223" t="s">
        <v>157</v>
      </c>
      <c r="G240" s="37"/>
      <c r="H240" s="37"/>
      <c r="I240" s="224"/>
      <c r="J240" s="37"/>
      <c r="K240" s="37"/>
      <c r="L240" s="41"/>
      <c r="M240" s="225"/>
      <c r="N240" s="22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142</v>
      </c>
      <c r="AU240" s="14" t="s">
        <v>84</v>
      </c>
    </row>
    <row r="241" s="2" customFormat="1" ht="16.5" customHeight="1">
      <c r="A241" s="35"/>
      <c r="B241" s="36"/>
      <c r="C241" s="209" t="s">
        <v>244</v>
      </c>
      <c r="D241" s="209" t="s">
        <v>137</v>
      </c>
      <c r="E241" s="210" t="s">
        <v>245</v>
      </c>
      <c r="F241" s="211" t="s">
        <v>157</v>
      </c>
      <c r="G241" s="212" t="s">
        <v>140</v>
      </c>
      <c r="H241" s="213">
        <v>1</v>
      </c>
      <c r="I241" s="214"/>
      <c r="J241" s="215">
        <f>ROUND(I241*H241,2)</f>
        <v>0</v>
      </c>
      <c r="K241" s="211" t="s">
        <v>1</v>
      </c>
      <c r="L241" s="41"/>
      <c r="M241" s="216" t="s">
        <v>1</v>
      </c>
      <c r="N241" s="217" t="s">
        <v>41</v>
      </c>
      <c r="O241" s="88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0" t="s">
        <v>141</v>
      </c>
      <c r="AT241" s="220" t="s">
        <v>137</v>
      </c>
      <c r="AU241" s="220" t="s">
        <v>84</v>
      </c>
      <c r="AY241" s="14" t="s">
        <v>136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4" t="s">
        <v>84</v>
      </c>
      <c r="BK241" s="221">
        <f>ROUND(I241*H241,2)</f>
        <v>0</v>
      </c>
      <c r="BL241" s="14" t="s">
        <v>141</v>
      </c>
      <c r="BM241" s="220" t="s">
        <v>246</v>
      </c>
    </row>
    <row r="242" s="2" customFormat="1">
      <c r="A242" s="35"/>
      <c r="B242" s="36"/>
      <c r="C242" s="37"/>
      <c r="D242" s="222" t="s">
        <v>142</v>
      </c>
      <c r="E242" s="37"/>
      <c r="F242" s="223" t="s">
        <v>157</v>
      </c>
      <c r="G242" s="37"/>
      <c r="H242" s="37"/>
      <c r="I242" s="224"/>
      <c r="J242" s="37"/>
      <c r="K242" s="37"/>
      <c r="L242" s="41"/>
      <c r="M242" s="225"/>
      <c r="N242" s="22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142</v>
      </c>
      <c r="AU242" s="14" t="s">
        <v>84</v>
      </c>
    </row>
    <row r="243" s="2" customFormat="1" ht="16.5" customHeight="1">
      <c r="A243" s="35"/>
      <c r="B243" s="36"/>
      <c r="C243" s="209" t="s">
        <v>205</v>
      </c>
      <c r="D243" s="209" t="s">
        <v>137</v>
      </c>
      <c r="E243" s="210" t="s">
        <v>162</v>
      </c>
      <c r="F243" s="211" t="s">
        <v>163</v>
      </c>
      <c r="G243" s="212" t="s">
        <v>140</v>
      </c>
      <c r="H243" s="213">
        <v>1</v>
      </c>
      <c r="I243" s="214"/>
      <c r="J243" s="215">
        <f>ROUND(I243*H243,2)</f>
        <v>0</v>
      </c>
      <c r="K243" s="211" t="s">
        <v>1</v>
      </c>
      <c r="L243" s="41"/>
      <c r="M243" s="216" t="s">
        <v>1</v>
      </c>
      <c r="N243" s="217" t="s">
        <v>41</v>
      </c>
      <c r="O243" s="88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0" t="s">
        <v>141</v>
      </c>
      <c r="AT243" s="220" t="s">
        <v>137</v>
      </c>
      <c r="AU243" s="220" t="s">
        <v>84</v>
      </c>
      <c r="AY243" s="14" t="s">
        <v>136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4" t="s">
        <v>84</v>
      </c>
      <c r="BK243" s="221">
        <f>ROUND(I243*H243,2)</f>
        <v>0</v>
      </c>
      <c r="BL243" s="14" t="s">
        <v>141</v>
      </c>
      <c r="BM243" s="220" t="s">
        <v>247</v>
      </c>
    </row>
    <row r="244" s="2" customFormat="1">
      <c r="A244" s="35"/>
      <c r="B244" s="36"/>
      <c r="C244" s="37"/>
      <c r="D244" s="222" t="s">
        <v>142</v>
      </c>
      <c r="E244" s="37"/>
      <c r="F244" s="223" t="s">
        <v>163</v>
      </c>
      <c r="G244" s="37"/>
      <c r="H244" s="37"/>
      <c r="I244" s="224"/>
      <c r="J244" s="37"/>
      <c r="K244" s="37"/>
      <c r="L244" s="41"/>
      <c r="M244" s="225"/>
      <c r="N244" s="22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142</v>
      </c>
      <c r="AU244" s="14" t="s">
        <v>84</v>
      </c>
    </row>
    <row r="245" s="2" customFormat="1">
      <c r="A245" s="35"/>
      <c r="B245" s="36"/>
      <c r="C245" s="37"/>
      <c r="D245" s="222" t="s">
        <v>143</v>
      </c>
      <c r="E245" s="37"/>
      <c r="F245" s="227" t="s">
        <v>165</v>
      </c>
      <c r="G245" s="37"/>
      <c r="H245" s="37"/>
      <c r="I245" s="224"/>
      <c r="J245" s="37"/>
      <c r="K245" s="37"/>
      <c r="L245" s="41"/>
      <c r="M245" s="225"/>
      <c r="N245" s="22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143</v>
      </c>
      <c r="AU245" s="14" t="s">
        <v>84</v>
      </c>
    </row>
    <row r="246" s="2" customFormat="1" ht="21.75" customHeight="1">
      <c r="A246" s="35"/>
      <c r="B246" s="36"/>
      <c r="C246" s="209" t="s">
        <v>248</v>
      </c>
      <c r="D246" s="209" t="s">
        <v>137</v>
      </c>
      <c r="E246" s="210" t="s">
        <v>166</v>
      </c>
      <c r="F246" s="211" t="s">
        <v>167</v>
      </c>
      <c r="G246" s="212" t="s">
        <v>168</v>
      </c>
      <c r="H246" s="213">
        <v>1</v>
      </c>
      <c r="I246" s="214"/>
      <c r="J246" s="215">
        <f>ROUND(I246*H246,2)</f>
        <v>0</v>
      </c>
      <c r="K246" s="211" t="s">
        <v>1</v>
      </c>
      <c r="L246" s="41"/>
      <c r="M246" s="216" t="s">
        <v>1</v>
      </c>
      <c r="N246" s="217" t="s">
        <v>41</v>
      </c>
      <c r="O246" s="88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0" t="s">
        <v>141</v>
      </c>
      <c r="AT246" s="220" t="s">
        <v>137</v>
      </c>
      <c r="AU246" s="220" t="s">
        <v>84</v>
      </c>
      <c r="AY246" s="14" t="s">
        <v>136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4" t="s">
        <v>84</v>
      </c>
      <c r="BK246" s="221">
        <f>ROUND(I246*H246,2)</f>
        <v>0</v>
      </c>
      <c r="BL246" s="14" t="s">
        <v>141</v>
      </c>
      <c r="BM246" s="220" t="s">
        <v>249</v>
      </c>
    </row>
    <row r="247" s="2" customFormat="1">
      <c r="A247" s="35"/>
      <c r="B247" s="36"/>
      <c r="C247" s="37"/>
      <c r="D247" s="222" t="s">
        <v>142</v>
      </c>
      <c r="E247" s="37"/>
      <c r="F247" s="223" t="s">
        <v>167</v>
      </c>
      <c r="G247" s="37"/>
      <c r="H247" s="37"/>
      <c r="I247" s="224"/>
      <c r="J247" s="37"/>
      <c r="K247" s="37"/>
      <c r="L247" s="41"/>
      <c r="M247" s="225"/>
      <c r="N247" s="22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142</v>
      </c>
      <c r="AU247" s="14" t="s">
        <v>84</v>
      </c>
    </row>
    <row r="248" s="2" customFormat="1" ht="55.5" customHeight="1">
      <c r="A248" s="35"/>
      <c r="B248" s="36"/>
      <c r="C248" s="209" t="s">
        <v>207</v>
      </c>
      <c r="D248" s="209" t="s">
        <v>137</v>
      </c>
      <c r="E248" s="210" t="s">
        <v>250</v>
      </c>
      <c r="F248" s="211" t="s">
        <v>251</v>
      </c>
      <c r="G248" s="212" t="s">
        <v>168</v>
      </c>
      <c r="H248" s="213">
        <v>1</v>
      </c>
      <c r="I248" s="214"/>
      <c r="J248" s="215">
        <f>ROUND(I248*H248,2)</f>
        <v>0</v>
      </c>
      <c r="K248" s="211" t="s">
        <v>1</v>
      </c>
      <c r="L248" s="41"/>
      <c r="M248" s="216" t="s">
        <v>1</v>
      </c>
      <c r="N248" s="217" t="s">
        <v>41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0" t="s">
        <v>141</v>
      </c>
      <c r="AT248" s="220" t="s">
        <v>137</v>
      </c>
      <c r="AU248" s="220" t="s">
        <v>84</v>
      </c>
      <c r="AY248" s="14" t="s">
        <v>136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4" t="s">
        <v>84</v>
      </c>
      <c r="BK248" s="221">
        <f>ROUND(I248*H248,2)</f>
        <v>0</v>
      </c>
      <c r="BL248" s="14" t="s">
        <v>141</v>
      </c>
      <c r="BM248" s="220" t="s">
        <v>252</v>
      </c>
    </row>
    <row r="249" s="2" customFormat="1">
      <c r="A249" s="35"/>
      <c r="B249" s="36"/>
      <c r="C249" s="37"/>
      <c r="D249" s="222" t="s">
        <v>142</v>
      </c>
      <c r="E249" s="37"/>
      <c r="F249" s="223" t="s">
        <v>253</v>
      </c>
      <c r="G249" s="37"/>
      <c r="H249" s="37"/>
      <c r="I249" s="224"/>
      <c r="J249" s="37"/>
      <c r="K249" s="37"/>
      <c r="L249" s="41"/>
      <c r="M249" s="225"/>
      <c r="N249" s="22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142</v>
      </c>
      <c r="AU249" s="14" t="s">
        <v>84</v>
      </c>
    </row>
    <row r="250" s="12" customFormat="1" ht="25.92" customHeight="1">
      <c r="A250" s="12"/>
      <c r="B250" s="195"/>
      <c r="C250" s="196"/>
      <c r="D250" s="197" t="s">
        <v>75</v>
      </c>
      <c r="E250" s="198" t="s">
        <v>254</v>
      </c>
      <c r="F250" s="198" t="s">
        <v>255</v>
      </c>
      <c r="G250" s="196"/>
      <c r="H250" s="196"/>
      <c r="I250" s="199"/>
      <c r="J250" s="200">
        <f>BK250</f>
        <v>0</v>
      </c>
      <c r="K250" s="196"/>
      <c r="L250" s="201"/>
      <c r="M250" s="202"/>
      <c r="N250" s="203"/>
      <c r="O250" s="203"/>
      <c r="P250" s="204">
        <f>SUM(P251:P290)</f>
        <v>0</v>
      </c>
      <c r="Q250" s="203"/>
      <c r="R250" s="204">
        <f>SUM(R251:R290)</f>
        <v>0</v>
      </c>
      <c r="S250" s="203"/>
      <c r="T250" s="205">
        <f>SUM(T251:T290)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84</v>
      </c>
      <c r="AT250" s="207" t="s">
        <v>75</v>
      </c>
      <c r="AU250" s="207" t="s">
        <v>76</v>
      </c>
      <c r="AY250" s="206" t="s">
        <v>136</v>
      </c>
      <c r="BK250" s="208">
        <f>SUM(BK251:BK290)</f>
        <v>0</v>
      </c>
    </row>
    <row r="251" s="2" customFormat="1" ht="16.5" customHeight="1">
      <c r="A251" s="35"/>
      <c r="B251" s="36"/>
      <c r="C251" s="209" t="s">
        <v>256</v>
      </c>
      <c r="D251" s="209" t="s">
        <v>137</v>
      </c>
      <c r="E251" s="210" t="s">
        <v>138</v>
      </c>
      <c r="F251" s="211" t="s">
        <v>139</v>
      </c>
      <c r="G251" s="212" t="s">
        <v>140</v>
      </c>
      <c r="H251" s="213">
        <v>4</v>
      </c>
      <c r="I251" s="214"/>
      <c r="J251" s="215">
        <f>ROUND(I251*H251,2)</f>
        <v>0</v>
      </c>
      <c r="K251" s="211" t="s">
        <v>1</v>
      </c>
      <c r="L251" s="41"/>
      <c r="M251" s="216" t="s">
        <v>1</v>
      </c>
      <c r="N251" s="217" t="s">
        <v>41</v>
      </c>
      <c r="O251" s="88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0" t="s">
        <v>141</v>
      </c>
      <c r="AT251" s="220" t="s">
        <v>137</v>
      </c>
      <c r="AU251" s="220" t="s">
        <v>84</v>
      </c>
      <c r="AY251" s="14" t="s">
        <v>136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4" t="s">
        <v>84</v>
      </c>
      <c r="BK251" s="221">
        <f>ROUND(I251*H251,2)</f>
        <v>0</v>
      </c>
      <c r="BL251" s="14" t="s">
        <v>141</v>
      </c>
      <c r="BM251" s="220" t="s">
        <v>257</v>
      </c>
    </row>
    <row r="252" s="2" customFormat="1">
      <c r="A252" s="35"/>
      <c r="B252" s="36"/>
      <c r="C252" s="37"/>
      <c r="D252" s="222" t="s">
        <v>142</v>
      </c>
      <c r="E252" s="37"/>
      <c r="F252" s="223" t="s">
        <v>139</v>
      </c>
      <c r="G252" s="37"/>
      <c r="H252" s="37"/>
      <c r="I252" s="224"/>
      <c r="J252" s="37"/>
      <c r="K252" s="37"/>
      <c r="L252" s="41"/>
      <c r="M252" s="225"/>
      <c r="N252" s="22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142</v>
      </c>
      <c r="AU252" s="14" t="s">
        <v>84</v>
      </c>
    </row>
    <row r="253" s="2" customFormat="1">
      <c r="A253" s="35"/>
      <c r="B253" s="36"/>
      <c r="C253" s="37"/>
      <c r="D253" s="222" t="s">
        <v>143</v>
      </c>
      <c r="E253" s="37"/>
      <c r="F253" s="227" t="s">
        <v>144</v>
      </c>
      <c r="G253" s="37"/>
      <c r="H253" s="37"/>
      <c r="I253" s="224"/>
      <c r="J253" s="37"/>
      <c r="K253" s="37"/>
      <c r="L253" s="41"/>
      <c r="M253" s="225"/>
      <c r="N253" s="22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143</v>
      </c>
      <c r="AU253" s="14" t="s">
        <v>84</v>
      </c>
    </row>
    <row r="254" s="2" customFormat="1" ht="16.5" customHeight="1">
      <c r="A254" s="35"/>
      <c r="B254" s="36"/>
      <c r="C254" s="209" t="s">
        <v>211</v>
      </c>
      <c r="D254" s="209" t="s">
        <v>137</v>
      </c>
      <c r="E254" s="210" t="s">
        <v>201</v>
      </c>
      <c r="F254" s="211" t="s">
        <v>202</v>
      </c>
      <c r="G254" s="212" t="s">
        <v>140</v>
      </c>
      <c r="H254" s="213">
        <v>4</v>
      </c>
      <c r="I254" s="214"/>
      <c r="J254" s="215">
        <f>ROUND(I254*H254,2)</f>
        <v>0</v>
      </c>
      <c r="K254" s="211" t="s">
        <v>1</v>
      </c>
      <c r="L254" s="41"/>
      <c r="M254" s="216" t="s">
        <v>1</v>
      </c>
      <c r="N254" s="217" t="s">
        <v>41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0" t="s">
        <v>141</v>
      </c>
      <c r="AT254" s="220" t="s">
        <v>137</v>
      </c>
      <c r="AU254" s="220" t="s">
        <v>84</v>
      </c>
      <c r="AY254" s="14" t="s">
        <v>136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4" t="s">
        <v>84</v>
      </c>
      <c r="BK254" s="221">
        <f>ROUND(I254*H254,2)</f>
        <v>0</v>
      </c>
      <c r="BL254" s="14" t="s">
        <v>141</v>
      </c>
      <c r="BM254" s="220" t="s">
        <v>258</v>
      </c>
    </row>
    <row r="255" s="2" customFormat="1">
      <c r="A255" s="35"/>
      <c r="B255" s="36"/>
      <c r="C255" s="37"/>
      <c r="D255" s="222" t="s">
        <v>142</v>
      </c>
      <c r="E255" s="37"/>
      <c r="F255" s="223" t="s">
        <v>202</v>
      </c>
      <c r="G255" s="37"/>
      <c r="H255" s="37"/>
      <c r="I255" s="224"/>
      <c r="J255" s="37"/>
      <c r="K255" s="37"/>
      <c r="L255" s="41"/>
      <c r="M255" s="225"/>
      <c r="N255" s="22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142</v>
      </c>
      <c r="AU255" s="14" t="s">
        <v>84</v>
      </c>
    </row>
    <row r="256" s="2" customFormat="1">
      <c r="A256" s="35"/>
      <c r="B256" s="36"/>
      <c r="C256" s="37"/>
      <c r="D256" s="222" t="s">
        <v>143</v>
      </c>
      <c r="E256" s="37"/>
      <c r="F256" s="227" t="s">
        <v>147</v>
      </c>
      <c r="G256" s="37"/>
      <c r="H256" s="37"/>
      <c r="I256" s="224"/>
      <c r="J256" s="37"/>
      <c r="K256" s="37"/>
      <c r="L256" s="41"/>
      <c r="M256" s="225"/>
      <c r="N256" s="22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143</v>
      </c>
      <c r="AU256" s="14" t="s">
        <v>84</v>
      </c>
    </row>
    <row r="257" s="2" customFormat="1" ht="16.5" customHeight="1">
      <c r="A257" s="35"/>
      <c r="B257" s="36"/>
      <c r="C257" s="209" t="s">
        <v>259</v>
      </c>
      <c r="D257" s="209" t="s">
        <v>137</v>
      </c>
      <c r="E257" s="210" t="s">
        <v>204</v>
      </c>
      <c r="F257" s="211" t="s">
        <v>150</v>
      </c>
      <c r="G257" s="212" t="s">
        <v>140</v>
      </c>
      <c r="H257" s="213">
        <v>4</v>
      </c>
      <c r="I257" s="214"/>
      <c r="J257" s="215">
        <f>ROUND(I257*H257,2)</f>
        <v>0</v>
      </c>
      <c r="K257" s="211" t="s">
        <v>1</v>
      </c>
      <c r="L257" s="41"/>
      <c r="M257" s="216" t="s">
        <v>1</v>
      </c>
      <c r="N257" s="217" t="s">
        <v>41</v>
      </c>
      <c r="O257" s="88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0" t="s">
        <v>141</v>
      </c>
      <c r="AT257" s="220" t="s">
        <v>137</v>
      </c>
      <c r="AU257" s="220" t="s">
        <v>84</v>
      </c>
      <c r="AY257" s="14" t="s">
        <v>136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4" t="s">
        <v>84</v>
      </c>
      <c r="BK257" s="221">
        <f>ROUND(I257*H257,2)</f>
        <v>0</v>
      </c>
      <c r="BL257" s="14" t="s">
        <v>141</v>
      </c>
      <c r="BM257" s="220" t="s">
        <v>260</v>
      </c>
    </row>
    <row r="258" s="2" customFormat="1">
      <c r="A258" s="35"/>
      <c r="B258" s="36"/>
      <c r="C258" s="37"/>
      <c r="D258" s="222" t="s">
        <v>142</v>
      </c>
      <c r="E258" s="37"/>
      <c r="F258" s="223" t="s">
        <v>150</v>
      </c>
      <c r="G258" s="37"/>
      <c r="H258" s="37"/>
      <c r="I258" s="224"/>
      <c r="J258" s="37"/>
      <c r="K258" s="37"/>
      <c r="L258" s="41"/>
      <c r="M258" s="225"/>
      <c r="N258" s="22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142</v>
      </c>
      <c r="AU258" s="14" t="s">
        <v>84</v>
      </c>
    </row>
    <row r="259" s="2" customFormat="1" ht="16.5" customHeight="1">
      <c r="A259" s="35"/>
      <c r="B259" s="36"/>
      <c r="C259" s="209" t="s">
        <v>213</v>
      </c>
      <c r="D259" s="209" t="s">
        <v>137</v>
      </c>
      <c r="E259" s="210" t="s">
        <v>206</v>
      </c>
      <c r="F259" s="211" t="s">
        <v>153</v>
      </c>
      <c r="G259" s="212" t="s">
        <v>140</v>
      </c>
      <c r="H259" s="213">
        <v>4</v>
      </c>
      <c r="I259" s="214"/>
      <c r="J259" s="215">
        <f>ROUND(I259*H259,2)</f>
        <v>0</v>
      </c>
      <c r="K259" s="211" t="s">
        <v>1</v>
      </c>
      <c r="L259" s="41"/>
      <c r="M259" s="216" t="s">
        <v>1</v>
      </c>
      <c r="N259" s="217" t="s">
        <v>41</v>
      </c>
      <c r="O259" s="88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0" t="s">
        <v>141</v>
      </c>
      <c r="AT259" s="220" t="s">
        <v>137</v>
      </c>
      <c r="AU259" s="220" t="s">
        <v>84</v>
      </c>
      <c r="AY259" s="14" t="s">
        <v>136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4" t="s">
        <v>84</v>
      </c>
      <c r="BK259" s="221">
        <f>ROUND(I259*H259,2)</f>
        <v>0</v>
      </c>
      <c r="BL259" s="14" t="s">
        <v>141</v>
      </c>
      <c r="BM259" s="220" t="s">
        <v>261</v>
      </c>
    </row>
    <row r="260" s="2" customFormat="1">
      <c r="A260" s="35"/>
      <c r="B260" s="36"/>
      <c r="C260" s="37"/>
      <c r="D260" s="222" t="s">
        <v>142</v>
      </c>
      <c r="E260" s="37"/>
      <c r="F260" s="223" t="s">
        <v>153</v>
      </c>
      <c r="G260" s="37"/>
      <c r="H260" s="37"/>
      <c r="I260" s="224"/>
      <c r="J260" s="37"/>
      <c r="K260" s="37"/>
      <c r="L260" s="41"/>
      <c r="M260" s="225"/>
      <c r="N260" s="22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142</v>
      </c>
      <c r="AU260" s="14" t="s">
        <v>84</v>
      </c>
    </row>
    <row r="261" s="2" customFormat="1" ht="16.5" customHeight="1">
      <c r="A261" s="35"/>
      <c r="B261" s="36"/>
      <c r="C261" s="209" t="s">
        <v>262</v>
      </c>
      <c r="D261" s="209" t="s">
        <v>137</v>
      </c>
      <c r="E261" s="210" t="s">
        <v>209</v>
      </c>
      <c r="F261" s="211" t="s">
        <v>210</v>
      </c>
      <c r="G261" s="212" t="s">
        <v>140</v>
      </c>
      <c r="H261" s="213">
        <v>4</v>
      </c>
      <c r="I261" s="214"/>
      <c r="J261" s="215">
        <f>ROUND(I261*H261,2)</f>
        <v>0</v>
      </c>
      <c r="K261" s="211" t="s">
        <v>1</v>
      </c>
      <c r="L261" s="41"/>
      <c r="M261" s="216" t="s">
        <v>1</v>
      </c>
      <c r="N261" s="217" t="s">
        <v>41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0" t="s">
        <v>141</v>
      </c>
      <c r="AT261" s="220" t="s">
        <v>137</v>
      </c>
      <c r="AU261" s="220" t="s">
        <v>84</v>
      </c>
      <c r="AY261" s="14" t="s">
        <v>136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4" t="s">
        <v>84</v>
      </c>
      <c r="BK261" s="221">
        <f>ROUND(I261*H261,2)</f>
        <v>0</v>
      </c>
      <c r="BL261" s="14" t="s">
        <v>141</v>
      </c>
      <c r="BM261" s="220" t="s">
        <v>263</v>
      </c>
    </row>
    <row r="262" s="2" customFormat="1">
      <c r="A262" s="35"/>
      <c r="B262" s="36"/>
      <c r="C262" s="37"/>
      <c r="D262" s="222" t="s">
        <v>142</v>
      </c>
      <c r="E262" s="37"/>
      <c r="F262" s="223" t="s">
        <v>210</v>
      </c>
      <c r="G262" s="37"/>
      <c r="H262" s="37"/>
      <c r="I262" s="224"/>
      <c r="J262" s="37"/>
      <c r="K262" s="37"/>
      <c r="L262" s="41"/>
      <c r="M262" s="225"/>
      <c r="N262" s="22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142</v>
      </c>
      <c r="AU262" s="14" t="s">
        <v>84</v>
      </c>
    </row>
    <row r="263" s="2" customFormat="1" ht="16.5" customHeight="1">
      <c r="A263" s="35"/>
      <c r="B263" s="36"/>
      <c r="C263" s="209" t="s">
        <v>215</v>
      </c>
      <c r="D263" s="209" t="s">
        <v>137</v>
      </c>
      <c r="E263" s="210" t="s">
        <v>159</v>
      </c>
      <c r="F263" s="211" t="s">
        <v>157</v>
      </c>
      <c r="G263" s="212" t="s">
        <v>140</v>
      </c>
      <c r="H263" s="213">
        <v>4</v>
      </c>
      <c r="I263" s="214"/>
      <c r="J263" s="215">
        <f>ROUND(I263*H263,2)</f>
        <v>0</v>
      </c>
      <c r="K263" s="211" t="s">
        <v>1</v>
      </c>
      <c r="L263" s="41"/>
      <c r="M263" s="216" t="s">
        <v>1</v>
      </c>
      <c r="N263" s="217" t="s">
        <v>41</v>
      </c>
      <c r="O263" s="88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0" t="s">
        <v>141</v>
      </c>
      <c r="AT263" s="220" t="s">
        <v>137</v>
      </c>
      <c r="AU263" s="220" t="s">
        <v>84</v>
      </c>
      <c r="AY263" s="14" t="s">
        <v>136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4" t="s">
        <v>84</v>
      </c>
      <c r="BK263" s="221">
        <f>ROUND(I263*H263,2)</f>
        <v>0</v>
      </c>
      <c r="BL263" s="14" t="s">
        <v>141</v>
      </c>
      <c r="BM263" s="220" t="s">
        <v>264</v>
      </c>
    </row>
    <row r="264" s="2" customFormat="1">
      <c r="A264" s="35"/>
      <c r="B264" s="36"/>
      <c r="C264" s="37"/>
      <c r="D264" s="222" t="s">
        <v>142</v>
      </c>
      <c r="E264" s="37"/>
      <c r="F264" s="223" t="s">
        <v>157</v>
      </c>
      <c r="G264" s="37"/>
      <c r="H264" s="37"/>
      <c r="I264" s="224"/>
      <c r="J264" s="37"/>
      <c r="K264" s="37"/>
      <c r="L264" s="41"/>
      <c r="M264" s="225"/>
      <c r="N264" s="22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142</v>
      </c>
      <c r="AU264" s="14" t="s">
        <v>84</v>
      </c>
    </row>
    <row r="265" s="2" customFormat="1" ht="16.5" customHeight="1">
      <c r="A265" s="35"/>
      <c r="B265" s="36"/>
      <c r="C265" s="209" t="s">
        <v>265</v>
      </c>
      <c r="D265" s="209" t="s">
        <v>137</v>
      </c>
      <c r="E265" s="210" t="s">
        <v>162</v>
      </c>
      <c r="F265" s="211" t="s">
        <v>163</v>
      </c>
      <c r="G265" s="212" t="s">
        <v>140</v>
      </c>
      <c r="H265" s="213">
        <v>4</v>
      </c>
      <c r="I265" s="214"/>
      <c r="J265" s="215">
        <f>ROUND(I265*H265,2)</f>
        <v>0</v>
      </c>
      <c r="K265" s="211" t="s">
        <v>1</v>
      </c>
      <c r="L265" s="41"/>
      <c r="M265" s="216" t="s">
        <v>1</v>
      </c>
      <c r="N265" s="217" t="s">
        <v>41</v>
      </c>
      <c r="O265" s="88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0" t="s">
        <v>141</v>
      </c>
      <c r="AT265" s="220" t="s">
        <v>137</v>
      </c>
      <c r="AU265" s="220" t="s">
        <v>84</v>
      </c>
      <c r="AY265" s="14" t="s">
        <v>136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4" t="s">
        <v>84</v>
      </c>
      <c r="BK265" s="221">
        <f>ROUND(I265*H265,2)</f>
        <v>0</v>
      </c>
      <c r="BL265" s="14" t="s">
        <v>141</v>
      </c>
      <c r="BM265" s="220" t="s">
        <v>266</v>
      </c>
    </row>
    <row r="266" s="2" customFormat="1">
      <c r="A266" s="35"/>
      <c r="B266" s="36"/>
      <c r="C266" s="37"/>
      <c r="D266" s="222" t="s">
        <v>142</v>
      </c>
      <c r="E266" s="37"/>
      <c r="F266" s="223" t="s">
        <v>163</v>
      </c>
      <c r="G266" s="37"/>
      <c r="H266" s="37"/>
      <c r="I266" s="224"/>
      <c r="J266" s="37"/>
      <c r="K266" s="37"/>
      <c r="L266" s="41"/>
      <c r="M266" s="225"/>
      <c r="N266" s="22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142</v>
      </c>
      <c r="AU266" s="14" t="s">
        <v>84</v>
      </c>
    </row>
    <row r="267" s="2" customFormat="1">
      <c r="A267" s="35"/>
      <c r="B267" s="36"/>
      <c r="C267" s="37"/>
      <c r="D267" s="222" t="s">
        <v>143</v>
      </c>
      <c r="E267" s="37"/>
      <c r="F267" s="227" t="s">
        <v>216</v>
      </c>
      <c r="G267" s="37"/>
      <c r="H267" s="37"/>
      <c r="I267" s="224"/>
      <c r="J267" s="37"/>
      <c r="K267" s="37"/>
      <c r="L267" s="41"/>
      <c r="M267" s="225"/>
      <c r="N267" s="22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143</v>
      </c>
      <c r="AU267" s="14" t="s">
        <v>84</v>
      </c>
    </row>
    <row r="268" s="2" customFormat="1" ht="21.75" customHeight="1">
      <c r="A268" s="35"/>
      <c r="B268" s="36"/>
      <c r="C268" s="209" t="s">
        <v>217</v>
      </c>
      <c r="D268" s="209" t="s">
        <v>137</v>
      </c>
      <c r="E268" s="210" t="s">
        <v>166</v>
      </c>
      <c r="F268" s="211" t="s">
        <v>167</v>
      </c>
      <c r="G268" s="212" t="s">
        <v>168</v>
      </c>
      <c r="H268" s="213">
        <v>1</v>
      </c>
      <c r="I268" s="214"/>
      <c r="J268" s="215">
        <f>ROUND(I268*H268,2)</f>
        <v>0</v>
      </c>
      <c r="K268" s="211" t="s">
        <v>1</v>
      </c>
      <c r="L268" s="41"/>
      <c r="M268" s="216" t="s">
        <v>1</v>
      </c>
      <c r="N268" s="217" t="s">
        <v>41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0" t="s">
        <v>141</v>
      </c>
      <c r="AT268" s="220" t="s">
        <v>137</v>
      </c>
      <c r="AU268" s="220" t="s">
        <v>84</v>
      </c>
      <c r="AY268" s="14" t="s">
        <v>136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4" t="s">
        <v>84</v>
      </c>
      <c r="BK268" s="221">
        <f>ROUND(I268*H268,2)</f>
        <v>0</v>
      </c>
      <c r="BL268" s="14" t="s">
        <v>141</v>
      </c>
      <c r="BM268" s="220" t="s">
        <v>267</v>
      </c>
    </row>
    <row r="269" s="2" customFormat="1">
      <c r="A269" s="35"/>
      <c r="B269" s="36"/>
      <c r="C269" s="37"/>
      <c r="D269" s="222" t="s">
        <v>142</v>
      </c>
      <c r="E269" s="37"/>
      <c r="F269" s="223" t="s">
        <v>167</v>
      </c>
      <c r="G269" s="37"/>
      <c r="H269" s="37"/>
      <c r="I269" s="224"/>
      <c r="J269" s="37"/>
      <c r="K269" s="37"/>
      <c r="L269" s="41"/>
      <c r="M269" s="225"/>
      <c r="N269" s="22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142</v>
      </c>
      <c r="AU269" s="14" t="s">
        <v>84</v>
      </c>
    </row>
    <row r="270" s="2" customFormat="1" ht="16.5" customHeight="1">
      <c r="A270" s="35"/>
      <c r="B270" s="36"/>
      <c r="C270" s="209" t="s">
        <v>268</v>
      </c>
      <c r="D270" s="209" t="s">
        <v>137</v>
      </c>
      <c r="E270" s="210" t="s">
        <v>138</v>
      </c>
      <c r="F270" s="211" t="s">
        <v>139</v>
      </c>
      <c r="G270" s="212" t="s">
        <v>140</v>
      </c>
      <c r="H270" s="213">
        <v>4</v>
      </c>
      <c r="I270" s="214"/>
      <c r="J270" s="215">
        <f>ROUND(I270*H270,2)</f>
        <v>0</v>
      </c>
      <c r="K270" s="211" t="s">
        <v>1</v>
      </c>
      <c r="L270" s="41"/>
      <c r="M270" s="216" t="s">
        <v>1</v>
      </c>
      <c r="N270" s="217" t="s">
        <v>41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0" t="s">
        <v>141</v>
      </c>
      <c r="AT270" s="220" t="s">
        <v>137</v>
      </c>
      <c r="AU270" s="220" t="s">
        <v>84</v>
      </c>
      <c r="AY270" s="14" t="s">
        <v>136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4" t="s">
        <v>84</v>
      </c>
      <c r="BK270" s="221">
        <f>ROUND(I270*H270,2)</f>
        <v>0</v>
      </c>
      <c r="BL270" s="14" t="s">
        <v>141</v>
      </c>
      <c r="BM270" s="220" t="s">
        <v>269</v>
      </c>
    </row>
    <row r="271" s="2" customFormat="1">
      <c r="A271" s="35"/>
      <c r="B271" s="36"/>
      <c r="C271" s="37"/>
      <c r="D271" s="222" t="s">
        <v>142</v>
      </c>
      <c r="E271" s="37"/>
      <c r="F271" s="223" t="s">
        <v>139</v>
      </c>
      <c r="G271" s="37"/>
      <c r="H271" s="37"/>
      <c r="I271" s="224"/>
      <c r="J271" s="37"/>
      <c r="K271" s="37"/>
      <c r="L271" s="41"/>
      <c r="M271" s="225"/>
      <c r="N271" s="22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142</v>
      </c>
      <c r="AU271" s="14" t="s">
        <v>84</v>
      </c>
    </row>
    <row r="272" s="2" customFormat="1">
      <c r="A272" s="35"/>
      <c r="B272" s="36"/>
      <c r="C272" s="37"/>
      <c r="D272" s="222" t="s">
        <v>143</v>
      </c>
      <c r="E272" s="37"/>
      <c r="F272" s="227" t="s">
        <v>144</v>
      </c>
      <c r="G272" s="37"/>
      <c r="H272" s="37"/>
      <c r="I272" s="224"/>
      <c r="J272" s="37"/>
      <c r="K272" s="37"/>
      <c r="L272" s="41"/>
      <c r="M272" s="225"/>
      <c r="N272" s="226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143</v>
      </c>
      <c r="AU272" s="14" t="s">
        <v>84</v>
      </c>
    </row>
    <row r="273" s="2" customFormat="1" ht="16.5" customHeight="1">
      <c r="A273" s="35"/>
      <c r="B273" s="36"/>
      <c r="C273" s="209" t="s">
        <v>221</v>
      </c>
      <c r="D273" s="209" t="s">
        <v>137</v>
      </c>
      <c r="E273" s="210" t="s">
        <v>145</v>
      </c>
      <c r="F273" s="211" t="s">
        <v>146</v>
      </c>
      <c r="G273" s="212" t="s">
        <v>140</v>
      </c>
      <c r="H273" s="213">
        <v>4</v>
      </c>
      <c r="I273" s="214"/>
      <c r="J273" s="215">
        <f>ROUND(I273*H273,2)</f>
        <v>0</v>
      </c>
      <c r="K273" s="211" t="s">
        <v>1</v>
      </c>
      <c r="L273" s="41"/>
      <c r="M273" s="216" t="s">
        <v>1</v>
      </c>
      <c r="N273" s="217" t="s">
        <v>41</v>
      </c>
      <c r="O273" s="88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0" t="s">
        <v>141</v>
      </c>
      <c r="AT273" s="220" t="s">
        <v>137</v>
      </c>
      <c r="AU273" s="220" t="s">
        <v>84</v>
      </c>
      <c r="AY273" s="14" t="s">
        <v>136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4" t="s">
        <v>84</v>
      </c>
      <c r="BK273" s="221">
        <f>ROUND(I273*H273,2)</f>
        <v>0</v>
      </c>
      <c r="BL273" s="14" t="s">
        <v>141</v>
      </c>
      <c r="BM273" s="220" t="s">
        <v>270</v>
      </c>
    </row>
    <row r="274" s="2" customFormat="1">
      <c r="A274" s="35"/>
      <c r="B274" s="36"/>
      <c r="C274" s="37"/>
      <c r="D274" s="222" t="s">
        <v>142</v>
      </c>
      <c r="E274" s="37"/>
      <c r="F274" s="223" t="s">
        <v>146</v>
      </c>
      <c r="G274" s="37"/>
      <c r="H274" s="37"/>
      <c r="I274" s="224"/>
      <c r="J274" s="37"/>
      <c r="K274" s="37"/>
      <c r="L274" s="41"/>
      <c r="M274" s="225"/>
      <c r="N274" s="22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142</v>
      </c>
      <c r="AU274" s="14" t="s">
        <v>84</v>
      </c>
    </row>
    <row r="275" s="2" customFormat="1">
      <c r="A275" s="35"/>
      <c r="B275" s="36"/>
      <c r="C275" s="37"/>
      <c r="D275" s="222" t="s">
        <v>143</v>
      </c>
      <c r="E275" s="37"/>
      <c r="F275" s="227" t="s">
        <v>147</v>
      </c>
      <c r="G275" s="37"/>
      <c r="H275" s="37"/>
      <c r="I275" s="224"/>
      <c r="J275" s="37"/>
      <c r="K275" s="37"/>
      <c r="L275" s="41"/>
      <c r="M275" s="225"/>
      <c r="N275" s="22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143</v>
      </c>
      <c r="AU275" s="14" t="s">
        <v>84</v>
      </c>
    </row>
    <row r="276" s="2" customFormat="1" ht="16.5" customHeight="1">
      <c r="A276" s="35"/>
      <c r="B276" s="36"/>
      <c r="C276" s="209" t="s">
        <v>271</v>
      </c>
      <c r="D276" s="209" t="s">
        <v>137</v>
      </c>
      <c r="E276" s="210" t="s">
        <v>149</v>
      </c>
      <c r="F276" s="211" t="s">
        <v>150</v>
      </c>
      <c r="G276" s="212" t="s">
        <v>140</v>
      </c>
      <c r="H276" s="213">
        <v>4</v>
      </c>
      <c r="I276" s="214"/>
      <c r="J276" s="215">
        <f>ROUND(I276*H276,2)</f>
        <v>0</v>
      </c>
      <c r="K276" s="211" t="s">
        <v>1</v>
      </c>
      <c r="L276" s="41"/>
      <c r="M276" s="216" t="s">
        <v>1</v>
      </c>
      <c r="N276" s="217" t="s">
        <v>41</v>
      </c>
      <c r="O276" s="88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0" t="s">
        <v>141</v>
      </c>
      <c r="AT276" s="220" t="s">
        <v>137</v>
      </c>
      <c r="AU276" s="220" t="s">
        <v>84</v>
      </c>
      <c r="AY276" s="14" t="s">
        <v>136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4" t="s">
        <v>84</v>
      </c>
      <c r="BK276" s="221">
        <f>ROUND(I276*H276,2)</f>
        <v>0</v>
      </c>
      <c r="BL276" s="14" t="s">
        <v>141</v>
      </c>
      <c r="BM276" s="220" t="s">
        <v>272</v>
      </c>
    </row>
    <row r="277" s="2" customFormat="1">
      <c r="A277" s="35"/>
      <c r="B277" s="36"/>
      <c r="C277" s="37"/>
      <c r="D277" s="222" t="s">
        <v>142</v>
      </c>
      <c r="E277" s="37"/>
      <c r="F277" s="223" t="s">
        <v>150</v>
      </c>
      <c r="G277" s="37"/>
      <c r="H277" s="37"/>
      <c r="I277" s="224"/>
      <c r="J277" s="37"/>
      <c r="K277" s="37"/>
      <c r="L277" s="41"/>
      <c r="M277" s="225"/>
      <c r="N277" s="22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142</v>
      </c>
      <c r="AU277" s="14" t="s">
        <v>84</v>
      </c>
    </row>
    <row r="278" s="2" customFormat="1" ht="16.5" customHeight="1">
      <c r="A278" s="35"/>
      <c r="B278" s="36"/>
      <c r="C278" s="209" t="s">
        <v>225</v>
      </c>
      <c r="D278" s="209" t="s">
        <v>137</v>
      </c>
      <c r="E278" s="210" t="s">
        <v>152</v>
      </c>
      <c r="F278" s="211" t="s">
        <v>153</v>
      </c>
      <c r="G278" s="212" t="s">
        <v>140</v>
      </c>
      <c r="H278" s="213">
        <v>4</v>
      </c>
      <c r="I278" s="214"/>
      <c r="J278" s="215">
        <f>ROUND(I278*H278,2)</f>
        <v>0</v>
      </c>
      <c r="K278" s="211" t="s">
        <v>1</v>
      </c>
      <c r="L278" s="41"/>
      <c r="M278" s="216" t="s">
        <v>1</v>
      </c>
      <c r="N278" s="217" t="s">
        <v>41</v>
      </c>
      <c r="O278" s="88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0" t="s">
        <v>141</v>
      </c>
      <c r="AT278" s="220" t="s">
        <v>137</v>
      </c>
      <c r="AU278" s="220" t="s">
        <v>84</v>
      </c>
      <c r="AY278" s="14" t="s">
        <v>136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4" t="s">
        <v>84</v>
      </c>
      <c r="BK278" s="221">
        <f>ROUND(I278*H278,2)</f>
        <v>0</v>
      </c>
      <c r="BL278" s="14" t="s">
        <v>141</v>
      </c>
      <c r="BM278" s="220" t="s">
        <v>273</v>
      </c>
    </row>
    <row r="279" s="2" customFormat="1">
      <c r="A279" s="35"/>
      <c r="B279" s="36"/>
      <c r="C279" s="37"/>
      <c r="D279" s="222" t="s">
        <v>142</v>
      </c>
      <c r="E279" s="37"/>
      <c r="F279" s="223" t="s">
        <v>153</v>
      </c>
      <c r="G279" s="37"/>
      <c r="H279" s="37"/>
      <c r="I279" s="224"/>
      <c r="J279" s="37"/>
      <c r="K279" s="37"/>
      <c r="L279" s="41"/>
      <c r="M279" s="225"/>
      <c r="N279" s="22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142</v>
      </c>
      <c r="AU279" s="14" t="s">
        <v>84</v>
      </c>
    </row>
    <row r="280" s="2" customFormat="1" ht="16.5" customHeight="1">
      <c r="A280" s="35"/>
      <c r="B280" s="36"/>
      <c r="C280" s="209" t="s">
        <v>274</v>
      </c>
      <c r="D280" s="209" t="s">
        <v>137</v>
      </c>
      <c r="E280" s="210" t="s">
        <v>156</v>
      </c>
      <c r="F280" s="211" t="s">
        <v>157</v>
      </c>
      <c r="G280" s="212" t="s">
        <v>140</v>
      </c>
      <c r="H280" s="213">
        <v>4</v>
      </c>
      <c r="I280" s="214"/>
      <c r="J280" s="215">
        <f>ROUND(I280*H280,2)</f>
        <v>0</v>
      </c>
      <c r="K280" s="211" t="s">
        <v>1</v>
      </c>
      <c r="L280" s="41"/>
      <c r="M280" s="216" t="s">
        <v>1</v>
      </c>
      <c r="N280" s="217" t="s">
        <v>41</v>
      </c>
      <c r="O280" s="88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0" t="s">
        <v>141</v>
      </c>
      <c r="AT280" s="220" t="s">
        <v>137</v>
      </c>
      <c r="AU280" s="220" t="s">
        <v>84</v>
      </c>
      <c r="AY280" s="14" t="s">
        <v>136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4" t="s">
        <v>84</v>
      </c>
      <c r="BK280" s="221">
        <f>ROUND(I280*H280,2)</f>
        <v>0</v>
      </c>
      <c r="BL280" s="14" t="s">
        <v>141</v>
      </c>
      <c r="BM280" s="220" t="s">
        <v>275</v>
      </c>
    </row>
    <row r="281" s="2" customFormat="1">
      <c r="A281" s="35"/>
      <c r="B281" s="36"/>
      <c r="C281" s="37"/>
      <c r="D281" s="222" t="s">
        <v>142</v>
      </c>
      <c r="E281" s="37"/>
      <c r="F281" s="223" t="s">
        <v>157</v>
      </c>
      <c r="G281" s="37"/>
      <c r="H281" s="37"/>
      <c r="I281" s="224"/>
      <c r="J281" s="37"/>
      <c r="K281" s="37"/>
      <c r="L281" s="41"/>
      <c r="M281" s="225"/>
      <c r="N281" s="22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142</v>
      </c>
      <c r="AU281" s="14" t="s">
        <v>84</v>
      </c>
    </row>
    <row r="282" s="2" customFormat="1" ht="16.5" customHeight="1">
      <c r="A282" s="35"/>
      <c r="B282" s="36"/>
      <c r="C282" s="209" t="s">
        <v>227</v>
      </c>
      <c r="D282" s="209" t="s">
        <v>137</v>
      </c>
      <c r="E282" s="210" t="s">
        <v>245</v>
      </c>
      <c r="F282" s="211" t="s">
        <v>157</v>
      </c>
      <c r="G282" s="212" t="s">
        <v>140</v>
      </c>
      <c r="H282" s="213">
        <v>4</v>
      </c>
      <c r="I282" s="214"/>
      <c r="J282" s="215">
        <f>ROUND(I282*H282,2)</f>
        <v>0</v>
      </c>
      <c r="K282" s="211" t="s">
        <v>1</v>
      </c>
      <c r="L282" s="41"/>
      <c r="M282" s="216" t="s">
        <v>1</v>
      </c>
      <c r="N282" s="217" t="s">
        <v>41</v>
      </c>
      <c r="O282" s="88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0" t="s">
        <v>141</v>
      </c>
      <c r="AT282" s="220" t="s">
        <v>137</v>
      </c>
      <c r="AU282" s="220" t="s">
        <v>84</v>
      </c>
      <c r="AY282" s="14" t="s">
        <v>136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4" t="s">
        <v>84</v>
      </c>
      <c r="BK282" s="221">
        <f>ROUND(I282*H282,2)</f>
        <v>0</v>
      </c>
      <c r="BL282" s="14" t="s">
        <v>141</v>
      </c>
      <c r="BM282" s="220" t="s">
        <v>276</v>
      </c>
    </row>
    <row r="283" s="2" customFormat="1">
      <c r="A283" s="35"/>
      <c r="B283" s="36"/>
      <c r="C283" s="37"/>
      <c r="D283" s="222" t="s">
        <v>142</v>
      </c>
      <c r="E283" s="37"/>
      <c r="F283" s="223" t="s">
        <v>157</v>
      </c>
      <c r="G283" s="37"/>
      <c r="H283" s="37"/>
      <c r="I283" s="224"/>
      <c r="J283" s="37"/>
      <c r="K283" s="37"/>
      <c r="L283" s="41"/>
      <c r="M283" s="225"/>
      <c r="N283" s="22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142</v>
      </c>
      <c r="AU283" s="14" t="s">
        <v>84</v>
      </c>
    </row>
    <row r="284" s="2" customFormat="1" ht="16.5" customHeight="1">
      <c r="A284" s="35"/>
      <c r="B284" s="36"/>
      <c r="C284" s="209" t="s">
        <v>277</v>
      </c>
      <c r="D284" s="209" t="s">
        <v>137</v>
      </c>
      <c r="E284" s="210" t="s">
        <v>162</v>
      </c>
      <c r="F284" s="211" t="s">
        <v>163</v>
      </c>
      <c r="G284" s="212" t="s">
        <v>140</v>
      </c>
      <c r="H284" s="213">
        <v>4</v>
      </c>
      <c r="I284" s="214"/>
      <c r="J284" s="215">
        <f>ROUND(I284*H284,2)</f>
        <v>0</v>
      </c>
      <c r="K284" s="211" t="s">
        <v>1</v>
      </c>
      <c r="L284" s="41"/>
      <c r="M284" s="216" t="s">
        <v>1</v>
      </c>
      <c r="N284" s="217" t="s">
        <v>41</v>
      </c>
      <c r="O284" s="88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0" t="s">
        <v>141</v>
      </c>
      <c r="AT284" s="220" t="s">
        <v>137</v>
      </c>
      <c r="AU284" s="220" t="s">
        <v>84</v>
      </c>
      <c r="AY284" s="14" t="s">
        <v>136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4" t="s">
        <v>84</v>
      </c>
      <c r="BK284" s="221">
        <f>ROUND(I284*H284,2)</f>
        <v>0</v>
      </c>
      <c r="BL284" s="14" t="s">
        <v>141</v>
      </c>
      <c r="BM284" s="220" t="s">
        <v>278</v>
      </c>
    </row>
    <row r="285" s="2" customFormat="1">
      <c r="A285" s="35"/>
      <c r="B285" s="36"/>
      <c r="C285" s="37"/>
      <c r="D285" s="222" t="s">
        <v>142</v>
      </c>
      <c r="E285" s="37"/>
      <c r="F285" s="223" t="s">
        <v>163</v>
      </c>
      <c r="G285" s="37"/>
      <c r="H285" s="37"/>
      <c r="I285" s="224"/>
      <c r="J285" s="37"/>
      <c r="K285" s="37"/>
      <c r="L285" s="41"/>
      <c r="M285" s="225"/>
      <c r="N285" s="22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142</v>
      </c>
      <c r="AU285" s="14" t="s">
        <v>84</v>
      </c>
    </row>
    <row r="286" s="2" customFormat="1">
      <c r="A286" s="35"/>
      <c r="B286" s="36"/>
      <c r="C286" s="37"/>
      <c r="D286" s="222" t="s">
        <v>143</v>
      </c>
      <c r="E286" s="37"/>
      <c r="F286" s="227" t="s">
        <v>165</v>
      </c>
      <c r="G286" s="37"/>
      <c r="H286" s="37"/>
      <c r="I286" s="224"/>
      <c r="J286" s="37"/>
      <c r="K286" s="37"/>
      <c r="L286" s="41"/>
      <c r="M286" s="225"/>
      <c r="N286" s="226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143</v>
      </c>
      <c r="AU286" s="14" t="s">
        <v>84</v>
      </c>
    </row>
    <row r="287" s="2" customFormat="1" ht="21.75" customHeight="1">
      <c r="A287" s="35"/>
      <c r="B287" s="36"/>
      <c r="C287" s="209" t="s">
        <v>228</v>
      </c>
      <c r="D287" s="209" t="s">
        <v>137</v>
      </c>
      <c r="E287" s="210" t="s">
        <v>166</v>
      </c>
      <c r="F287" s="211" t="s">
        <v>167</v>
      </c>
      <c r="G287" s="212" t="s">
        <v>168</v>
      </c>
      <c r="H287" s="213">
        <v>1</v>
      </c>
      <c r="I287" s="214"/>
      <c r="J287" s="215">
        <f>ROUND(I287*H287,2)</f>
        <v>0</v>
      </c>
      <c r="K287" s="211" t="s">
        <v>1</v>
      </c>
      <c r="L287" s="41"/>
      <c r="M287" s="216" t="s">
        <v>1</v>
      </c>
      <c r="N287" s="217" t="s">
        <v>41</v>
      </c>
      <c r="O287" s="88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0" t="s">
        <v>141</v>
      </c>
      <c r="AT287" s="220" t="s">
        <v>137</v>
      </c>
      <c r="AU287" s="220" t="s">
        <v>84</v>
      </c>
      <c r="AY287" s="14" t="s">
        <v>136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4" t="s">
        <v>84</v>
      </c>
      <c r="BK287" s="221">
        <f>ROUND(I287*H287,2)</f>
        <v>0</v>
      </c>
      <c r="BL287" s="14" t="s">
        <v>141</v>
      </c>
      <c r="BM287" s="220" t="s">
        <v>279</v>
      </c>
    </row>
    <row r="288" s="2" customFormat="1">
      <c r="A288" s="35"/>
      <c r="B288" s="36"/>
      <c r="C288" s="37"/>
      <c r="D288" s="222" t="s">
        <v>142</v>
      </c>
      <c r="E288" s="37"/>
      <c r="F288" s="223" t="s">
        <v>167</v>
      </c>
      <c r="G288" s="37"/>
      <c r="H288" s="37"/>
      <c r="I288" s="224"/>
      <c r="J288" s="37"/>
      <c r="K288" s="37"/>
      <c r="L288" s="41"/>
      <c r="M288" s="225"/>
      <c r="N288" s="22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142</v>
      </c>
      <c r="AU288" s="14" t="s">
        <v>84</v>
      </c>
    </row>
    <row r="289" s="2" customFormat="1" ht="62.7" customHeight="1">
      <c r="A289" s="35"/>
      <c r="B289" s="36"/>
      <c r="C289" s="209" t="s">
        <v>280</v>
      </c>
      <c r="D289" s="209" t="s">
        <v>137</v>
      </c>
      <c r="E289" s="210" t="s">
        <v>281</v>
      </c>
      <c r="F289" s="211" t="s">
        <v>282</v>
      </c>
      <c r="G289" s="212" t="s">
        <v>168</v>
      </c>
      <c r="H289" s="213">
        <v>1</v>
      </c>
      <c r="I289" s="214"/>
      <c r="J289" s="215">
        <f>ROUND(I289*H289,2)</f>
        <v>0</v>
      </c>
      <c r="K289" s="211" t="s">
        <v>1</v>
      </c>
      <c r="L289" s="41"/>
      <c r="M289" s="216" t="s">
        <v>1</v>
      </c>
      <c r="N289" s="217" t="s">
        <v>41</v>
      </c>
      <c r="O289" s="88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0" t="s">
        <v>141</v>
      </c>
      <c r="AT289" s="220" t="s">
        <v>137</v>
      </c>
      <c r="AU289" s="220" t="s">
        <v>84</v>
      </c>
      <c r="AY289" s="14" t="s">
        <v>136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14" t="s">
        <v>84</v>
      </c>
      <c r="BK289" s="221">
        <f>ROUND(I289*H289,2)</f>
        <v>0</v>
      </c>
      <c r="BL289" s="14" t="s">
        <v>141</v>
      </c>
      <c r="BM289" s="220" t="s">
        <v>283</v>
      </c>
    </row>
    <row r="290" s="2" customFormat="1">
      <c r="A290" s="35"/>
      <c r="B290" s="36"/>
      <c r="C290" s="37"/>
      <c r="D290" s="222" t="s">
        <v>142</v>
      </c>
      <c r="E290" s="37"/>
      <c r="F290" s="223" t="s">
        <v>282</v>
      </c>
      <c r="G290" s="37"/>
      <c r="H290" s="37"/>
      <c r="I290" s="224"/>
      <c r="J290" s="37"/>
      <c r="K290" s="37"/>
      <c r="L290" s="41"/>
      <c r="M290" s="225"/>
      <c r="N290" s="22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142</v>
      </c>
      <c r="AU290" s="14" t="s">
        <v>84</v>
      </c>
    </row>
    <row r="291" s="12" customFormat="1" ht="25.92" customHeight="1">
      <c r="A291" s="12"/>
      <c r="B291" s="195"/>
      <c r="C291" s="196"/>
      <c r="D291" s="197" t="s">
        <v>75</v>
      </c>
      <c r="E291" s="198" t="s">
        <v>284</v>
      </c>
      <c r="F291" s="198" t="s">
        <v>285</v>
      </c>
      <c r="G291" s="196"/>
      <c r="H291" s="196"/>
      <c r="I291" s="199"/>
      <c r="J291" s="200">
        <f>BK291</f>
        <v>0</v>
      </c>
      <c r="K291" s="196"/>
      <c r="L291" s="201"/>
      <c r="M291" s="202"/>
      <c r="N291" s="203"/>
      <c r="O291" s="203"/>
      <c r="P291" s="204">
        <f>SUM(P292:P329)</f>
        <v>0</v>
      </c>
      <c r="Q291" s="203"/>
      <c r="R291" s="204">
        <f>SUM(R292:R329)</f>
        <v>0</v>
      </c>
      <c r="S291" s="203"/>
      <c r="T291" s="205">
        <f>SUM(T292:T329)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6" t="s">
        <v>84</v>
      </c>
      <c r="AT291" s="207" t="s">
        <v>75</v>
      </c>
      <c r="AU291" s="207" t="s">
        <v>76</v>
      </c>
      <c r="AY291" s="206" t="s">
        <v>136</v>
      </c>
      <c r="BK291" s="208">
        <f>SUM(BK292:BK329)</f>
        <v>0</v>
      </c>
    </row>
    <row r="292" s="2" customFormat="1" ht="16.5" customHeight="1">
      <c r="A292" s="35"/>
      <c r="B292" s="36"/>
      <c r="C292" s="209" t="s">
        <v>230</v>
      </c>
      <c r="D292" s="209" t="s">
        <v>137</v>
      </c>
      <c r="E292" s="210" t="s">
        <v>138</v>
      </c>
      <c r="F292" s="211" t="s">
        <v>139</v>
      </c>
      <c r="G292" s="212" t="s">
        <v>140</v>
      </c>
      <c r="H292" s="213">
        <v>3</v>
      </c>
      <c r="I292" s="214"/>
      <c r="J292" s="215">
        <f>ROUND(I292*H292,2)</f>
        <v>0</v>
      </c>
      <c r="K292" s="211" t="s">
        <v>1</v>
      </c>
      <c r="L292" s="41"/>
      <c r="M292" s="216" t="s">
        <v>1</v>
      </c>
      <c r="N292" s="217" t="s">
        <v>41</v>
      </c>
      <c r="O292" s="88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0" t="s">
        <v>141</v>
      </c>
      <c r="AT292" s="220" t="s">
        <v>137</v>
      </c>
      <c r="AU292" s="220" t="s">
        <v>84</v>
      </c>
      <c r="AY292" s="14" t="s">
        <v>136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4" t="s">
        <v>84</v>
      </c>
      <c r="BK292" s="221">
        <f>ROUND(I292*H292,2)</f>
        <v>0</v>
      </c>
      <c r="BL292" s="14" t="s">
        <v>141</v>
      </c>
      <c r="BM292" s="220" t="s">
        <v>286</v>
      </c>
    </row>
    <row r="293" s="2" customFormat="1">
      <c r="A293" s="35"/>
      <c r="B293" s="36"/>
      <c r="C293" s="37"/>
      <c r="D293" s="222" t="s">
        <v>142</v>
      </c>
      <c r="E293" s="37"/>
      <c r="F293" s="223" t="s">
        <v>139</v>
      </c>
      <c r="G293" s="37"/>
      <c r="H293" s="37"/>
      <c r="I293" s="224"/>
      <c r="J293" s="37"/>
      <c r="K293" s="37"/>
      <c r="L293" s="41"/>
      <c r="M293" s="225"/>
      <c r="N293" s="22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142</v>
      </c>
      <c r="AU293" s="14" t="s">
        <v>84</v>
      </c>
    </row>
    <row r="294" s="2" customFormat="1">
      <c r="A294" s="35"/>
      <c r="B294" s="36"/>
      <c r="C294" s="37"/>
      <c r="D294" s="222" t="s">
        <v>143</v>
      </c>
      <c r="E294" s="37"/>
      <c r="F294" s="227" t="s">
        <v>144</v>
      </c>
      <c r="G294" s="37"/>
      <c r="H294" s="37"/>
      <c r="I294" s="224"/>
      <c r="J294" s="37"/>
      <c r="K294" s="37"/>
      <c r="L294" s="41"/>
      <c r="M294" s="225"/>
      <c r="N294" s="226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143</v>
      </c>
      <c r="AU294" s="14" t="s">
        <v>84</v>
      </c>
    </row>
    <row r="295" s="2" customFormat="1" ht="16.5" customHeight="1">
      <c r="A295" s="35"/>
      <c r="B295" s="36"/>
      <c r="C295" s="209" t="s">
        <v>287</v>
      </c>
      <c r="D295" s="209" t="s">
        <v>137</v>
      </c>
      <c r="E295" s="210" t="s">
        <v>201</v>
      </c>
      <c r="F295" s="211" t="s">
        <v>202</v>
      </c>
      <c r="G295" s="212" t="s">
        <v>140</v>
      </c>
      <c r="H295" s="213">
        <v>3</v>
      </c>
      <c r="I295" s="214"/>
      <c r="J295" s="215">
        <f>ROUND(I295*H295,2)</f>
        <v>0</v>
      </c>
      <c r="K295" s="211" t="s">
        <v>1</v>
      </c>
      <c r="L295" s="41"/>
      <c r="M295" s="216" t="s">
        <v>1</v>
      </c>
      <c r="N295" s="217" t="s">
        <v>41</v>
      </c>
      <c r="O295" s="88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0" t="s">
        <v>141</v>
      </c>
      <c r="AT295" s="220" t="s">
        <v>137</v>
      </c>
      <c r="AU295" s="220" t="s">
        <v>84</v>
      </c>
      <c r="AY295" s="14" t="s">
        <v>136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14" t="s">
        <v>84</v>
      </c>
      <c r="BK295" s="221">
        <f>ROUND(I295*H295,2)</f>
        <v>0</v>
      </c>
      <c r="BL295" s="14" t="s">
        <v>141</v>
      </c>
      <c r="BM295" s="220" t="s">
        <v>288</v>
      </c>
    </row>
    <row r="296" s="2" customFormat="1">
      <c r="A296" s="35"/>
      <c r="B296" s="36"/>
      <c r="C296" s="37"/>
      <c r="D296" s="222" t="s">
        <v>142</v>
      </c>
      <c r="E296" s="37"/>
      <c r="F296" s="223" t="s">
        <v>202</v>
      </c>
      <c r="G296" s="37"/>
      <c r="H296" s="37"/>
      <c r="I296" s="224"/>
      <c r="J296" s="37"/>
      <c r="K296" s="37"/>
      <c r="L296" s="41"/>
      <c r="M296" s="225"/>
      <c r="N296" s="226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142</v>
      </c>
      <c r="AU296" s="14" t="s">
        <v>84</v>
      </c>
    </row>
    <row r="297" s="2" customFormat="1">
      <c r="A297" s="35"/>
      <c r="B297" s="36"/>
      <c r="C297" s="37"/>
      <c r="D297" s="222" t="s">
        <v>143</v>
      </c>
      <c r="E297" s="37"/>
      <c r="F297" s="227" t="s">
        <v>147</v>
      </c>
      <c r="G297" s="37"/>
      <c r="H297" s="37"/>
      <c r="I297" s="224"/>
      <c r="J297" s="37"/>
      <c r="K297" s="37"/>
      <c r="L297" s="41"/>
      <c r="M297" s="225"/>
      <c r="N297" s="22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143</v>
      </c>
      <c r="AU297" s="14" t="s">
        <v>84</v>
      </c>
    </row>
    <row r="298" s="2" customFormat="1" ht="16.5" customHeight="1">
      <c r="A298" s="35"/>
      <c r="B298" s="36"/>
      <c r="C298" s="209" t="s">
        <v>231</v>
      </c>
      <c r="D298" s="209" t="s">
        <v>137</v>
      </c>
      <c r="E298" s="210" t="s">
        <v>289</v>
      </c>
      <c r="F298" s="211" t="s">
        <v>290</v>
      </c>
      <c r="G298" s="212" t="s">
        <v>140</v>
      </c>
      <c r="H298" s="213">
        <v>3</v>
      </c>
      <c r="I298" s="214"/>
      <c r="J298" s="215">
        <f>ROUND(I298*H298,2)</f>
        <v>0</v>
      </c>
      <c r="K298" s="211" t="s">
        <v>1</v>
      </c>
      <c r="L298" s="41"/>
      <c r="M298" s="216" t="s">
        <v>1</v>
      </c>
      <c r="N298" s="217" t="s">
        <v>41</v>
      </c>
      <c r="O298" s="88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0" t="s">
        <v>141</v>
      </c>
      <c r="AT298" s="220" t="s">
        <v>137</v>
      </c>
      <c r="AU298" s="220" t="s">
        <v>84</v>
      </c>
      <c r="AY298" s="14" t="s">
        <v>136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14" t="s">
        <v>84</v>
      </c>
      <c r="BK298" s="221">
        <f>ROUND(I298*H298,2)</f>
        <v>0</v>
      </c>
      <c r="BL298" s="14" t="s">
        <v>141</v>
      </c>
      <c r="BM298" s="220" t="s">
        <v>291</v>
      </c>
    </row>
    <row r="299" s="2" customFormat="1">
      <c r="A299" s="35"/>
      <c r="B299" s="36"/>
      <c r="C299" s="37"/>
      <c r="D299" s="222" t="s">
        <v>142</v>
      </c>
      <c r="E299" s="37"/>
      <c r="F299" s="223" t="s">
        <v>290</v>
      </c>
      <c r="G299" s="37"/>
      <c r="H299" s="37"/>
      <c r="I299" s="224"/>
      <c r="J299" s="37"/>
      <c r="K299" s="37"/>
      <c r="L299" s="41"/>
      <c r="M299" s="225"/>
      <c r="N299" s="22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142</v>
      </c>
      <c r="AU299" s="14" t="s">
        <v>84</v>
      </c>
    </row>
    <row r="300" s="2" customFormat="1" ht="16.5" customHeight="1">
      <c r="A300" s="35"/>
      <c r="B300" s="36"/>
      <c r="C300" s="209" t="s">
        <v>292</v>
      </c>
      <c r="D300" s="209" t="s">
        <v>137</v>
      </c>
      <c r="E300" s="210" t="s">
        <v>206</v>
      </c>
      <c r="F300" s="211" t="s">
        <v>153</v>
      </c>
      <c r="G300" s="212" t="s">
        <v>140</v>
      </c>
      <c r="H300" s="213">
        <v>3</v>
      </c>
      <c r="I300" s="214"/>
      <c r="J300" s="215">
        <f>ROUND(I300*H300,2)</f>
        <v>0</v>
      </c>
      <c r="K300" s="211" t="s">
        <v>1</v>
      </c>
      <c r="L300" s="41"/>
      <c r="M300" s="216" t="s">
        <v>1</v>
      </c>
      <c r="N300" s="217" t="s">
        <v>41</v>
      </c>
      <c r="O300" s="88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0" t="s">
        <v>141</v>
      </c>
      <c r="AT300" s="220" t="s">
        <v>137</v>
      </c>
      <c r="AU300" s="220" t="s">
        <v>84</v>
      </c>
      <c r="AY300" s="14" t="s">
        <v>136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4" t="s">
        <v>84</v>
      </c>
      <c r="BK300" s="221">
        <f>ROUND(I300*H300,2)</f>
        <v>0</v>
      </c>
      <c r="BL300" s="14" t="s">
        <v>141</v>
      </c>
      <c r="BM300" s="220" t="s">
        <v>293</v>
      </c>
    </row>
    <row r="301" s="2" customFormat="1">
      <c r="A301" s="35"/>
      <c r="B301" s="36"/>
      <c r="C301" s="37"/>
      <c r="D301" s="222" t="s">
        <v>142</v>
      </c>
      <c r="E301" s="37"/>
      <c r="F301" s="223" t="s">
        <v>153</v>
      </c>
      <c r="G301" s="37"/>
      <c r="H301" s="37"/>
      <c r="I301" s="224"/>
      <c r="J301" s="37"/>
      <c r="K301" s="37"/>
      <c r="L301" s="41"/>
      <c r="M301" s="225"/>
      <c r="N301" s="22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142</v>
      </c>
      <c r="AU301" s="14" t="s">
        <v>84</v>
      </c>
    </row>
    <row r="302" s="2" customFormat="1" ht="16.5" customHeight="1">
      <c r="A302" s="35"/>
      <c r="B302" s="36"/>
      <c r="C302" s="209" t="s">
        <v>233</v>
      </c>
      <c r="D302" s="209" t="s">
        <v>137</v>
      </c>
      <c r="E302" s="210" t="s">
        <v>209</v>
      </c>
      <c r="F302" s="211" t="s">
        <v>210</v>
      </c>
      <c r="G302" s="212" t="s">
        <v>140</v>
      </c>
      <c r="H302" s="213">
        <v>3</v>
      </c>
      <c r="I302" s="214"/>
      <c r="J302" s="215">
        <f>ROUND(I302*H302,2)</f>
        <v>0</v>
      </c>
      <c r="K302" s="211" t="s">
        <v>1</v>
      </c>
      <c r="L302" s="41"/>
      <c r="M302" s="216" t="s">
        <v>1</v>
      </c>
      <c r="N302" s="217" t="s">
        <v>41</v>
      </c>
      <c r="O302" s="88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0" t="s">
        <v>141</v>
      </c>
      <c r="AT302" s="220" t="s">
        <v>137</v>
      </c>
      <c r="AU302" s="220" t="s">
        <v>84</v>
      </c>
      <c r="AY302" s="14" t="s">
        <v>136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4" t="s">
        <v>84</v>
      </c>
      <c r="BK302" s="221">
        <f>ROUND(I302*H302,2)</f>
        <v>0</v>
      </c>
      <c r="BL302" s="14" t="s">
        <v>141</v>
      </c>
      <c r="BM302" s="220" t="s">
        <v>294</v>
      </c>
    </row>
    <row r="303" s="2" customFormat="1">
      <c r="A303" s="35"/>
      <c r="B303" s="36"/>
      <c r="C303" s="37"/>
      <c r="D303" s="222" t="s">
        <v>142</v>
      </c>
      <c r="E303" s="37"/>
      <c r="F303" s="223" t="s">
        <v>210</v>
      </c>
      <c r="G303" s="37"/>
      <c r="H303" s="37"/>
      <c r="I303" s="224"/>
      <c r="J303" s="37"/>
      <c r="K303" s="37"/>
      <c r="L303" s="41"/>
      <c r="M303" s="225"/>
      <c r="N303" s="22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142</v>
      </c>
      <c r="AU303" s="14" t="s">
        <v>84</v>
      </c>
    </row>
    <row r="304" s="2" customFormat="1" ht="16.5" customHeight="1">
      <c r="A304" s="35"/>
      <c r="B304" s="36"/>
      <c r="C304" s="209" t="s">
        <v>295</v>
      </c>
      <c r="D304" s="209" t="s">
        <v>137</v>
      </c>
      <c r="E304" s="210" t="s">
        <v>159</v>
      </c>
      <c r="F304" s="211" t="s">
        <v>157</v>
      </c>
      <c r="G304" s="212" t="s">
        <v>140</v>
      </c>
      <c r="H304" s="213">
        <v>3</v>
      </c>
      <c r="I304" s="214"/>
      <c r="J304" s="215">
        <f>ROUND(I304*H304,2)</f>
        <v>0</v>
      </c>
      <c r="K304" s="211" t="s">
        <v>1</v>
      </c>
      <c r="L304" s="41"/>
      <c r="M304" s="216" t="s">
        <v>1</v>
      </c>
      <c r="N304" s="217" t="s">
        <v>41</v>
      </c>
      <c r="O304" s="88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0" t="s">
        <v>141</v>
      </c>
      <c r="AT304" s="220" t="s">
        <v>137</v>
      </c>
      <c r="AU304" s="220" t="s">
        <v>84</v>
      </c>
      <c r="AY304" s="14" t="s">
        <v>136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14" t="s">
        <v>84</v>
      </c>
      <c r="BK304" s="221">
        <f>ROUND(I304*H304,2)</f>
        <v>0</v>
      </c>
      <c r="BL304" s="14" t="s">
        <v>141</v>
      </c>
      <c r="BM304" s="220" t="s">
        <v>296</v>
      </c>
    </row>
    <row r="305" s="2" customFormat="1">
      <c r="A305" s="35"/>
      <c r="B305" s="36"/>
      <c r="C305" s="37"/>
      <c r="D305" s="222" t="s">
        <v>142</v>
      </c>
      <c r="E305" s="37"/>
      <c r="F305" s="223" t="s">
        <v>157</v>
      </c>
      <c r="G305" s="37"/>
      <c r="H305" s="37"/>
      <c r="I305" s="224"/>
      <c r="J305" s="37"/>
      <c r="K305" s="37"/>
      <c r="L305" s="41"/>
      <c r="M305" s="225"/>
      <c r="N305" s="22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142</v>
      </c>
      <c r="AU305" s="14" t="s">
        <v>84</v>
      </c>
    </row>
    <row r="306" s="2" customFormat="1" ht="16.5" customHeight="1">
      <c r="A306" s="35"/>
      <c r="B306" s="36"/>
      <c r="C306" s="209" t="s">
        <v>234</v>
      </c>
      <c r="D306" s="209" t="s">
        <v>137</v>
      </c>
      <c r="E306" s="210" t="s">
        <v>162</v>
      </c>
      <c r="F306" s="211" t="s">
        <v>163</v>
      </c>
      <c r="G306" s="212" t="s">
        <v>140</v>
      </c>
      <c r="H306" s="213">
        <v>3</v>
      </c>
      <c r="I306" s="214"/>
      <c r="J306" s="215">
        <f>ROUND(I306*H306,2)</f>
        <v>0</v>
      </c>
      <c r="K306" s="211" t="s">
        <v>1</v>
      </c>
      <c r="L306" s="41"/>
      <c r="M306" s="216" t="s">
        <v>1</v>
      </c>
      <c r="N306" s="217" t="s">
        <v>41</v>
      </c>
      <c r="O306" s="88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0" t="s">
        <v>141</v>
      </c>
      <c r="AT306" s="220" t="s">
        <v>137</v>
      </c>
      <c r="AU306" s="220" t="s">
        <v>84</v>
      </c>
      <c r="AY306" s="14" t="s">
        <v>136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4" t="s">
        <v>84</v>
      </c>
      <c r="BK306" s="221">
        <f>ROUND(I306*H306,2)</f>
        <v>0</v>
      </c>
      <c r="BL306" s="14" t="s">
        <v>141</v>
      </c>
      <c r="BM306" s="220" t="s">
        <v>297</v>
      </c>
    </row>
    <row r="307" s="2" customFormat="1">
      <c r="A307" s="35"/>
      <c r="B307" s="36"/>
      <c r="C307" s="37"/>
      <c r="D307" s="222" t="s">
        <v>142</v>
      </c>
      <c r="E307" s="37"/>
      <c r="F307" s="223" t="s">
        <v>163</v>
      </c>
      <c r="G307" s="37"/>
      <c r="H307" s="37"/>
      <c r="I307" s="224"/>
      <c r="J307" s="37"/>
      <c r="K307" s="37"/>
      <c r="L307" s="41"/>
      <c r="M307" s="225"/>
      <c r="N307" s="22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142</v>
      </c>
      <c r="AU307" s="14" t="s">
        <v>84</v>
      </c>
    </row>
    <row r="308" s="2" customFormat="1">
      <c r="A308" s="35"/>
      <c r="B308" s="36"/>
      <c r="C308" s="37"/>
      <c r="D308" s="222" t="s">
        <v>143</v>
      </c>
      <c r="E308" s="37"/>
      <c r="F308" s="227" t="s">
        <v>216</v>
      </c>
      <c r="G308" s="37"/>
      <c r="H308" s="37"/>
      <c r="I308" s="224"/>
      <c r="J308" s="37"/>
      <c r="K308" s="37"/>
      <c r="L308" s="41"/>
      <c r="M308" s="225"/>
      <c r="N308" s="226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143</v>
      </c>
      <c r="AU308" s="14" t="s">
        <v>84</v>
      </c>
    </row>
    <row r="309" s="2" customFormat="1" ht="21.75" customHeight="1">
      <c r="A309" s="35"/>
      <c r="B309" s="36"/>
      <c r="C309" s="209" t="s">
        <v>298</v>
      </c>
      <c r="D309" s="209" t="s">
        <v>137</v>
      </c>
      <c r="E309" s="210" t="s">
        <v>166</v>
      </c>
      <c r="F309" s="211" t="s">
        <v>167</v>
      </c>
      <c r="G309" s="212" t="s">
        <v>168</v>
      </c>
      <c r="H309" s="213">
        <v>1</v>
      </c>
      <c r="I309" s="214"/>
      <c r="J309" s="215">
        <f>ROUND(I309*H309,2)</f>
        <v>0</v>
      </c>
      <c r="K309" s="211" t="s">
        <v>1</v>
      </c>
      <c r="L309" s="41"/>
      <c r="M309" s="216" t="s">
        <v>1</v>
      </c>
      <c r="N309" s="217" t="s">
        <v>41</v>
      </c>
      <c r="O309" s="88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0" t="s">
        <v>141</v>
      </c>
      <c r="AT309" s="220" t="s">
        <v>137</v>
      </c>
      <c r="AU309" s="220" t="s">
        <v>84</v>
      </c>
      <c r="AY309" s="14" t="s">
        <v>136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4" t="s">
        <v>84</v>
      </c>
      <c r="BK309" s="221">
        <f>ROUND(I309*H309,2)</f>
        <v>0</v>
      </c>
      <c r="BL309" s="14" t="s">
        <v>141</v>
      </c>
      <c r="BM309" s="220" t="s">
        <v>299</v>
      </c>
    </row>
    <row r="310" s="2" customFormat="1">
      <c r="A310" s="35"/>
      <c r="B310" s="36"/>
      <c r="C310" s="37"/>
      <c r="D310" s="222" t="s">
        <v>142</v>
      </c>
      <c r="E310" s="37"/>
      <c r="F310" s="223" t="s">
        <v>167</v>
      </c>
      <c r="G310" s="37"/>
      <c r="H310" s="37"/>
      <c r="I310" s="224"/>
      <c r="J310" s="37"/>
      <c r="K310" s="37"/>
      <c r="L310" s="41"/>
      <c r="M310" s="225"/>
      <c r="N310" s="226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142</v>
      </c>
      <c r="AU310" s="14" t="s">
        <v>84</v>
      </c>
    </row>
    <row r="311" s="2" customFormat="1" ht="16.5" customHeight="1">
      <c r="A311" s="35"/>
      <c r="B311" s="36"/>
      <c r="C311" s="209" t="s">
        <v>236</v>
      </c>
      <c r="D311" s="209" t="s">
        <v>137</v>
      </c>
      <c r="E311" s="210" t="s">
        <v>138</v>
      </c>
      <c r="F311" s="211" t="s">
        <v>139</v>
      </c>
      <c r="G311" s="212" t="s">
        <v>140</v>
      </c>
      <c r="H311" s="213">
        <v>2</v>
      </c>
      <c r="I311" s="214"/>
      <c r="J311" s="215">
        <f>ROUND(I311*H311,2)</f>
        <v>0</v>
      </c>
      <c r="K311" s="211" t="s">
        <v>1</v>
      </c>
      <c r="L311" s="41"/>
      <c r="M311" s="216" t="s">
        <v>1</v>
      </c>
      <c r="N311" s="217" t="s">
        <v>41</v>
      </c>
      <c r="O311" s="88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0" t="s">
        <v>141</v>
      </c>
      <c r="AT311" s="220" t="s">
        <v>137</v>
      </c>
      <c r="AU311" s="220" t="s">
        <v>84</v>
      </c>
      <c r="AY311" s="14" t="s">
        <v>136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4" t="s">
        <v>84</v>
      </c>
      <c r="BK311" s="221">
        <f>ROUND(I311*H311,2)</f>
        <v>0</v>
      </c>
      <c r="BL311" s="14" t="s">
        <v>141</v>
      </c>
      <c r="BM311" s="220" t="s">
        <v>300</v>
      </c>
    </row>
    <row r="312" s="2" customFormat="1">
      <c r="A312" s="35"/>
      <c r="B312" s="36"/>
      <c r="C312" s="37"/>
      <c r="D312" s="222" t="s">
        <v>142</v>
      </c>
      <c r="E312" s="37"/>
      <c r="F312" s="223" t="s">
        <v>139</v>
      </c>
      <c r="G312" s="37"/>
      <c r="H312" s="37"/>
      <c r="I312" s="224"/>
      <c r="J312" s="37"/>
      <c r="K312" s="37"/>
      <c r="L312" s="41"/>
      <c r="M312" s="225"/>
      <c r="N312" s="226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142</v>
      </c>
      <c r="AU312" s="14" t="s">
        <v>84</v>
      </c>
    </row>
    <row r="313" s="2" customFormat="1">
      <c r="A313" s="35"/>
      <c r="B313" s="36"/>
      <c r="C313" s="37"/>
      <c r="D313" s="222" t="s">
        <v>143</v>
      </c>
      <c r="E313" s="37"/>
      <c r="F313" s="227" t="s">
        <v>144</v>
      </c>
      <c r="G313" s="37"/>
      <c r="H313" s="37"/>
      <c r="I313" s="224"/>
      <c r="J313" s="37"/>
      <c r="K313" s="37"/>
      <c r="L313" s="41"/>
      <c r="M313" s="225"/>
      <c r="N313" s="22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143</v>
      </c>
      <c r="AU313" s="14" t="s">
        <v>84</v>
      </c>
    </row>
    <row r="314" s="2" customFormat="1" ht="16.5" customHeight="1">
      <c r="A314" s="35"/>
      <c r="B314" s="36"/>
      <c r="C314" s="209" t="s">
        <v>301</v>
      </c>
      <c r="D314" s="209" t="s">
        <v>137</v>
      </c>
      <c r="E314" s="210" t="s">
        <v>201</v>
      </c>
      <c r="F314" s="211" t="s">
        <v>202</v>
      </c>
      <c r="G314" s="212" t="s">
        <v>140</v>
      </c>
      <c r="H314" s="213">
        <v>2</v>
      </c>
      <c r="I314" s="214"/>
      <c r="J314" s="215">
        <f>ROUND(I314*H314,2)</f>
        <v>0</v>
      </c>
      <c r="K314" s="211" t="s">
        <v>1</v>
      </c>
      <c r="L314" s="41"/>
      <c r="M314" s="216" t="s">
        <v>1</v>
      </c>
      <c r="N314" s="217" t="s">
        <v>41</v>
      </c>
      <c r="O314" s="88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0" t="s">
        <v>141</v>
      </c>
      <c r="AT314" s="220" t="s">
        <v>137</v>
      </c>
      <c r="AU314" s="220" t="s">
        <v>84</v>
      </c>
      <c r="AY314" s="14" t="s">
        <v>136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4" t="s">
        <v>84</v>
      </c>
      <c r="BK314" s="221">
        <f>ROUND(I314*H314,2)</f>
        <v>0</v>
      </c>
      <c r="BL314" s="14" t="s">
        <v>141</v>
      </c>
      <c r="BM314" s="220" t="s">
        <v>302</v>
      </c>
    </row>
    <row r="315" s="2" customFormat="1">
      <c r="A315" s="35"/>
      <c r="B315" s="36"/>
      <c r="C315" s="37"/>
      <c r="D315" s="222" t="s">
        <v>142</v>
      </c>
      <c r="E315" s="37"/>
      <c r="F315" s="223" t="s">
        <v>202</v>
      </c>
      <c r="G315" s="37"/>
      <c r="H315" s="37"/>
      <c r="I315" s="224"/>
      <c r="J315" s="37"/>
      <c r="K315" s="37"/>
      <c r="L315" s="41"/>
      <c r="M315" s="225"/>
      <c r="N315" s="22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142</v>
      </c>
      <c r="AU315" s="14" t="s">
        <v>84</v>
      </c>
    </row>
    <row r="316" s="2" customFormat="1">
      <c r="A316" s="35"/>
      <c r="B316" s="36"/>
      <c r="C316" s="37"/>
      <c r="D316" s="222" t="s">
        <v>143</v>
      </c>
      <c r="E316" s="37"/>
      <c r="F316" s="227" t="s">
        <v>147</v>
      </c>
      <c r="G316" s="37"/>
      <c r="H316" s="37"/>
      <c r="I316" s="224"/>
      <c r="J316" s="37"/>
      <c r="K316" s="37"/>
      <c r="L316" s="41"/>
      <c r="M316" s="225"/>
      <c r="N316" s="226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143</v>
      </c>
      <c r="AU316" s="14" t="s">
        <v>84</v>
      </c>
    </row>
    <row r="317" s="2" customFormat="1" ht="16.5" customHeight="1">
      <c r="A317" s="35"/>
      <c r="B317" s="36"/>
      <c r="C317" s="209" t="s">
        <v>237</v>
      </c>
      <c r="D317" s="209" t="s">
        <v>137</v>
      </c>
      <c r="E317" s="210" t="s">
        <v>204</v>
      </c>
      <c r="F317" s="211" t="s">
        <v>150</v>
      </c>
      <c r="G317" s="212" t="s">
        <v>140</v>
      </c>
      <c r="H317" s="213">
        <v>2</v>
      </c>
      <c r="I317" s="214"/>
      <c r="J317" s="215">
        <f>ROUND(I317*H317,2)</f>
        <v>0</v>
      </c>
      <c r="K317" s="211" t="s">
        <v>1</v>
      </c>
      <c r="L317" s="41"/>
      <c r="M317" s="216" t="s">
        <v>1</v>
      </c>
      <c r="N317" s="217" t="s">
        <v>41</v>
      </c>
      <c r="O317" s="88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0" t="s">
        <v>141</v>
      </c>
      <c r="AT317" s="220" t="s">
        <v>137</v>
      </c>
      <c r="AU317" s="220" t="s">
        <v>84</v>
      </c>
      <c r="AY317" s="14" t="s">
        <v>136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4" t="s">
        <v>84</v>
      </c>
      <c r="BK317" s="221">
        <f>ROUND(I317*H317,2)</f>
        <v>0</v>
      </c>
      <c r="BL317" s="14" t="s">
        <v>141</v>
      </c>
      <c r="BM317" s="220" t="s">
        <v>303</v>
      </c>
    </row>
    <row r="318" s="2" customFormat="1">
      <c r="A318" s="35"/>
      <c r="B318" s="36"/>
      <c r="C318" s="37"/>
      <c r="D318" s="222" t="s">
        <v>142</v>
      </c>
      <c r="E318" s="37"/>
      <c r="F318" s="223" t="s">
        <v>150</v>
      </c>
      <c r="G318" s="37"/>
      <c r="H318" s="37"/>
      <c r="I318" s="224"/>
      <c r="J318" s="37"/>
      <c r="K318" s="37"/>
      <c r="L318" s="41"/>
      <c r="M318" s="225"/>
      <c r="N318" s="226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142</v>
      </c>
      <c r="AU318" s="14" t="s">
        <v>84</v>
      </c>
    </row>
    <row r="319" s="2" customFormat="1" ht="16.5" customHeight="1">
      <c r="A319" s="35"/>
      <c r="B319" s="36"/>
      <c r="C319" s="209" t="s">
        <v>304</v>
      </c>
      <c r="D319" s="209" t="s">
        <v>137</v>
      </c>
      <c r="E319" s="210" t="s">
        <v>206</v>
      </c>
      <c r="F319" s="211" t="s">
        <v>153</v>
      </c>
      <c r="G319" s="212" t="s">
        <v>140</v>
      </c>
      <c r="H319" s="213">
        <v>2</v>
      </c>
      <c r="I319" s="214"/>
      <c r="J319" s="215">
        <f>ROUND(I319*H319,2)</f>
        <v>0</v>
      </c>
      <c r="K319" s="211" t="s">
        <v>1</v>
      </c>
      <c r="L319" s="41"/>
      <c r="M319" s="216" t="s">
        <v>1</v>
      </c>
      <c r="N319" s="217" t="s">
        <v>41</v>
      </c>
      <c r="O319" s="88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0" t="s">
        <v>141</v>
      </c>
      <c r="AT319" s="220" t="s">
        <v>137</v>
      </c>
      <c r="AU319" s="220" t="s">
        <v>84</v>
      </c>
      <c r="AY319" s="14" t="s">
        <v>136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4" t="s">
        <v>84</v>
      </c>
      <c r="BK319" s="221">
        <f>ROUND(I319*H319,2)</f>
        <v>0</v>
      </c>
      <c r="BL319" s="14" t="s">
        <v>141</v>
      </c>
      <c r="BM319" s="220" t="s">
        <v>305</v>
      </c>
    </row>
    <row r="320" s="2" customFormat="1">
      <c r="A320" s="35"/>
      <c r="B320" s="36"/>
      <c r="C320" s="37"/>
      <c r="D320" s="222" t="s">
        <v>142</v>
      </c>
      <c r="E320" s="37"/>
      <c r="F320" s="223" t="s">
        <v>153</v>
      </c>
      <c r="G320" s="37"/>
      <c r="H320" s="37"/>
      <c r="I320" s="224"/>
      <c r="J320" s="37"/>
      <c r="K320" s="37"/>
      <c r="L320" s="41"/>
      <c r="M320" s="225"/>
      <c r="N320" s="226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142</v>
      </c>
      <c r="AU320" s="14" t="s">
        <v>84</v>
      </c>
    </row>
    <row r="321" s="2" customFormat="1" ht="16.5" customHeight="1">
      <c r="A321" s="35"/>
      <c r="B321" s="36"/>
      <c r="C321" s="209" t="s">
        <v>239</v>
      </c>
      <c r="D321" s="209" t="s">
        <v>137</v>
      </c>
      <c r="E321" s="210" t="s">
        <v>209</v>
      </c>
      <c r="F321" s="211" t="s">
        <v>210</v>
      </c>
      <c r="G321" s="212" t="s">
        <v>140</v>
      </c>
      <c r="H321" s="213">
        <v>2</v>
      </c>
      <c r="I321" s="214"/>
      <c r="J321" s="215">
        <f>ROUND(I321*H321,2)</f>
        <v>0</v>
      </c>
      <c r="K321" s="211" t="s">
        <v>1</v>
      </c>
      <c r="L321" s="41"/>
      <c r="M321" s="216" t="s">
        <v>1</v>
      </c>
      <c r="N321" s="217" t="s">
        <v>41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0" t="s">
        <v>141</v>
      </c>
      <c r="AT321" s="220" t="s">
        <v>137</v>
      </c>
      <c r="AU321" s="220" t="s">
        <v>84</v>
      </c>
      <c r="AY321" s="14" t="s">
        <v>136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4" t="s">
        <v>84</v>
      </c>
      <c r="BK321" s="221">
        <f>ROUND(I321*H321,2)</f>
        <v>0</v>
      </c>
      <c r="BL321" s="14" t="s">
        <v>141</v>
      </c>
      <c r="BM321" s="220" t="s">
        <v>306</v>
      </c>
    </row>
    <row r="322" s="2" customFormat="1">
      <c r="A322" s="35"/>
      <c r="B322" s="36"/>
      <c r="C322" s="37"/>
      <c r="D322" s="222" t="s">
        <v>142</v>
      </c>
      <c r="E322" s="37"/>
      <c r="F322" s="223" t="s">
        <v>210</v>
      </c>
      <c r="G322" s="37"/>
      <c r="H322" s="37"/>
      <c r="I322" s="224"/>
      <c r="J322" s="37"/>
      <c r="K322" s="37"/>
      <c r="L322" s="41"/>
      <c r="M322" s="225"/>
      <c r="N322" s="226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142</v>
      </c>
      <c r="AU322" s="14" t="s">
        <v>84</v>
      </c>
    </row>
    <row r="323" s="2" customFormat="1" ht="16.5" customHeight="1">
      <c r="A323" s="35"/>
      <c r="B323" s="36"/>
      <c r="C323" s="209" t="s">
        <v>307</v>
      </c>
      <c r="D323" s="209" t="s">
        <v>137</v>
      </c>
      <c r="E323" s="210" t="s">
        <v>245</v>
      </c>
      <c r="F323" s="211" t="s">
        <v>157</v>
      </c>
      <c r="G323" s="212" t="s">
        <v>140</v>
      </c>
      <c r="H323" s="213">
        <v>2</v>
      </c>
      <c r="I323" s="214"/>
      <c r="J323" s="215">
        <f>ROUND(I323*H323,2)</f>
        <v>0</v>
      </c>
      <c r="K323" s="211" t="s">
        <v>1</v>
      </c>
      <c r="L323" s="41"/>
      <c r="M323" s="216" t="s">
        <v>1</v>
      </c>
      <c r="N323" s="217" t="s">
        <v>41</v>
      </c>
      <c r="O323" s="88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0" t="s">
        <v>141</v>
      </c>
      <c r="AT323" s="220" t="s">
        <v>137</v>
      </c>
      <c r="AU323" s="220" t="s">
        <v>84</v>
      </c>
      <c r="AY323" s="14" t="s">
        <v>136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4" t="s">
        <v>84</v>
      </c>
      <c r="BK323" s="221">
        <f>ROUND(I323*H323,2)</f>
        <v>0</v>
      </c>
      <c r="BL323" s="14" t="s">
        <v>141</v>
      </c>
      <c r="BM323" s="220" t="s">
        <v>308</v>
      </c>
    </row>
    <row r="324" s="2" customFormat="1">
      <c r="A324" s="35"/>
      <c r="B324" s="36"/>
      <c r="C324" s="37"/>
      <c r="D324" s="222" t="s">
        <v>142</v>
      </c>
      <c r="E324" s="37"/>
      <c r="F324" s="223" t="s">
        <v>157</v>
      </c>
      <c r="G324" s="37"/>
      <c r="H324" s="37"/>
      <c r="I324" s="224"/>
      <c r="J324" s="37"/>
      <c r="K324" s="37"/>
      <c r="L324" s="41"/>
      <c r="M324" s="225"/>
      <c r="N324" s="226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142</v>
      </c>
      <c r="AU324" s="14" t="s">
        <v>84</v>
      </c>
    </row>
    <row r="325" s="2" customFormat="1" ht="16.5" customHeight="1">
      <c r="A325" s="35"/>
      <c r="B325" s="36"/>
      <c r="C325" s="209" t="s">
        <v>240</v>
      </c>
      <c r="D325" s="209" t="s">
        <v>137</v>
      </c>
      <c r="E325" s="210" t="s">
        <v>162</v>
      </c>
      <c r="F325" s="211" t="s">
        <v>163</v>
      </c>
      <c r="G325" s="212" t="s">
        <v>140</v>
      </c>
      <c r="H325" s="213">
        <v>2</v>
      </c>
      <c r="I325" s="214"/>
      <c r="J325" s="215">
        <f>ROUND(I325*H325,2)</f>
        <v>0</v>
      </c>
      <c r="K325" s="211" t="s">
        <v>1</v>
      </c>
      <c r="L325" s="41"/>
      <c r="M325" s="216" t="s">
        <v>1</v>
      </c>
      <c r="N325" s="217" t="s">
        <v>41</v>
      </c>
      <c r="O325" s="88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0" t="s">
        <v>141</v>
      </c>
      <c r="AT325" s="220" t="s">
        <v>137</v>
      </c>
      <c r="AU325" s="220" t="s">
        <v>84</v>
      </c>
      <c r="AY325" s="14" t="s">
        <v>136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14" t="s">
        <v>84</v>
      </c>
      <c r="BK325" s="221">
        <f>ROUND(I325*H325,2)</f>
        <v>0</v>
      </c>
      <c r="BL325" s="14" t="s">
        <v>141</v>
      </c>
      <c r="BM325" s="220" t="s">
        <v>309</v>
      </c>
    </row>
    <row r="326" s="2" customFormat="1">
      <c r="A326" s="35"/>
      <c r="B326" s="36"/>
      <c r="C326" s="37"/>
      <c r="D326" s="222" t="s">
        <v>142</v>
      </c>
      <c r="E326" s="37"/>
      <c r="F326" s="223" t="s">
        <v>163</v>
      </c>
      <c r="G326" s="37"/>
      <c r="H326" s="37"/>
      <c r="I326" s="224"/>
      <c r="J326" s="37"/>
      <c r="K326" s="37"/>
      <c r="L326" s="41"/>
      <c r="M326" s="225"/>
      <c r="N326" s="226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142</v>
      </c>
      <c r="AU326" s="14" t="s">
        <v>84</v>
      </c>
    </row>
    <row r="327" s="2" customFormat="1">
      <c r="A327" s="35"/>
      <c r="B327" s="36"/>
      <c r="C327" s="37"/>
      <c r="D327" s="222" t="s">
        <v>143</v>
      </c>
      <c r="E327" s="37"/>
      <c r="F327" s="227" t="s">
        <v>216</v>
      </c>
      <c r="G327" s="37"/>
      <c r="H327" s="37"/>
      <c r="I327" s="224"/>
      <c r="J327" s="37"/>
      <c r="K327" s="37"/>
      <c r="L327" s="41"/>
      <c r="M327" s="225"/>
      <c r="N327" s="22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143</v>
      </c>
      <c r="AU327" s="14" t="s">
        <v>84</v>
      </c>
    </row>
    <row r="328" s="2" customFormat="1" ht="21.75" customHeight="1">
      <c r="A328" s="35"/>
      <c r="B328" s="36"/>
      <c r="C328" s="209" t="s">
        <v>310</v>
      </c>
      <c r="D328" s="209" t="s">
        <v>137</v>
      </c>
      <c r="E328" s="210" t="s">
        <v>166</v>
      </c>
      <c r="F328" s="211" t="s">
        <v>167</v>
      </c>
      <c r="G328" s="212" t="s">
        <v>168</v>
      </c>
      <c r="H328" s="213">
        <v>1</v>
      </c>
      <c r="I328" s="214"/>
      <c r="J328" s="215">
        <f>ROUND(I328*H328,2)</f>
        <v>0</v>
      </c>
      <c r="K328" s="211" t="s">
        <v>1</v>
      </c>
      <c r="L328" s="41"/>
      <c r="M328" s="216" t="s">
        <v>1</v>
      </c>
      <c r="N328" s="217" t="s">
        <v>41</v>
      </c>
      <c r="O328" s="88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0" t="s">
        <v>141</v>
      </c>
      <c r="AT328" s="220" t="s">
        <v>137</v>
      </c>
      <c r="AU328" s="220" t="s">
        <v>84</v>
      </c>
      <c r="AY328" s="14" t="s">
        <v>136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4" t="s">
        <v>84</v>
      </c>
      <c r="BK328" s="221">
        <f>ROUND(I328*H328,2)</f>
        <v>0</v>
      </c>
      <c r="BL328" s="14" t="s">
        <v>141</v>
      </c>
      <c r="BM328" s="220" t="s">
        <v>311</v>
      </c>
    </row>
    <row r="329" s="2" customFormat="1">
      <c r="A329" s="35"/>
      <c r="B329" s="36"/>
      <c r="C329" s="37"/>
      <c r="D329" s="222" t="s">
        <v>142</v>
      </c>
      <c r="E329" s="37"/>
      <c r="F329" s="223" t="s">
        <v>167</v>
      </c>
      <c r="G329" s="37"/>
      <c r="H329" s="37"/>
      <c r="I329" s="224"/>
      <c r="J329" s="37"/>
      <c r="K329" s="37"/>
      <c r="L329" s="41"/>
      <c r="M329" s="225"/>
      <c r="N329" s="22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142</v>
      </c>
      <c r="AU329" s="14" t="s">
        <v>84</v>
      </c>
    </row>
    <row r="330" s="12" customFormat="1" ht="25.92" customHeight="1">
      <c r="A330" s="12"/>
      <c r="B330" s="195"/>
      <c r="C330" s="196"/>
      <c r="D330" s="197" t="s">
        <v>75</v>
      </c>
      <c r="E330" s="198" t="s">
        <v>312</v>
      </c>
      <c r="F330" s="198" t="s">
        <v>313</v>
      </c>
      <c r="G330" s="196"/>
      <c r="H330" s="196"/>
      <c r="I330" s="199"/>
      <c r="J330" s="200">
        <f>BK330</f>
        <v>0</v>
      </c>
      <c r="K330" s="196"/>
      <c r="L330" s="201"/>
      <c r="M330" s="202"/>
      <c r="N330" s="203"/>
      <c r="O330" s="203"/>
      <c r="P330" s="204">
        <f>SUM(P331:P370)</f>
        <v>0</v>
      </c>
      <c r="Q330" s="203"/>
      <c r="R330" s="204">
        <f>SUM(R331:R370)</f>
        <v>0</v>
      </c>
      <c r="S330" s="203"/>
      <c r="T330" s="205">
        <f>SUM(T331:T370)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6" t="s">
        <v>84</v>
      </c>
      <c r="AT330" s="207" t="s">
        <v>75</v>
      </c>
      <c r="AU330" s="207" t="s">
        <v>76</v>
      </c>
      <c r="AY330" s="206" t="s">
        <v>136</v>
      </c>
      <c r="BK330" s="208">
        <f>SUM(BK331:BK370)</f>
        <v>0</v>
      </c>
    </row>
    <row r="331" s="2" customFormat="1" ht="16.5" customHeight="1">
      <c r="A331" s="35"/>
      <c r="B331" s="36"/>
      <c r="C331" s="209" t="s">
        <v>242</v>
      </c>
      <c r="D331" s="209" t="s">
        <v>137</v>
      </c>
      <c r="E331" s="210" t="s">
        <v>138</v>
      </c>
      <c r="F331" s="211" t="s">
        <v>139</v>
      </c>
      <c r="G331" s="212" t="s">
        <v>140</v>
      </c>
      <c r="H331" s="213">
        <v>1</v>
      </c>
      <c r="I331" s="214"/>
      <c r="J331" s="215">
        <f>ROUND(I331*H331,2)</f>
        <v>0</v>
      </c>
      <c r="K331" s="211" t="s">
        <v>1</v>
      </c>
      <c r="L331" s="41"/>
      <c r="M331" s="216" t="s">
        <v>1</v>
      </c>
      <c r="N331" s="217" t="s">
        <v>41</v>
      </c>
      <c r="O331" s="88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20" t="s">
        <v>141</v>
      </c>
      <c r="AT331" s="220" t="s">
        <v>137</v>
      </c>
      <c r="AU331" s="220" t="s">
        <v>84</v>
      </c>
      <c r="AY331" s="14" t="s">
        <v>136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4" t="s">
        <v>84</v>
      </c>
      <c r="BK331" s="221">
        <f>ROUND(I331*H331,2)</f>
        <v>0</v>
      </c>
      <c r="BL331" s="14" t="s">
        <v>141</v>
      </c>
      <c r="BM331" s="220" t="s">
        <v>314</v>
      </c>
    </row>
    <row r="332" s="2" customFormat="1">
      <c r="A332" s="35"/>
      <c r="B332" s="36"/>
      <c r="C332" s="37"/>
      <c r="D332" s="222" t="s">
        <v>142</v>
      </c>
      <c r="E332" s="37"/>
      <c r="F332" s="223" t="s">
        <v>139</v>
      </c>
      <c r="G332" s="37"/>
      <c r="H332" s="37"/>
      <c r="I332" s="224"/>
      <c r="J332" s="37"/>
      <c r="K332" s="37"/>
      <c r="L332" s="41"/>
      <c r="M332" s="225"/>
      <c r="N332" s="226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142</v>
      </c>
      <c r="AU332" s="14" t="s">
        <v>84</v>
      </c>
    </row>
    <row r="333" s="2" customFormat="1">
      <c r="A333" s="35"/>
      <c r="B333" s="36"/>
      <c r="C333" s="37"/>
      <c r="D333" s="222" t="s">
        <v>143</v>
      </c>
      <c r="E333" s="37"/>
      <c r="F333" s="227" t="s">
        <v>144</v>
      </c>
      <c r="G333" s="37"/>
      <c r="H333" s="37"/>
      <c r="I333" s="224"/>
      <c r="J333" s="37"/>
      <c r="K333" s="37"/>
      <c r="L333" s="41"/>
      <c r="M333" s="225"/>
      <c r="N333" s="22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143</v>
      </c>
      <c r="AU333" s="14" t="s">
        <v>84</v>
      </c>
    </row>
    <row r="334" s="2" customFormat="1" ht="16.5" customHeight="1">
      <c r="A334" s="35"/>
      <c r="B334" s="36"/>
      <c r="C334" s="209" t="s">
        <v>315</v>
      </c>
      <c r="D334" s="209" t="s">
        <v>137</v>
      </c>
      <c r="E334" s="210" t="s">
        <v>201</v>
      </c>
      <c r="F334" s="211" t="s">
        <v>202</v>
      </c>
      <c r="G334" s="212" t="s">
        <v>140</v>
      </c>
      <c r="H334" s="213">
        <v>1</v>
      </c>
      <c r="I334" s="214"/>
      <c r="J334" s="215">
        <f>ROUND(I334*H334,2)</f>
        <v>0</v>
      </c>
      <c r="K334" s="211" t="s">
        <v>1</v>
      </c>
      <c r="L334" s="41"/>
      <c r="M334" s="216" t="s">
        <v>1</v>
      </c>
      <c r="N334" s="217" t="s">
        <v>41</v>
      </c>
      <c r="O334" s="88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0" t="s">
        <v>141</v>
      </c>
      <c r="AT334" s="220" t="s">
        <v>137</v>
      </c>
      <c r="AU334" s="220" t="s">
        <v>84</v>
      </c>
      <c r="AY334" s="14" t="s">
        <v>136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4" t="s">
        <v>84</v>
      </c>
      <c r="BK334" s="221">
        <f>ROUND(I334*H334,2)</f>
        <v>0</v>
      </c>
      <c r="BL334" s="14" t="s">
        <v>141</v>
      </c>
      <c r="BM334" s="220" t="s">
        <v>316</v>
      </c>
    </row>
    <row r="335" s="2" customFormat="1">
      <c r="A335" s="35"/>
      <c r="B335" s="36"/>
      <c r="C335" s="37"/>
      <c r="D335" s="222" t="s">
        <v>142</v>
      </c>
      <c r="E335" s="37"/>
      <c r="F335" s="223" t="s">
        <v>202</v>
      </c>
      <c r="G335" s="37"/>
      <c r="H335" s="37"/>
      <c r="I335" s="224"/>
      <c r="J335" s="37"/>
      <c r="K335" s="37"/>
      <c r="L335" s="41"/>
      <c r="M335" s="225"/>
      <c r="N335" s="22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142</v>
      </c>
      <c r="AU335" s="14" t="s">
        <v>84</v>
      </c>
    </row>
    <row r="336" s="2" customFormat="1">
      <c r="A336" s="35"/>
      <c r="B336" s="36"/>
      <c r="C336" s="37"/>
      <c r="D336" s="222" t="s">
        <v>143</v>
      </c>
      <c r="E336" s="37"/>
      <c r="F336" s="227" t="s">
        <v>147</v>
      </c>
      <c r="G336" s="37"/>
      <c r="H336" s="37"/>
      <c r="I336" s="224"/>
      <c r="J336" s="37"/>
      <c r="K336" s="37"/>
      <c r="L336" s="41"/>
      <c r="M336" s="225"/>
      <c r="N336" s="226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143</v>
      </c>
      <c r="AU336" s="14" t="s">
        <v>84</v>
      </c>
    </row>
    <row r="337" s="2" customFormat="1" ht="16.5" customHeight="1">
      <c r="A337" s="35"/>
      <c r="B337" s="36"/>
      <c r="C337" s="209" t="s">
        <v>243</v>
      </c>
      <c r="D337" s="209" t="s">
        <v>137</v>
      </c>
      <c r="E337" s="210" t="s">
        <v>204</v>
      </c>
      <c r="F337" s="211" t="s">
        <v>150</v>
      </c>
      <c r="G337" s="212" t="s">
        <v>140</v>
      </c>
      <c r="H337" s="213">
        <v>1</v>
      </c>
      <c r="I337" s="214"/>
      <c r="J337" s="215">
        <f>ROUND(I337*H337,2)</f>
        <v>0</v>
      </c>
      <c r="K337" s="211" t="s">
        <v>1</v>
      </c>
      <c r="L337" s="41"/>
      <c r="M337" s="216" t="s">
        <v>1</v>
      </c>
      <c r="N337" s="217" t="s">
        <v>41</v>
      </c>
      <c r="O337" s="88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20" t="s">
        <v>141</v>
      </c>
      <c r="AT337" s="220" t="s">
        <v>137</v>
      </c>
      <c r="AU337" s="220" t="s">
        <v>84</v>
      </c>
      <c r="AY337" s="14" t="s">
        <v>136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14" t="s">
        <v>84</v>
      </c>
      <c r="BK337" s="221">
        <f>ROUND(I337*H337,2)</f>
        <v>0</v>
      </c>
      <c r="BL337" s="14" t="s">
        <v>141</v>
      </c>
      <c r="BM337" s="220" t="s">
        <v>317</v>
      </c>
    </row>
    <row r="338" s="2" customFormat="1">
      <c r="A338" s="35"/>
      <c r="B338" s="36"/>
      <c r="C338" s="37"/>
      <c r="D338" s="222" t="s">
        <v>142</v>
      </c>
      <c r="E338" s="37"/>
      <c r="F338" s="223" t="s">
        <v>150</v>
      </c>
      <c r="G338" s="37"/>
      <c r="H338" s="37"/>
      <c r="I338" s="224"/>
      <c r="J338" s="37"/>
      <c r="K338" s="37"/>
      <c r="L338" s="41"/>
      <c r="M338" s="225"/>
      <c r="N338" s="226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142</v>
      </c>
      <c r="AU338" s="14" t="s">
        <v>84</v>
      </c>
    </row>
    <row r="339" s="2" customFormat="1" ht="16.5" customHeight="1">
      <c r="A339" s="35"/>
      <c r="B339" s="36"/>
      <c r="C339" s="209" t="s">
        <v>318</v>
      </c>
      <c r="D339" s="209" t="s">
        <v>137</v>
      </c>
      <c r="E339" s="210" t="s">
        <v>206</v>
      </c>
      <c r="F339" s="211" t="s">
        <v>153</v>
      </c>
      <c r="G339" s="212" t="s">
        <v>140</v>
      </c>
      <c r="H339" s="213">
        <v>1</v>
      </c>
      <c r="I339" s="214"/>
      <c r="J339" s="215">
        <f>ROUND(I339*H339,2)</f>
        <v>0</v>
      </c>
      <c r="K339" s="211" t="s">
        <v>1</v>
      </c>
      <c r="L339" s="41"/>
      <c r="M339" s="216" t="s">
        <v>1</v>
      </c>
      <c r="N339" s="217" t="s">
        <v>41</v>
      </c>
      <c r="O339" s="88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0" t="s">
        <v>141</v>
      </c>
      <c r="AT339" s="220" t="s">
        <v>137</v>
      </c>
      <c r="AU339" s="220" t="s">
        <v>84</v>
      </c>
      <c r="AY339" s="14" t="s">
        <v>136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14" t="s">
        <v>84</v>
      </c>
      <c r="BK339" s="221">
        <f>ROUND(I339*H339,2)</f>
        <v>0</v>
      </c>
      <c r="BL339" s="14" t="s">
        <v>141</v>
      </c>
      <c r="BM339" s="220" t="s">
        <v>319</v>
      </c>
    </row>
    <row r="340" s="2" customFormat="1">
      <c r="A340" s="35"/>
      <c r="B340" s="36"/>
      <c r="C340" s="37"/>
      <c r="D340" s="222" t="s">
        <v>142</v>
      </c>
      <c r="E340" s="37"/>
      <c r="F340" s="223" t="s">
        <v>153</v>
      </c>
      <c r="G340" s="37"/>
      <c r="H340" s="37"/>
      <c r="I340" s="224"/>
      <c r="J340" s="37"/>
      <c r="K340" s="37"/>
      <c r="L340" s="41"/>
      <c r="M340" s="225"/>
      <c r="N340" s="226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142</v>
      </c>
      <c r="AU340" s="14" t="s">
        <v>84</v>
      </c>
    </row>
    <row r="341" s="2" customFormat="1" ht="16.5" customHeight="1">
      <c r="A341" s="35"/>
      <c r="B341" s="36"/>
      <c r="C341" s="209" t="s">
        <v>246</v>
      </c>
      <c r="D341" s="209" t="s">
        <v>137</v>
      </c>
      <c r="E341" s="210" t="s">
        <v>209</v>
      </c>
      <c r="F341" s="211" t="s">
        <v>210</v>
      </c>
      <c r="G341" s="212" t="s">
        <v>140</v>
      </c>
      <c r="H341" s="213">
        <v>1</v>
      </c>
      <c r="I341" s="214"/>
      <c r="J341" s="215">
        <f>ROUND(I341*H341,2)</f>
        <v>0</v>
      </c>
      <c r="K341" s="211" t="s">
        <v>1</v>
      </c>
      <c r="L341" s="41"/>
      <c r="M341" s="216" t="s">
        <v>1</v>
      </c>
      <c r="N341" s="217" t="s">
        <v>41</v>
      </c>
      <c r="O341" s="88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0" t="s">
        <v>141</v>
      </c>
      <c r="AT341" s="220" t="s">
        <v>137</v>
      </c>
      <c r="AU341" s="220" t="s">
        <v>84</v>
      </c>
      <c r="AY341" s="14" t="s">
        <v>136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4" t="s">
        <v>84</v>
      </c>
      <c r="BK341" s="221">
        <f>ROUND(I341*H341,2)</f>
        <v>0</v>
      </c>
      <c r="BL341" s="14" t="s">
        <v>141</v>
      </c>
      <c r="BM341" s="220" t="s">
        <v>320</v>
      </c>
    </row>
    <row r="342" s="2" customFormat="1">
      <c r="A342" s="35"/>
      <c r="B342" s="36"/>
      <c r="C342" s="37"/>
      <c r="D342" s="222" t="s">
        <v>142</v>
      </c>
      <c r="E342" s="37"/>
      <c r="F342" s="223" t="s">
        <v>210</v>
      </c>
      <c r="G342" s="37"/>
      <c r="H342" s="37"/>
      <c r="I342" s="224"/>
      <c r="J342" s="37"/>
      <c r="K342" s="37"/>
      <c r="L342" s="41"/>
      <c r="M342" s="225"/>
      <c r="N342" s="22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142</v>
      </c>
      <c r="AU342" s="14" t="s">
        <v>84</v>
      </c>
    </row>
    <row r="343" s="2" customFormat="1" ht="16.5" customHeight="1">
      <c r="A343" s="35"/>
      <c r="B343" s="36"/>
      <c r="C343" s="209" t="s">
        <v>321</v>
      </c>
      <c r="D343" s="209" t="s">
        <v>137</v>
      </c>
      <c r="E343" s="210" t="s">
        <v>212</v>
      </c>
      <c r="F343" s="211" t="s">
        <v>157</v>
      </c>
      <c r="G343" s="212" t="s">
        <v>140</v>
      </c>
      <c r="H343" s="213">
        <v>1</v>
      </c>
      <c r="I343" s="214"/>
      <c r="J343" s="215">
        <f>ROUND(I343*H343,2)</f>
        <v>0</v>
      </c>
      <c r="K343" s="211" t="s">
        <v>1</v>
      </c>
      <c r="L343" s="41"/>
      <c r="M343" s="216" t="s">
        <v>1</v>
      </c>
      <c r="N343" s="217" t="s">
        <v>41</v>
      </c>
      <c r="O343" s="88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0" t="s">
        <v>141</v>
      </c>
      <c r="AT343" s="220" t="s">
        <v>137</v>
      </c>
      <c r="AU343" s="220" t="s">
        <v>84</v>
      </c>
      <c r="AY343" s="14" t="s">
        <v>136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14" t="s">
        <v>84</v>
      </c>
      <c r="BK343" s="221">
        <f>ROUND(I343*H343,2)</f>
        <v>0</v>
      </c>
      <c r="BL343" s="14" t="s">
        <v>141</v>
      </c>
      <c r="BM343" s="220" t="s">
        <v>322</v>
      </c>
    </row>
    <row r="344" s="2" customFormat="1">
      <c r="A344" s="35"/>
      <c r="B344" s="36"/>
      <c r="C344" s="37"/>
      <c r="D344" s="222" t="s">
        <v>142</v>
      </c>
      <c r="E344" s="37"/>
      <c r="F344" s="223" t="s">
        <v>157</v>
      </c>
      <c r="G344" s="37"/>
      <c r="H344" s="37"/>
      <c r="I344" s="224"/>
      <c r="J344" s="37"/>
      <c r="K344" s="37"/>
      <c r="L344" s="41"/>
      <c r="M344" s="225"/>
      <c r="N344" s="22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142</v>
      </c>
      <c r="AU344" s="14" t="s">
        <v>84</v>
      </c>
    </row>
    <row r="345" s="2" customFormat="1" ht="16.5" customHeight="1">
      <c r="A345" s="35"/>
      <c r="B345" s="36"/>
      <c r="C345" s="209" t="s">
        <v>247</v>
      </c>
      <c r="D345" s="209" t="s">
        <v>137</v>
      </c>
      <c r="E345" s="210" t="s">
        <v>162</v>
      </c>
      <c r="F345" s="211" t="s">
        <v>163</v>
      </c>
      <c r="G345" s="212" t="s">
        <v>140</v>
      </c>
      <c r="H345" s="213">
        <v>1</v>
      </c>
      <c r="I345" s="214"/>
      <c r="J345" s="215">
        <f>ROUND(I345*H345,2)</f>
        <v>0</v>
      </c>
      <c r="K345" s="211" t="s">
        <v>1</v>
      </c>
      <c r="L345" s="41"/>
      <c r="M345" s="216" t="s">
        <v>1</v>
      </c>
      <c r="N345" s="217" t="s">
        <v>41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0" t="s">
        <v>141</v>
      </c>
      <c r="AT345" s="220" t="s">
        <v>137</v>
      </c>
      <c r="AU345" s="220" t="s">
        <v>84</v>
      </c>
      <c r="AY345" s="14" t="s">
        <v>136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14" t="s">
        <v>84</v>
      </c>
      <c r="BK345" s="221">
        <f>ROUND(I345*H345,2)</f>
        <v>0</v>
      </c>
      <c r="BL345" s="14" t="s">
        <v>141</v>
      </c>
      <c r="BM345" s="220" t="s">
        <v>323</v>
      </c>
    </row>
    <row r="346" s="2" customFormat="1">
      <c r="A346" s="35"/>
      <c r="B346" s="36"/>
      <c r="C346" s="37"/>
      <c r="D346" s="222" t="s">
        <v>142</v>
      </c>
      <c r="E346" s="37"/>
      <c r="F346" s="223" t="s">
        <v>163</v>
      </c>
      <c r="G346" s="37"/>
      <c r="H346" s="37"/>
      <c r="I346" s="224"/>
      <c r="J346" s="37"/>
      <c r="K346" s="37"/>
      <c r="L346" s="41"/>
      <c r="M346" s="225"/>
      <c r="N346" s="22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142</v>
      </c>
      <c r="AU346" s="14" t="s">
        <v>84</v>
      </c>
    </row>
    <row r="347" s="2" customFormat="1">
      <c r="A347" s="35"/>
      <c r="B347" s="36"/>
      <c r="C347" s="37"/>
      <c r="D347" s="222" t="s">
        <v>143</v>
      </c>
      <c r="E347" s="37"/>
      <c r="F347" s="227" t="s">
        <v>216</v>
      </c>
      <c r="G347" s="37"/>
      <c r="H347" s="37"/>
      <c r="I347" s="224"/>
      <c r="J347" s="37"/>
      <c r="K347" s="37"/>
      <c r="L347" s="41"/>
      <c r="M347" s="225"/>
      <c r="N347" s="226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143</v>
      </c>
      <c r="AU347" s="14" t="s">
        <v>84</v>
      </c>
    </row>
    <row r="348" s="2" customFormat="1" ht="21.75" customHeight="1">
      <c r="A348" s="35"/>
      <c r="B348" s="36"/>
      <c r="C348" s="209" t="s">
        <v>324</v>
      </c>
      <c r="D348" s="209" t="s">
        <v>137</v>
      </c>
      <c r="E348" s="210" t="s">
        <v>166</v>
      </c>
      <c r="F348" s="211" t="s">
        <v>167</v>
      </c>
      <c r="G348" s="212" t="s">
        <v>168</v>
      </c>
      <c r="H348" s="213">
        <v>1</v>
      </c>
      <c r="I348" s="214"/>
      <c r="J348" s="215">
        <f>ROUND(I348*H348,2)</f>
        <v>0</v>
      </c>
      <c r="K348" s="211" t="s">
        <v>1</v>
      </c>
      <c r="L348" s="41"/>
      <c r="M348" s="216" t="s">
        <v>1</v>
      </c>
      <c r="N348" s="217" t="s">
        <v>41</v>
      </c>
      <c r="O348" s="88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0" t="s">
        <v>141</v>
      </c>
      <c r="AT348" s="220" t="s">
        <v>137</v>
      </c>
      <c r="AU348" s="220" t="s">
        <v>84</v>
      </c>
      <c r="AY348" s="14" t="s">
        <v>136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14" t="s">
        <v>84</v>
      </c>
      <c r="BK348" s="221">
        <f>ROUND(I348*H348,2)</f>
        <v>0</v>
      </c>
      <c r="BL348" s="14" t="s">
        <v>141</v>
      </c>
      <c r="BM348" s="220" t="s">
        <v>325</v>
      </c>
    </row>
    <row r="349" s="2" customFormat="1">
      <c r="A349" s="35"/>
      <c r="B349" s="36"/>
      <c r="C349" s="37"/>
      <c r="D349" s="222" t="s">
        <v>142</v>
      </c>
      <c r="E349" s="37"/>
      <c r="F349" s="223" t="s">
        <v>167</v>
      </c>
      <c r="G349" s="37"/>
      <c r="H349" s="37"/>
      <c r="I349" s="224"/>
      <c r="J349" s="37"/>
      <c r="K349" s="37"/>
      <c r="L349" s="41"/>
      <c r="M349" s="225"/>
      <c r="N349" s="226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142</v>
      </c>
      <c r="AU349" s="14" t="s">
        <v>84</v>
      </c>
    </row>
    <row r="350" s="2" customFormat="1" ht="16.5" customHeight="1">
      <c r="A350" s="35"/>
      <c r="B350" s="36"/>
      <c r="C350" s="209" t="s">
        <v>249</v>
      </c>
      <c r="D350" s="209" t="s">
        <v>137</v>
      </c>
      <c r="E350" s="210" t="s">
        <v>138</v>
      </c>
      <c r="F350" s="211" t="s">
        <v>139</v>
      </c>
      <c r="G350" s="212" t="s">
        <v>140</v>
      </c>
      <c r="H350" s="213">
        <v>4</v>
      </c>
      <c r="I350" s="214"/>
      <c r="J350" s="215">
        <f>ROUND(I350*H350,2)</f>
        <v>0</v>
      </c>
      <c r="K350" s="211" t="s">
        <v>1</v>
      </c>
      <c r="L350" s="41"/>
      <c r="M350" s="216" t="s">
        <v>1</v>
      </c>
      <c r="N350" s="217" t="s">
        <v>41</v>
      </c>
      <c r="O350" s="88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20" t="s">
        <v>141</v>
      </c>
      <c r="AT350" s="220" t="s">
        <v>137</v>
      </c>
      <c r="AU350" s="220" t="s">
        <v>84</v>
      </c>
      <c r="AY350" s="14" t="s">
        <v>136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4" t="s">
        <v>84</v>
      </c>
      <c r="BK350" s="221">
        <f>ROUND(I350*H350,2)</f>
        <v>0</v>
      </c>
      <c r="BL350" s="14" t="s">
        <v>141</v>
      </c>
      <c r="BM350" s="220" t="s">
        <v>326</v>
      </c>
    </row>
    <row r="351" s="2" customFormat="1">
      <c r="A351" s="35"/>
      <c r="B351" s="36"/>
      <c r="C351" s="37"/>
      <c r="D351" s="222" t="s">
        <v>142</v>
      </c>
      <c r="E351" s="37"/>
      <c r="F351" s="223" t="s">
        <v>139</v>
      </c>
      <c r="G351" s="37"/>
      <c r="H351" s="37"/>
      <c r="I351" s="224"/>
      <c r="J351" s="37"/>
      <c r="K351" s="37"/>
      <c r="L351" s="41"/>
      <c r="M351" s="225"/>
      <c r="N351" s="226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142</v>
      </c>
      <c r="AU351" s="14" t="s">
        <v>84</v>
      </c>
    </row>
    <row r="352" s="2" customFormat="1">
      <c r="A352" s="35"/>
      <c r="B352" s="36"/>
      <c r="C352" s="37"/>
      <c r="D352" s="222" t="s">
        <v>143</v>
      </c>
      <c r="E352" s="37"/>
      <c r="F352" s="227" t="s">
        <v>144</v>
      </c>
      <c r="G352" s="37"/>
      <c r="H352" s="37"/>
      <c r="I352" s="224"/>
      <c r="J352" s="37"/>
      <c r="K352" s="37"/>
      <c r="L352" s="41"/>
      <c r="M352" s="225"/>
      <c r="N352" s="22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143</v>
      </c>
      <c r="AU352" s="14" t="s">
        <v>84</v>
      </c>
    </row>
    <row r="353" s="2" customFormat="1" ht="16.5" customHeight="1">
      <c r="A353" s="35"/>
      <c r="B353" s="36"/>
      <c r="C353" s="209" t="s">
        <v>327</v>
      </c>
      <c r="D353" s="209" t="s">
        <v>137</v>
      </c>
      <c r="E353" s="210" t="s">
        <v>201</v>
      </c>
      <c r="F353" s="211" t="s">
        <v>202</v>
      </c>
      <c r="G353" s="212" t="s">
        <v>140</v>
      </c>
      <c r="H353" s="213">
        <v>4</v>
      </c>
      <c r="I353" s="214"/>
      <c r="J353" s="215">
        <f>ROUND(I353*H353,2)</f>
        <v>0</v>
      </c>
      <c r="K353" s="211" t="s">
        <v>1</v>
      </c>
      <c r="L353" s="41"/>
      <c r="M353" s="216" t="s">
        <v>1</v>
      </c>
      <c r="N353" s="217" t="s">
        <v>41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0" t="s">
        <v>141</v>
      </c>
      <c r="AT353" s="220" t="s">
        <v>137</v>
      </c>
      <c r="AU353" s="220" t="s">
        <v>84</v>
      </c>
      <c r="AY353" s="14" t="s">
        <v>136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4" t="s">
        <v>84</v>
      </c>
      <c r="BK353" s="221">
        <f>ROUND(I353*H353,2)</f>
        <v>0</v>
      </c>
      <c r="BL353" s="14" t="s">
        <v>141</v>
      </c>
      <c r="BM353" s="220" t="s">
        <v>328</v>
      </c>
    </row>
    <row r="354" s="2" customFormat="1">
      <c r="A354" s="35"/>
      <c r="B354" s="36"/>
      <c r="C354" s="37"/>
      <c r="D354" s="222" t="s">
        <v>142</v>
      </c>
      <c r="E354" s="37"/>
      <c r="F354" s="223" t="s">
        <v>202</v>
      </c>
      <c r="G354" s="37"/>
      <c r="H354" s="37"/>
      <c r="I354" s="224"/>
      <c r="J354" s="37"/>
      <c r="K354" s="37"/>
      <c r="L354" s="41"/>
      <c r="M354" s="225"/>
      <c r="N354" s="22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142</v>
      </c>
      <c r="AU354" s="14" t="s">
        <v>84</v>
      </c>
    </row>
    <row r="355" s="2" customFormat="1">
      <c r="A355" s="35"/>
      <c r="B355" s="36"/>
      <c r="C355" s="37"/>
      <c r="D355" s="222" t="s">
        <v>143</v>
      </c>
      <c r="E355" s="37"/>
      <c r="F355" s="227" t="s">
        <v>147</v>
      </c>
      <c r="G355" s="37"/>
      <c r="H355" s="37"/>
      <c r="I355" s="224"/>
      <c r="J355" s="37"/>
      <c r="K355" s="37"/>
      <c r="L355" s="41"/>
      <c r="M355" s="225"/>
      <c r="N355" s="226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143</v>
      </c>
      <c r="AU355" s="14" t="s">
        <v>84</v>
      </c>
    </row>
    <row r="356" s="2" customFormat="1" ht="16.5" customHeight="1">
      <c r="A356" s="35"/>
      <c r="B356" s="36"/>
      <c r="C356" s="209" t="s">
        <v>252</v>
      </c>
      <c r="D356" s="209" t="s">
        <v>137</v>
      </c>
      <c r="E356" s="210" t="s">
        <v>204</v>
      </c>
      <c r="F356" s="211" t="s">
        <v>150</v>
      </c>
      <c r="G356" s="212" t="s">
        <v>140</v>
      </c>
      <c r="H356" s="213">
        <v>4</v>
      </c>
      <c r="I356" s="214"/>
      <c r="J356" s="215">
        <f>ROUND(I356*H356,2)</f>
        <v>0</v>
      </c>
      <c r="K356" s="211" t="s">
        <v>1</v>
      </c>
      <c r="L356" s="41"/>
      <c r="M356" s="216" t="s">
        <v>1</v>
      </c>
      <c r="N356" s="217" t="s">
        <v>41</v>
      </c>
      <c r="O356" s="88"/>
      <c r="P356" s="218">
        <f>O356*H356</f>
        <v>0</v>
      </c>
      <c r="Q356" s="218">
        <v>0</v>
      </c>
      <c r="R356" s="218">
        <f>Q356*H356</f>
        <v>0</v>
      </c>
      <c r="S356" s="218">
        <v>0</v>
      </c>
      <c r="T356" s="21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20" t="s">
        <v>141</v>
      </c>
      <c r="AT356" s="220" t="s">
        <v>137</v>
      </c>
      <c r="AU356" s="220" t="s">
        <v>84</v>
      </c>
      <c r="AY356" s="14" t="s">
        <v>136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14" t="s">
        <v>84</v>
      </c>
      <c r="BK356" s="221">
        <f>ROUND(I356*H356,2)</f>
        <v>0</v>
      </c>
      <c r="BL356" s="14" t="s">
        <v>141</v>
      </c>
      <c r="BM356" s="220" t="s">
        <v>329</v>
      </c>
    </row>
    <row r="357" s="2" customFormat="1">
      <c r="A357" s="35"/>
      <c r="B357" s="36"/>
      <c r="C357" s="37"/>
      <c r="D357" s="222" t="s">
        <v>142</v>
      </c>
      <c r="E357" s="37"/>
      <c r="F357" s="223" t="s">
        <v>150</v>
      </c>
      <c r="G357" s="37"/>
      <c r="H357" s="37"/>
      <c r="I357" s="224"/>
      <c r="J357" s="37"/>
      <c r="K357" s="37"/>
      <c r="L357" s="41"/>
      <c r="M357" s="225"/>
      <c r="N357" s="226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142</v>
      </c>
      <c r="AU357" s="14" t="s">
        <v>84</v>
      </c>
    </row>
    <row r="358" s="2" customFormat="1" ht="16.5" customHeight="1">
      <c r="A358" s="35"/>
      <c r="B358" s="36"/>
      <c r="C358" s="209" t="s">
        <v>330</v>
      </c>
      <c r="D358" s="209" t="s">
        <v>137</v>
      </c>
      <c r="E358" s="210" t="s">
        <v>206</v>
      </c>
      <c r="F358" s="211" t="s">
        <v>153</v>
      </c>
      <c r="G358" s="212" t="s">
        <v>140</v>
      </c>
      <c r="H358" s="213">
        <v>4</v>
      </c>
      <c r="I358" s="214"/>
      <c r="J358" s="215">
        <f>ROUND(I358*H358,2)</f>
        <v>0</v>
      </c>
      <c r="K358" s="211" t="s">
        <v>1</v>
      </c>
      <c r="L358" s="41"/>
      <c r="M358" s="216" t="s">
        <v>1</v>
      </c>
      <c r="N358" s="217" t="s">
        <v>41</v>
      </c>
      <c r="O358" s="88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0" t="s">
        <v>141</v>
      </c>
      <c r="AT358" s="220" t="s">
        <v>137</v>
      </c>
      <c r="AU358" s="220" t="s">
        <v>84</v>
      </c>
      <c r="AY358" s="14" t="s">
        <v>136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4" t="s">
        <v>84</v>
      </c>
      <c r="BK358" s="221">
        <f>ROUND(I358*H358,2)</f>
        <v>0</v>
      </c>
      <c r="BL358" s="14" t="s">
        <v>141</v>
      </c>
      <c r="BM358" s="220" t="s">
        <v>331</v>
      </c>
    </row>
    <row r="359" s="2" customFormat="1">
      <c r="A359" s="35"/>
      <c r="B359" s="36"/>
      <c r="C359" s="37"/>
      <c r="D359" s="222" t="s">
        <v>142</v>
      </c>
      <c r="E359" s="37"/>
      <c r="F359" s="223" t="s">
        <v>153</v>
      </c>
      <c r="G359" s="37"/>
      <c r="H359" s="37"/>
      <c r="I359" s="224"/>
      <c r="J359" s="37"/>
      <c r="K359" s="37"/>
      <c r="L359" s="41"/>
      <c r="M359" s="225"/>
      <c r="N359" s="226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142</v>
      </c>
      <c r="AU359" s="14" t="s">
        <v>84</v>
      </c>
    </row>
    <row r="360" s="2" customFormat="1" ht="16.5" customHeight="1">
      <c r="A360" s="35"/>
      <c r="B360" s="36"/>
      <c r="C360" s="209" t="s">
        <v>257</v>
      </c>
      <c r="D360" s="209" t="s">
        <v>137</v>
      </c>
      <c r="E360" s="210" t="s">
        <v>209</v>
      </c>
      <c r="F360" s="211" t="s">
        <v>210</v>
      </c>
      <c r="G360" s="212" t="s">
        <v>140</v>
      </c>
      <c r="H360" s="213">
        <v>4</v>
      </c>
      <c r="I360" s="214"/>
      <c r="J360" s="215">
        <f>ROUND(I360*H360,2)</f>
        <v>0</v>
      </c>
      <c r="K360" s="211" t="s">
        <v>1</v>
      </c>
      <c r="L360" s="41"/>
      <c r="M360" s="216" t="s">
        <v>1</v>
      </c>
      <c r="N360" s="217" t="s">
        <v>41</v>
      </c>
      <c r="O360" s="88"/>
      <c r="P360" s="218">
        <f>O360*H360</f>
        <v>0</v>
      </c>
      <c r="Q360" s="218">
        <v>0</v>
      </c>
      <c r="R360" s="218">
        <f>Q360*H360</f>
        <v>0</v>
      </c>
      <c r="S360" s="218">
        <v>0</v>
      </c>
      <c r="T360" s="21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20" t="s">
        <v>141</v>
      </c>
      <c r="AT360" s="220" t="s">
        <v>137</v>
      </c>
      <c r="AU360" s="220" t="s">
        <v>84</v>
      </c>
      <c r="AY360" s="14" t="s">
        <v>136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4" t="s">
        <v>84</v>
      </c>
      <c r="BK360" s="221">
        <f>ROUND(I360*H360,2)</f>
        <v>0</v>
      </c>
      <c r="BL360" s="14" t="s">
        <v>141</v>
      </c>
      <c r="BM360" s="220" t="s">
        <v>332</v>
      </c>
    </row>
    <row r="361" s="2" customFormat="1">
      <c r="A361" s="35"/>
      <c r="B361" s="36"/>
      <c r="C361" s="37"/>
      <c r="D361" s="222" t="s">
        <v>142</v>
      </c>
      <c r="E361" s="37"/>
      <c r="F361" s="223" t="s">
        <v>210</v>
      </c>
      <c r="G361" s="37"/>
      <c r="H361" s="37"/>
      <c r="I361" s="224"/>
      <c r="J361" s="37"/>
      <c r="K361" s="37"/>
      <c r="L361" s="41"/>
      <c r="M361" s="225"/>
      <c r="N361" s="226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142</v>
      </c>
      <c r="AU361" s="14" t="s">
        <v>84</v>
      </c>
    </row>
    <row r="362" s="2" customFormat="1" ht="16.5" customHeight="1">
      <c r="A362" s="35"/>
      <c r="B362" s="36"/>
      <c r="C362" s="209" t="s">
        <v>333</v>
      </c>
      <c r="D362" s="209" t="s">
        <v>137</v>
      </c>
      <c r="E362" s="210" t="s">
        <v>159</v>
      </c>
      <c r="F362" s="211" t="s">
        <v>157</v>
      </c>
      <c r="G362" s="212" t="s">
        <v>140</v>
      </c>
      <c r="H362" s="213">
        <v>4</v>
      </c>
      <c r="I362" s="214"/>
      <c r="J362" s="215">
        <f>ROUND(I362*H362,2)</f>
        <v>0</v>
      </c>
      <c r="K362" s="211" t="s">
        <v>1</v>
      </c>
      <c r="L362" s="41"/>
      <c r="M362" s="216" t="s">
        <v>1</v>
      </c>
      <c r="N362" s="217" t="s">
        <v>41</v>
      </c>
      <c r="O362" s="88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20" t="s">
        <v>141</v>
      </c>
      <c r="AT362" s="220" t="s">
        <v>137</v>
      </c>
      <c r="AU362" s="220" t="s">
        <v>84</v>
      </c>
      <c r="AY362" s="14" t="s">
        <v>136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14" t="s">
        <v>84</v>
      </c>
      <c r="BK362" s="221">
        <f>ROUND(I362*H362,2)</f>
        <v>0</v>
      </c>
      <c r="BL362" s="14" t="s">
        <v>141</v>
      </c>
      <c r="BM362" s="220" t="s">
        <v>334</v>
      </c>
    </row>
    <row r="363" s="2" customFormat="1">
      <c r="A363" s="35"/>
      <c r="B363" s="36"/>
      <c r="C363" s="37"/>
      <c r="D363" s="222" t="s">
        <v>142</v>
      </c>
      <c r="E363" s="37"/>
      <c r="F363" s="223" t="s">
        <v>157</v>
      </c>
      <c r="G363" s="37"/>
      <c r="H363" s="37"/>
      <c r="I363" s="224"/>
      <c r="J363" s="37"/>
      <c r="K363" s="37"/>
      <c r="L363" s="41"/>
      <c r="M363" s="225"/>
      <c r="N363" s="226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142</v>
      </c>
      <c r="AU363" s="14" t="s">
        <v>84</v>
      </c>
    </row>
    <row r="364" s="2" customFormat="1" ht="16.5" customHeight="1">
      <c r="A364" s="35"/>
      <c r="B364" s="36"/>
      <c r="C364" s="209" t="s">
        <v>258</v>
      </c>
      <c r="D364" s="209" t="s">
        <v>137</v>
      </c>
      <c r="E364" s="210" t="s">
        <v>162</v>
      </c>
      <c r="F364" s="211" t="s">
        <v>163</v>
      </c>
      <c r="G364" s="212" t="s">
        <v>140</v>
      </c>
      <c r="H364" s="213">
        <v>4</v>
      </c>
      <c r="I364" s="214"/>
      <c r="J364" s="215">
        <f>ROUND(I364*H364,2)</f>
        <v>0</v>
      </c>
      <c r="K364" s="211" t="s">
        <v>1</v>
      </c>
      <c r="L364" s="41"/>
      <c r="M364" s="216" t="s">
        <v>1</v>
      </c>
      <c r="N364" s="217" t="s">
        <v>41</v>
      </c>
      <c r="O364" s="88"/>
      <c r="P364" s="218">
        <f>O364*H364</f>
        <v>0</v>
      </c>
      <c r="Q364" s="218">
        <v>0</v>
      </c>
      <c r="R364" s="218">
        <f>Q364*H364</f>
        <v>0</v>
      </c>
      <c r="S364" s="218">
        <v>0</v>
      </c>
      <c r="T364" s="21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20" t="s">
        <v>141</v>
      </c>
      <c r="AT364" s="220" t="s">
        <v>137</v>
      </c>
      <c r="AU364" s="220" t="s">
        <v>84</v>
      </c>
      <c r="AY364" s="14" t="s">
        <v>136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14" t="s">
        <v>84</v>
      </c>
      <c r="BK364" s="221">
        <f>ROUND(I364*H364,2)</f>
        <v>0</v>
      </c>
      <c r="BL364" s="14" t="s">
        <v>141</v>
      </c>
      <c r="BM364" s="220" t="s">
        <v>335</v>
      </c>
    </row>
    <row r="365" s="2" customFormat="1">
      <c r="A365" s="35"/>
      <c r="B365" s="36"/>
      <c r="C365" s="37"/>
      <c r="D365" s="222" t="s">
        <v>142</v>
      </c>
      <c r="E365" s="37"/>
      <c r="F365" s="223" t="s">
        <v>163</v>
      </c>
      <c r="G365" s="37"/>
      <c r="H365" s="37"/>
      <c r="I365" s="224"/>
      <c r="J365" s="37"/>
      <c r="K365" s="37"/>
      <c r="L365" s="41"/>
      <c r="M365" s="225"/>
      <c r="N365" s="226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142</v>
      </c>
      <c r="AU365" s="14" t="s">
        <v>84</v>
      </c>
    </row>
    <row r="366" s="2" customFormat="1">
      <c r="A366" s="35"/>
      <c r="B366" s="36"/>
      <c r="C366" s="37"/>
      <c r="D366" s="222" t="s">
        <v>143</v>
      </c>
      <c r="E366" s="37"/>
      <c r="F366" s="227" t="s">
        <v>216</v>
      </c>
      <c r="G366" s="37"/>
      <c r="H366" s="37"/>
      <c r="I366" s="224"/>
      <c r="J366" s="37"/>
      <c r="K366" s="37"/>
      <c r="L366" s="41"/>
      <c r="M366" s="225"/>
      <c r="N366" s="22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143</v>
      </c>
      <c r="AU366" s="14" t="s">
        <v>84</v>
      </c>
    </row>
    <row r="367" s="2" customFormat="1" ht="21.75" customHeight="1">
      <c r="A367" s="35"/>
      <c r="B367" s="36"/>
      <c r="C367" s="209" t="s">
        <v>336</v>
      </c>
      <c r="D367" s="209" t="s">
        <v>137</v>
      </c>
      <c r="E367" s="210" t="s">
        <v>166</v>
      </c>
      <c r="F367" s="211" t="s">
        <v>167</v>
      </c>
      <c r="G367" s="212" t="s">
        <v>168</v>
      </c>
      <c r="H367" s="213">
        <v>1</v>
      </c>
      <c r="I367" s="214"/>
      <c r="J367" s="215">
        <f>ROUND(I367*H367,2)</f>
        <v>0</v>
      </c>
      <c r="K367" s="211" t="s">
        <v>1</v>
      </c>
      <c r="L367" s="41"/>
      <c r="M367" s="216" t="s">
        <v>1</v>
      </c>
      <c r="N367" s="217" t="s">
        <v>41</v>
      </c>
      <c r="O367" s="88"/>
      <c r="P367" s="218">
        <f>O367*H367</f>
        <v>0</v>
      </c>
      <c r="Q367" s="218">
        <v>0</v>
      </c>
      <c r="R367" s="218">
        <f>Q367*H367</f>
        <v>0</v>
      </c>
      <c r="S367" s="218">
        <v>0</v>
      </c>
      <c r="T367" s="21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0" t="s">
        <v>141</v>
      </c>
      <c r="AT367" s="220" t="s">
        <v>137</v>
      </c>
      <c r="AU367" s="220" t="s">
        <v>84</v>
      </c>
      <c r="AY367" s="14" t="s">
        <v>136</v>
      </c>
      <c r="BE367" s="221">
        <f>IF(N367="základní",J367,0)</f>
        <v>0</v>
      </c>
      <c r="BF367" s="221">
        <f>IF(N367="snížená",J367,0)</f>
        <v>0</v>
      </c>
      <c r="BG367" s="221">
        <f>IF(N367="zákl. přenesená",J367,0)</f>
        <v>0</v>
      </c>
      <c r="BH367" s="221">
        <f>IF(N367="sníž. přenesená",J367,0)</f>
        <v>0</v>
      </c>
      <c r="BI367" s="221">
        <f>IF(N367="nulová",J367,0)</f>
        <v>0</v>
      </c>
      <c r="BJ367" s="14" t="s">
        <v>84</v>
      </c>
      <c r="BK367" s="221">
        <f>ROUND(I367*H367,2)</f>
        <v>0</v>
      </c>
      <c r="BL367" s="14" t="s">
        <v>141</v>
      </c>
      <c r="BM367" s="220" t="s">
        <v>337</v>
      </c>
    </row>
    <row r="368" s="2" customFormat="1">
      <c r="A368" s="35"/>
      <c r="B368" s="36"/>
      <c r="C368" s="37"/>
      <c r="D368" s="222" t="s">
        <v>142</v>
      </c>
      <c r="E368" s="37"/>
      <c r="F368" s="223" t="s">
        <v>167</v>
      </c>
      <c r="G368" s="37"/>
      <c r="H368" s="37"/>
      <c r="I368" s="224"/>
      <c r="J368" s="37"/>
      <c r="K368" s="37"/>
      <c r="L368" s="41"/>
      <c r="M368" s="225"/>
      <c r="N368" s="22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142</v>
      </c>
      <c r="AU368" s="14" t="s">
        <v>84</v>
      </c>
    </row>
    <row r="369" s="2" customFormat="1" ht="66.75" customHeight="1">
      <c r="A369" s="35"/>
      <c r="B369" s="36"/>
      <c r="C369" s="209" t="s">
        <v>260</v>
      </c>
      <c r="D369" s="209" t="s">
        <v>137</v>
      </c>
      <c r="E369" s="210" t="s">
        <v>338</v>
      </c>
      <c r="F369" s="211" t="s">
        <v>339</v>
      </c>
      <c r="G369" s="212" t="s">
        <v>168</v>
      </c>
      <c r="H369" s="213">
        <v>1</v>
      </c>
      <c r="I369" s="214"/>
      <c r="J369" s="215">
        <f>ROUND(I369*H369,2)</f>
        <v>0</v>
      </c>
      <c r="K369" s="211" t="s">
        <v>1</v>
      </c>
      <c r="L369" s="41"/>
      <c r="M369" s="216" t="s">
        <v>1</v>
      </c>
      <c r="N369" s="217" t="s">
        <v>41</v>
      </c>
      <c r="O369" s="88"/>
      <c r="P369" s="218">
        <f>O369*H369</f>
        <v>0</v>
      </c>
      <c r="Q369" s="218">
        <v>0</v>
      </c>
      <c r="R369" s="218">
        <f>Q369*H369</f>
        <v>0</v>
      </c>
      <c r="S369" s="218">
        <v>0</v>
      </c>
      <c r="T369" s="21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20" t="s">
        <v>141</v>
      </c>
      <c r="AT369" s="220" t="s">
        <v>137</v>
      </c>
      <c r="AU369" s="220" t="s">
        <v>84</v>
      </c>
      <c r="AY369" s="14" t="s">
        <v>136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14" t="s">
        <v>84</v>
      </c>
      <c r="BK369" s="221">
        <f>ROUND(I369*H369,2)</f>
        <v>0</v>
      </c>
      <c r="BL369" s="14" t="s">
        <v>141</v>
      </c>
      <c r="BM369" s="220" t="s">
        <v>340</v>
      </c>
    </row>
    <row r="370" s="2" customFormat="1">
      <c r="A370" s="35"/>
      <c r="B370" s="36"/>
      <c r="C370" s="37"/>
      <c r="D370" s="222" t="s">
        <v>142</v>
      </c>
      <c r="E370" s="37"/>
      <c r="F370" s="223" t="s">
        <v>341</v>
      </c>
      <c r="G370" s="37"/>
      <c r="H370" s="37"/>
      <c r="I370" s="224"/>
      <c r="J370" s="37"/>
      <c r="K370" s="37"/>
      <c r="L370" s="41"/>
      <c r="M370" s="225"/>
      <c r="N370" s="22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142</v>
      </c>
      <c r="AU370" s="14" t="s">
        <v>84</v>
      </c>
    </row>
    <row r="371" s="12" customFormat="1" ht="25.92" customHeight="1">
      <c r="A371" s="12"/>
      <c r="B371" s="195"/>
      <c r="C371" s="196"/>
      <c r="D371" s="197" t="s">
        <v>75</v>
      </c>
      <c r="E371" s="198" t="s">
        <v>342</v>
      </c>
      <c r="F371" s="198" t="s">
        <v>343</v>
      </c>
      <c r="G371" s="196"/>
      <c r="H371" s="196"/>
      <c r="I371" s="199"/>
      <c r="J371" s="200">
        <f>BK371</f>
        <v>0</v>
      </c>
      <c r="K371" s="196"/>
      <c r="L371" s="201"/>
      <c r="M371" s="202"/>
      <c r="N371" s="203"/>
      <c r="O371" s="203"/>
      <c r="P371" s="204">
        <f>SUM(P372:P409)</f>
        <v>0</v>
      </c>
      <c r="Q371" s="203"/>
      <c r="R371" s="204">
        <f>SUM(R372:R409)</f>
        <v>0</v>
      </c>
      <c r="S371" s="203"/>
      <c r="T371" s="205">
        <f>SUM(T372:T409)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6" t="s">
        <v>84</v>
      </c>
      <c r="AT371" s="207" t="s">
        <v>75</v>
      </c>
      <c r="AU371" s="207" t="s">
        <v>76</v>
      </c>
      <c r="AY371" s="206" t="s">
        <v>136</v>
      </c>
      <c r="BK371" s="208">
        <f>SUM(BK372:BK409)</f>
        <v>0</v>
      </c>
    </row>
    <row r="372" s="2" customFormat="1" ht="16.5" customHeight="1">
      <c r="A372" s="35"/>
      <c r="B372" s="36"/>
      <c r="C372" s="209" t="s">
        <v>344</v>
      </c>
      <c r="D372" s="209" t="s">
        <v>137</v>
      </c>
      <c r="E372" s="210" t="s">
        <v>138</v>
      </c>
      <c r="F372" s="211" t="s">
        <v>139</v>
      </c>
      <c r="G372" s="212" t="s">
        <v>140</v>
      </c>
      <c r="H372" s="213">
        <v>4</v>
      </c>
      <c r="I372" s="214"/>
      <c r="J372" s="215">
        <f>ROUND(I372*H372,2)</f>
        <v>0</v>
      </c>
      <c r="K372" s="211" t="s">
        <v>1</v>
      </c>
      <c r="L372" s="41"/>
      <c r="M372" s="216" t="s">
        <v>1</v>
      </c>
      <c r="N372" s="217" t="s">
        <v>41</v>
      </c>
      <c r="O372" s="88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0" t="s">
        <v>141</v>
      </c>
      <c r="AT372" s="220" t="s">
        <v>137</v>
      </c>
      <c r="AU372" s="220" t="s">
        <v>84</v>
      </c>
      <c r="AY372" s="14" t="s">
        <v>136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14" t="s">
        <v>84</v>
      </c>
      <c r="BK372" s="221">
        <f>ROUND(I372*H372,2)</f>
        <v>0</v>
      </c>
      <c r="BL372" s="14" t="s">
        <v>141</v>
      </c>
      <c r="BM372" s="220" t="s">
        <v>345</v>
      </c>
    </row>
    <row r="373" s="2" customFormat="1">
      <c r="A373" s="35"/>
      <c r="B373" s="36"/>
      <c r="C373" s="37"/>
      <c r="D373" s="222" t="s">
        <v>142</v>
      </c>
      <c r="E373" s="37"/>
      <c r="F373" s="223" t="s">
        <v>139</v>
      </c>
      <c r="G373" s="37"/>
      <c r="H373" s="37"/>
      <c r="I373" s="224"/>
      <c r="J373" s="37"/>
      <c r="K373" s="37"/>
      <c r="L373" s="41"/>
      <c r="M373" s="225"/>
      <c r="N373" s="226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142</v>
      </c>
      <c r="AU373" s="14" t="s">
        <v>84</v>
      </c>
    </row>
    <row r="374" s="2" customFormat="1">
      <c r="A374" s="35"/>
      <c r="B374" s="36"/>
      <c r="C374" s="37"/>
      <c r="D374" s="222" t="s">
        <v>143</v>
      </c>
      <c r="E374" s="37"/>
      <c r="F374" s="227" t="s">
        <v>144</v>
      </c>
      <c r="G374" s="37"/>
      <c r="H374" s="37"/>
      <c r="I374" s="224"/>
      <c r="J374" s="37"/>
      <c r="K374" s="37"/>
      <c r="L374" s="41"/>
      <c r="M374" s="225"/>
      <c r="N374" s="22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143</v>
      </c>
      <c r="AU374" s="14" t="s">
        <v>84</v>
      </c>
    </row>
    <row r="375" s="2" customFormat="1" ht="16.5" customHeight="1">
      <c r="A375" s="35"/>
      <c r="B375" s="36"/>
      <c r="C375" s="209" t="s">
        <v>261</v>
      </c>
      <c r="D375" s="209" t="s">
        <v>137</v>
      </c>
      <c r="E375" s="210" t="s">
        <v>201</v>
      </c>
      <c r="F375" s="211" t="s">
        <v>202</v>
      </c>
      <c r="G375" s="212" t="s">
        <v>140</v>
      </c>
      <c r="H375" s="213">
        <v>4</v>
      </c>
      <c r="I375" s="214"/>
      <c r="J375" s="215">
        <f>ROUND(I375*H375,2)</f>
        <v>0</v>
      </c>
      <c r="K375" s="211" t="s">
        <v>1</v>
      </c>
      <c r="L375" s="41"/>
      <c r="M375" s="216" t="s">
        <v>1</v>
      </c>
      <c r="N375" s="217" t="s">
        <v>41</v>
      </c>
      <c r="O375" s="88"/>
      <c r="P375" s="218">
        <f>O375*H375</f>
        <v>0</v>
      </c>
      <c r="Q375" s="218">
        <v>0</v>
      </c>
      <c r="R375" s="218">
        <f>Q375*H375</f>
        <v>0</v>
      </c>
      <c r="S375" s="218">
        <v>0</v>
      </c>
      <c r="T375" s="21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20" t="s">
        <v>141</v>
      </c>
      <c r="AT375" s="220" t="s">
        <v>137</v>
      </c>
      <c r="AU375" s="220" t="s">
        <v>84</v>
      </c>
      <c r="AY375" s="14" t="s">
        <v>136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14" t="s">
        <v>84</v>
      </c>
      <c r="BK375" s="221">
        <f>ROUND(I375*H375,2)</f>
        <v>0</v>
      </c>
      <c r="BL375" s="14" t="s">
        <v>141</v>
      </c>
      <c r="BM375" s="220" t="s">
        <v>346</v>
      </c>
    </row>
    <row r="376" s="2" customFormat="1">
      <c r="A376" s="35"/>
      <c r="B376" s="36"/>
      <c r="C376" s="37"/>
      <c r="D376" s="222" t="s">
        <v>142</v>
      </c>
      <c r="E376" s="37"/>
      <c r="F376" s="223" t="s">
        <v>202</v>
      </c>
      <c r="G376" s="37"/>
      <c r="H376" s="37"/>
      <c r="I376" s="224"/>
      <c r="J376" s="37"/>
      <c r="K376" s="37"/>
      <c r="L376" s="41"/>
      <c r="M376" s="225"/>
      <c r="N376" s="22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142</v>
      </c>
      <c r="AU376" s="14" t="s">
        <v>84</v>
      </c>
    </row>
    <row r="377" s="2" customFormat="1">
      <c r="A377" s="35"/>
      <c r="B377" s="36"/>
      <c r="C377" s="37"/>
      <c r="D377" s="222" t="s">
        <v>143</v>
      </c>
      <c r="E377" s="37"/>
      <c r="F377" s="227" t="s">
        <v>147</v>
      </c>
      <c r="G377" s="37"/>
      <c r="H377" s="37"/>
      <c r="I377" s="224"/>
      <c r="J377" s="37"/>
      <c r="K377" s="37"/>
      <c r="L377" s="41"/>
      <c r="M377" s="225"/>
      <c r="N377" s="226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143</v>
      </c>
      <c r="AU377" s="14" t="s">
        <v>84</v>
      </c>
    </row>
    <row r="378" s="2" customFormat="1" ht="16.5" customHeight="1">
      <c r="A378" s="35"/>
      <c r="B378" s="36"/>
      <c r="C378" s="209" t="s">
        <v>347</v>
      </c>
      <c r="D378" s="209" t="s">
        <v>137</v>
      </c>
      <c r="E378" s="210" t="s">
        <v>204</v>
      </c>
      <c r="F378" s="211" t="s">
        <v>150</v>
      </c>
      <c r="G378" s="212" t="s">
        <v>140</v>
      </c>
      <c r="H378" s="213">
        <v>4</v>
      </c>
      <c r="I378" s="214"/>
      <c r="J378" s="215">
        <f>ROUND(I378*H378,2)</f>
        <v>0</v>
      </c>
      <c r="K378" s="211" t="s">
        <v>1</v>
      </c>
      <c r="L378" s="41"/>
      <c r="M378" s="216" t="s">
        <v>1</v>
      </c>
      <c r="N378" s="217" t="s">
        <v>41</v>
      </c>
      <c r="O378" s="88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20" t="s">
        <v>141</v>
      </c>
      <c r="AT378" s="220" t="s">
        <v>137</v>
      </c>
      <c r="AU378" s="220" t="s">
        <v>84</v>
      </c>
      <c r="AY378" s="14" t="s">
        <v>136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4" t="s">
        <v>84</v>
      </c>
      <c r="BK378" s="221">
        <f>ROUND(I378*H378,2)</f>
        <v>0</v>
      </c>
      <c r="BL378" s="14" t="s">
        <v>141</v>
      </c>
      <c r="BM378" s="220" t="s">
        <v>348</v>
      </c>
    </row>
    <row r="379" s="2" customFormat="1">
      <c r="A379" s="35"/>
      <c r="B379" s="36"/>
      <c r="C379" s="37"/>
      <c r="D379" s="222" t="s">
        <v>142</v>
      </c>
      <c r="E379" s="37"/>
      <c r="F379" s="223" t="s">
        <v>150</v>
      </c>
      <c r="G379" s="37"/>
      <c r="H379" s="37"/>
      <c r="I379" s="224"/>
      <c r="J379" s="37"/>
      <c r="K379" s="37"/>
      <c r="L379" s="41"/>
      <c r="M379" s="225"/>
      <c r="N379" s="226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142</v>
      </c>
      <c r="AU379" s="14" t="s">
        <v>84</v>
      </c>
    </row>
    <row r="380" s="2" customFormat="1" ht="16.5" customHeight="1">
      <c r="A380" s="35"/>
      <c r="B380" s="36"/>
      <c r="C380" s="209" t="s">
        <v>263</v>
      </c>
      <c r="D380" s="209" t="s">
        <v>137</v>
      </c>
      <c r="E380" s="210" t="s">
        <v>206</v>
      </c>
      <c r="F380" s="211" t="s">
        <v>153</v>
      </c>
      <c r="G380" s="212" t="s">
        <v>140</v>
      </c>
      <c r="H380" s="213">
        <v>4</v>
      </c>
      <c r="I380" s="214"/>
      <c r="J380" s="215">
        <f>ROUND(I380*H380,2)</f>
        <v>0</v>
      </c>
      <c r="K380" s="211" t="s">
        <v>1</v>
      </c>
      <c r="L380" s="41"/>
      <c r="M380" s="216" t="s">
        <v>1</v>
      </c>
      <c r="N380" s="217" t="s">
        <v>41</v>
      </c>
      <c r="O380" s="88"/>
      <c r="P380" s="218">
        <f>O380*H380</f>
        <v>0</v>
      </c>
      <c r="Q380" s="218">
        <v>0</v>
      </c>
      <c r="R380" s="218">
        <f>Q380*H380</f>
        <v>0</v>
      </c>
      <c r="S380" s="218">
        <v>0</v>
      </c>
      <c r="T380" s="21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0" t="s">
        <v>141</v>
      </c>
      <c r="AT380" s="220" t="s">
        <v>137</v>
      </c>
      <c r="AU380" s="220" t="s">
        <v>84</v>
      </c>
      <c r="AY380" s="14" t="s">
        <v>136</v>
      </c>
      <c r="BE380" s="221">
        <f>IF(N380="základní",J380,0)</f>
        <v>0</v>
      </c>
      <c r="BF380" s="221">
        <f>IF(N380="snížená",J380,0)</f>
        <v>0</v>
      </c>
      <c r="BG380" s="221">
        <f>IF(N380="zákl. přenesená",J380,0)</f>
        <v>0</v>
      </c>
      <c r="BH380" s="221">
        <f>IF(N380="sníž. přenesená",J380,0)</f>
        <v>0</v>
      </c>
      <c r="BI380" s="221">
        <f>IF(N380="nulová",J380,0)</f>
        <v>0</v>
      </c>
      <c r="BJ380" s="14" t="s">
        <v>84</v>
      </c>
      <c r="BK380" s="221">
        <f>ROUND(I380*H380,2)</f>
        <v>0</v>
      </c>
      <c r="BL380" s="14" t="s">
        <v>141</v>
      </c>
      <c r="BM380" s="220" t="s">
        <v>349</v>
      </c>
    </row>
    <row r="381" s="2" customFormat="1">
      <c r="A381" s="35"/>
      <c r="B381" s="36"/>
      <c r="C381" s="37"/>
      <c r="D381" s="222" t="s">
        <v>142</v>
      </c>
      <c r="E381" s="37"/>
      <c r="F381" s="223" t="s">
        <v>153</v>
      </c>
      <c r="G381" s="37"/>
      <c r="H381" s="37"/>
      <c r="I381" s="224"/>
      <c r="J381" s="37"/>
      <c r="K381" s="37"/>
      <c r="L381" s="41"/>
      <c r="M381" s="225"/>
      <c r="N381" s="22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142</v>
      </c>
      <c r="AU381" s="14" t="s">
        <v>84</v>
      </c>
    </row>
    <row r="382" s="2" customFormat="1" ht="16.5" customHeight="1">
      <c r="A382" s="35"/>
      <c r="B382" s="36"/>
      <c r="C382" s="209" t="s">
        <v>350</v>
      </c>
      <c r="D382" s="209" t="s">
        <v>137</v>
      </c>
      <c r="E382" s="210" t="s">
        <v>209</v>
      </c>
      <c r="F382" s="211" t="s">
        <v>210</v>
      </c>
      <c r="G382" s="212" t="s">
        <v>140</v>
      </c>
      <c r="H382" s="213">
        <v>4</v>
      </c>
      <c r="I382" s="214"/>
      <c r="J382" s="215">
        <f>ROUND(I382*H382,2)</f>
        <v>0</v>
      </c>
      <c r="K382" s="211" t="s">
        <v>1</v>
      </c>
      <c r="L382" s="41"/>
      <c r="M382" s="216" t="s">
        <v>1</v>
      </c>
      <c r="N382" s="217" t="s">
        <v>41</v>
      </c>
      <c r="O382" s="88"/>
      <c r="P382" s="218">
        <f>O382*H382</f>
        <v>0</v>
      </c>
      <c r="Q382" s="218">
        <v>0</v>
      </c>
      <c r="R382" s="218">
        <f>Q382*H382</f>
        <v>0</v>
      </c>
      <c r="S382" s="218">
        <v>0</v>
      </c>
      <c r="T382" s="21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0" t="s">
        <v>141</v>
      </c>
      <c r="AT382" s="220" t="s">
        <v>137</v>
      </c>
      <c r="AU382" s="220" t="s">
        <v>84</v>
      </c>
      <c r="AY382" s="14" t="s">
        <v>136</v>
      </c>
      <c r="BE382" s="221">
        <f>IF(N382="základní",J382,0)</f>
        <v>0</v>
      </c>
      <c r="BF382" s="221">
        <f>IF(N382="snížená",J382,0)</f>
        <v>0</v>
      </c>
      <c r="BG382" s="221">
        <f>IF(N382="zákl. přenesená",J382,0)</f>
        <v>0</v>
      </c>
      <c r="BH382" s="221">
        <f>IF(N382="sníž. přenesená",J382,0)</f>
        <v>0</v>
      </c>
      <c r="BI382" s="221">
        <f>IF(N382="nulová",J382,0)</f>
        <v>0</v>
      </c>
      <c r="BJ382" s="14" t="s">
        <v>84</v>
      </c>
      <c r="BK382" s="221">
        <f>ROUND(I382*H382,2)</f>
        <v>0</v>
      </c>
      <c r="BL382" s="14" t="s">
        <v>141</v>
      </c>
      <c r="BM382" s="220" t="s">
        <v>351</v>
      </c>
    </row>
    <row r="383" s="2" customFormat="1">
      <c r="A383" s="35"/>
      <c r="B383" s="36"/>
      <c r="C383" s="37"/>
      <c r="D383" s="222" t="s">
        <v>142</v>
      </c>
      <c r="E383" s="37"/>
      <c r="F383" s="223" t="s">
        <v>210</v>
      </c>
      <c r="G383" s="37"/>
      <c r="H383" s="37"/>
      <c r="I383" s="224"/>
      <c r="J383" s="37"/>
      <c r="K383" s="37"/>
      <c r="L383" s="41"/>
      <c r="M383" s="225"/>
      <c r="N383" s="22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142</v>
      </c>
      <c r="AU383" s="14" t="s">
        <v>84</v>
      </c>
    </row>
    <row r="384" s="2" customFormat="1" ht="16.5" customHeight="1">
      <c r="A384" s="35"/>
      <c r="B384" s="36"/>
      <c r="C384" s="209" t="s">
        <v>264</v>
      </c>
      <c r="D384" s="209" t="s">
        <v>137</v>
      </c>
      <c r="E384" s="210" t="s">
        <v>159</v>
      </c>
      <c r="F384" s="211" t="s">
        <v>157</v>
      </c>
      <c r="G384" s="212" t="s">
        <v>140</v>
      </c>
      <c r="H384" s="213">
        <v>4</v>
      </c>
      <c r="I384" s="214"/>
      <c r="J384" s="215">
        <f>ROUND(I384*H384,2)</f>
        <v>0</v>
      </c>
      <c r="K384" s="211" t="s">
        <v>1</v>
      </c>
      <c r="L384" s="41"/>
      <c r="M384" s="216" t="s">
        <v>1</v>
      </c>
      <c r="N384" s="217" t="s">
        <v>41</v>
      </c>
      <c r="O384" s="88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0" t="s">
        <v>141</v>
      </c>
      <c r="AT384" s="220" t="s">
        <v>137</v>
      </c>
      <c r="AU384" s="220" t="s">
        <v>84</v>
      </c>
      <c r="AY384" s="14" t="s">
        <v>136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14" t="s">
        <v>84</v>
      </c>
      <c r="BK384" s="221">
        <f>ROUND(I384*H384,2)</f>
        <v>0</v>
      </c>
      <c r="BL384" s="14" t="s">
        <v>141</v>
      </c>
      <c r="BM384" s="220" t="s">
        <v>352</v>
      </c>
    </row>
    <row r="385" s="2" customFormat="1">
      <c r="A385" s="35"/>
      <c r="B385" s="36"/>
      <c r="C385" s="37"/>
      <c r="D385" s="222" t="s">
        <v>142</v>
      </c>
      <c r="E385" s="37"/>
      <c r="F385" s="223" t="s">
        <v>157</v>
      </c>
      <c r="G385" s="37"/>
      <c r="H385" s="37"/>
      <c r="I385" s="224"/>
      <c r="J385" s="37"/>
      <c r="K385" s="37"/>
      <c r="L385" s="41"/>
      <c r="M385" s="225"/>
      <c r="N385" s="22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142</v>
      </c>
      <c r="AU385" s="14" t="s">
        <v>84</v>
      </c>
    </row>
    <row r="386" s="2" customFormat="1" ht="16.5" customHeight="1">
      <c r="A386" s="35"/>
      <c r="B386" s="36"/>
      <c r="C386" s="209" t="s">
        <v>353</v>
      </c>
      <c r="D386" s="209" t="s">
        <v>137</v>
      </c>
      <c r="E386" s="210" t="s">
        <v>162</v>
      </c>
      <c r="F386" s="211" t="s">
        <v>163</v>
      </c>
      <c r="G386" s="212" t="s">
        <v>140</v>
      </c>
      <c r="H386" s="213">
        <v>4</v>
      </c>
      <c r="I386" s="214"/>
      <c r="J386" s="215">
        <f>ROUND(I386*H386,2)</f>
        <v>0</v>
      </c>
      <c r="K386" s="211" t="s">
        <v>1</v>
      </c>
      <c r="L386" s="41"/>
      <c r="M386" s="216" t="s">
        <v>1</v>
      </c>
      <c r="N386" s="217" t="s">
        <v>41</v>
      </c>
      <c r="O386" s="88"/>
      <c r="P386" s="218">
        <f>O386*H386</f>
        <v>0</v>
      </c>
      <c r="Q386" s="218">
        <v>0</v>
      </c>
      <c r="R386" s="218">
        <f>Q386*H386</f>
        <v>0</v>
      </c>
      <c r="S386" s="218">
        <v>0</v>
      </c>
      <c r="T386" s="21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20" t="s">
        <v>141</v>
      </c>
      <c r="AT386" s="220" t="s">
        <v>137</v>
      </c>
      <c r="AU386" s="220" t="s">
        <v>84</v>
      </c>
      <c r="AY386" s="14" t="s">
        <v>136</v>
      </c>
      <c r="BE386" s="221">
        <f>IF(N386="základní",J386,0)</f>
        <v>0</v>
      </c>
      <c r="BF386" s="221">
        <f>IF(N386="snížená",J386,0)</f>
        <v>0</v>
      </c>
      <c r="BG386" s="221">
        <f>IF(N386="zákl. přenesená",J386,0)</f>
        <v>0</v>
      </c>
      <c r="BH386" s="221">
        <f>IF(N386="sníž. přenesená",J386,0)</f>
        <v>0</v>
      </c>
      <c r="BI386" s="221">
        <f>IF(N386="nulová",J386,0)</f>
        <v>0</v>
      </c>
      <c r="BJ386" s="14" t="s">
        <v>84</v>
      </c>
      <c r="BK386" s="221">
        <f>ROUND(I386*H386,2)</f>
        <v>0</v>
      </c>
      <c r="BL386" s="14" t="s">
        <v>141</v>
      </c>
      <c r="BM386" s="220" t="s">
        <v>354</v>
      </c>
    </row>
    <row r="387" s="2" customFormat="1">
      <c r="A387" s="35"/>
      <c r="B387" s="36"/>
      <c r="C387" s="37"/>
      <c r="D387" s="222" t="s">
        <v>142</v>
      </c>
      <c r="E387" s="37"/>
      <c r="F387" s="223" t="s">
        <v>163</v>
      </c>
      <c r="G387" s="37"/>
      <c r="H387" s="37"/>
      <c r="I387" s="224"/>
      <c r="J387" s="37"/>
      <c r="K387" s="37"/>
      <c r="L387" s="41"/>
      <c r="M387" s="225"/>
      <c r="N387" s="22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142</v>
      </c>
      <c r="AU387" s="14" t="s">
        <v>84</v>
      </c>
    </row>
    <row r="388" s="2" customFormat="1">
      <c r="A388" s="35"/>
      <c r="B388" s="36"/>
      <c r="C388" s="37"/>
      <c r="D388" s="222" t="s">
        <v>143</v>
      </c>
      <c r="E388" s="37"/>
      <c r="F388" s="227" t="s">
        <v>216</v>
      </c>
      <c r="G388" s="37"/>
      <c r="H388" s="37"/>
      <c r="I388" s="224"/>
      <c r="J388" s="37"/>
      <c r="K388" s="37"/>
      <c r="L388" s="41"/>
      <c r="M388" s="225"/>
      <c r="N388" s="226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143</v>
      </c>
      <c r="AU388" s="14" t="s">
        <v>84</v>
      </c>
    </row>
    <row r="389" s="2" customFormat="1" ht="21.75" customHeight="1">
      <c r="A389" s="35"/>
      <c r="B389" s="36"/>
      <c r="C389" s="209" t="s">
        <v>266</v>
      </c>
      <c r="D389" s="209" t="s">
        <v>137</v>
      </c>
      <c r="E389" s="210" t="s">
        <v>166</v>
      </c>
      <c r="F389" s="211" t="s">
        <v>167</v>
      </c>
      <c r="G389" s="212" t="s">
        <v>168</v>
      </c>
      <c r="H389" s="213">
        <v>1</v>
      </c>
      <c r="I389" s="214"/>
      <c r="J389" s="215">
        <f>ROUND(I389*H389,2)</f>
        <v>0</v>
      </c>
      <c r="K389" s="211" t="s">
        <v>1</v>
      </c>
      <c r="L389" s="41"/>
      <c r="M389" s="216" t="s">
        <v>1</v>
      </c>
      <c r="N389" s="217" t="s">
        <v>41</v>
      </c>
      <c r="O389" s="88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20" t="s">
        <v>141</v>
      </c>
      <c r="AT389" s="220" t="s">
        <v>137</v>
      </c>
      <c r="AU389" s="220" t="s">
        <v>84</v>
      </c>
      <c r="AY389" s="14" t="s">
        <v>136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4" t="s">
        <v>84</v>
      </c>
      <c r="BK389" s="221">
        <f>ROUND(I389*H389,2)</f>
        <v>0</v>
      </c>
      <c r="BL389" s="14" t="s">
        <v>141</v>
      </c>
      <c r="BM389" s="220" t="s">
        <v>355</v>
      </c>
    </row>
    <row r="390" s="2" customFormat="1">
      <c r="A390" s="35"/>
      <c r="B390" s="36"/>
      <c r="C390" s="37"/>
      <c r="D390" s="222" t="s">
        <v>142</v>
      </c>
      <c r="E390" s="37"/>
      <c r="F390" s="223" t="s">
        <v>167</v>
      </c>
      <c r="G390" s="37"/>
      <c r="H390" s="37"/>
      <c r="I390" s="224"/>
      <c r="J390" s="37"/>
      <c r="K390" s="37"/>
      <c r="L390" s="41"/>
      <c r="M390" s="225"/>
      <c r="N390" s="226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142</v>
      </c>
      <c r="AU390" s="14" t="s">
        <v>84</v>
      </c>
    </row>
    <row r="391" s="2" customFormat="1" ht="16.5" customHeight="1">
      <c r="A391" s="35"/>
      <c r="B391" s="36"/>
      <c r="C391" s="209" t="s">
        <v>356</v>
      </c>
      <c r="D391" s="209" t="s">
        <v>137</v>
      </c>
      <c r="E391" s="210" t="s">
        <v>138</v>
      </c>
      <c r="F391" s="211" t="s">
        <v>139</v>
      </c>
      <c r="G391" s="212" t="s">
        <v>140</v>
      </c>
      <c r="H391" s="213">
        <v>4</v>
      </c>
      <c r="I391" s="214"/>
      <c r="J391" s="215">
        <f>ROUND(I391*H391,2)</f>
        <v>0</v>
      </c>
      <c r="K391" s="211" t="s">
        <v>1</v>
      </c>
      <c r="L391" s="41"/>
      <c r="M391" s="216" t="s">
        <v>1</v>
      </c>
      <c r="N391" s="217" t="s">
        <v>41</v>
      </c>
      <c r="O391" s="88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20" t="s">
        <v>141</v>
      </c>
      <c r="AT391" s="220" t="s">
        <v>137</v>
      </c>
      <c r="AU391" s="220" t="s">
        <v>84</v>
      </c>
      <c r="AY391" s="14" t="s">
        <v>136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14" t="s">
        <v>84</v>
      </c>
      <c r="BK391" s="221">
        <f>ROUND(I391*H391,2)</f>
        <v>0</v>
      </c>
      <c r="BL391" s="14" t="s">
        <v>141</v>
      </c>
      <c r="BM391" s="220" t="s">
        <v>357</v>
      </c>
    </row>
    <row r="392" s="2" customFormat="1">
      <c r="A392" s="35"/>
      <c r="B392" s="36"/>
      <c r="C392" s="37"/>
      <c r="D392" s="222" t="s">
        <v>142</v>
      </c>
      <c r="E392" s="37"/>
      <c r="F392" s="223" t="s">
        <v>139</v>
      </c>
      <c r="G392" s="37"/>
      <c r="H392" s="37"/>
      <c r="I392" s="224"/>
      <c r="J392" s="37"/>
      <c r="K392" s="37"/>
      <c r="L392" s="41"/>
      <c r="M392" s="225"/>
      <c r="N392" s="226"/>
      <c r="O392" s="88"/>
      <c r="P392" s="88"/>
      <c r="Q392" s="88"/>
      <c r="R392" s="88"/>
      <c r="S392" s="88"/>
      <c r="T392" s="89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142</v>
      </c>
      <c r="AU392" s="14" t="s">
        <v>84</v>
      </c>
    </row>
    <row r="393" s="2" customFormat="1">
      <c r="A393" s="35"/>
      <c r="B393" s="36"/>
      <c r="C393" s="37"/>
      <c r="D393" s="222" t="s">
        <v>143</v>
      </c>
      <c r="E393" s="37"/>
      <c r="F393" s="227" t="s">
        <v>144</v>
      </c>
      <c r="G393" s="37"/>
      <c r="H393" s="37"/>
      <c r="I393" s="224"/>
      <c r="J393" s="37"/>
      <c r="K393" s="37"/>
      <c r="L393" s="41"/>
      <c r="M393" s="225"/>
      <c r="N393" s="22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143</v>
      </c>
      <c r="AU393" s="14" t="s">
        <v>84</v>
      </c>
    </row>
    <row r="394" s="2" customFormat="1" ht="16.5" customHeight="1">
      <c r="A394" s="35"/>
      <c r="B394" s="36"/>
      <c r="C394" s="209" t="s">
        <v>267</v>
      </c>
      <c r="D394" s="209" t="s">
        <v>137</v>
      </c>
      <c r="E394" s="210" t="s">
        <v>201</v>
      </c>
      <c r="F394" s="211" t="s">
        <v>202</v>
      </c>
      <c r="G394" s="212" t="s">
        <v>140</v>
      </c>
      <c r="H394" s="213">
        <v>4</v>
      </c>
      <c r="I394" s="214"/>
      <c r="J394" s="215">
        <f>ROUND(I394*H394,2)</f>
        <v>0</v>
      </c>
      <c r="K394" s="211" t="s">
        <v>1</v>
      </c>
      <c r="L394" s="41"/>
      <c r="M394" s="216" t="s">
        <v>1</v>
      </c>
      <c r="N394" s="217" t="s">
        <v>41</v>
      </c>
      <c r="O394" s="88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20" t="s">
        <v>141</v>
      </c>
      <c r="AT394" s="220" t="s">
        <v>137</v>
      </c>
      <c r="AU394" s="220" t="s">
        <v>84</v>
      </c>
      <c r="AY394" s="14" t="s">
        <v>136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14" t="s">
        <v>84</v>
      </c>
      <c r="BK394" s="221">
        <f>ROUND(I394*H394,2)</f>
        <v>0</v>
      </c>
      <c r="BL394" s="14" t="s">
        <v>141</v>
      </c>
      <c r="BM394" s="220" t="s">
        <v>358</v>
      </c>
    </row>
    <row r="395" s="2" customFormat="1">
      <c r="A395" s="35"/>
      <c r="B395" s="36"/>
      <c r="C395" s="37"/>
      <c r="D395" s="222" t="s">
        <v>142</v>
      </c>
      <c r="E395" s="37"/>
      <c r="F395" s="223" t="s">
        <v>202</v>
      </c>
      <c r="G395" s="37"/>
      <c r="H395" s="37"/>
      <c r="I395" s="224"/>
      <c r="J395" s="37"/>
      <c r="K395" s="37"/>
      <c r="L395" s="41"/>
      <c r="M395" s="225"/>
      <c r="N395" s="22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142</v>
      </c>
      <c r="AU395" s="14" t="s">
        <v>84</v>
      </c>
    </row>
    <row r="396" s="2" customFormat="1">
      <c r="A396" s="35"/>
      <c r="B396" s="36"/>
      <c r="C396" s="37"/>
      <c r="D396" s="222" t="s">
        <v>143</v>
      </c>
      <c r="E396" s="37"/>
      <c r="F396" s="227" t="s">
        <v>147</v>
      </c>
      <c r="G396" s="37"/>
      <c r="H396" s="37"/>
      <c r="I396" s="224"/>
      <c r="J396" s="37"/>
      <c r="K396" s="37"/>
      <c r="L396" s="41"/>
      <c r="M396" s="225"/>
      <c r="N396" s="226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143</v>
      </c>
      <c r="AU396" s="14" t="s">
        <v>84</v>
      </c>
    </row>
    <row r="397" s="2" customFormat="1" ht="16.5" customHeight="1">
      <c r="A397" s="35"/>
      <c r="B397" s="36"/>
      <c r="C397" s="209" t="s">
        <v>359</v>
      </c>
      <c r="D397" s="209" t="s">
        <v>137</v>
      </c>
      <c r="E397" s="210" t="s">
        <v>204</v>
      </c>
      <c r="F397" s="211" t="s">
        <v>150</v>
      </c>
      <c r="G397" s="212" t="s">
        <v>140</v>
      </c>
      <c r="H397" s="213">
        <v>4</v>
      </c>
      <c r="I397" s="214"/>
      <c r="J397" s="215">
        <f>ROUND(I397*H397,2)</f>
        <v>0</v>
      </c>
      <c r="K397" s="211" t="s">
        <v>1</v>
      </c>
      <c r="L397" s="41"/>
      <c r="M397" s="216" t="s">
        <v>1</v>
      </c>
      <c r="N397" s="217" t="s">
        <v>41</v>
      </c>
      <c r="O397" s="88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20" t="s">
        <v>141</v>
      </c>
      <c r="AT397" s="220" t="s">
        <v>137</v>
      </c>
      <c r="AU397" s="220" t="s">
        <v>84</v>
      </c>
      <c r="AY397" s="14" t="s">
        <v>136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14" t="s">
        <v>84</v>
      </c>
      <c r="BK397" s="221">
        <f>ROUND(I397*H397,2)</f>
        <v>0</v>
      </c>
      <c r="BL397" s="14" t="s">
        <v>141</v>
      </c>
      <c r="BM397" s="220" t="s">
        <v>360</v>
      </c>
    </row>
    <row r="398" s="2" customFormat="1">
      <c r="A398" s="35"/>
      <c r="B398" s="36"/>
      <c r="C398" s="37"/>
      <c r="D398" s="222" t="s">
        <v>142</v>
      </c>
      <c r="E398" s="37"/>
      <c r="F398" s="223" t="s">
        <v>150</v>
      </c>
      <c r="G398" s="37"/>
      <c r="H398" s="37"/>
      <c r="I398" s="224"/>
      <c r="J398" s="37"/>
      <c r="K398" s="37"/>
      <c r="L398" s="41"/>
      <c r="M398" s="225"/>
      <c r="N398" s="226"/>
      <c r="O398" s="88"/>
      <c r="P398" s="88"/>
      <c r="Q398" s="88"/>
      <c r="R398" s="88"/>
      <c r="S398" s="88"/>
      <c r="T398" s="89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4" t="s">
        <v>142</v>
      </c>
      <c r="AU398" s="14" t="s">
        <v>84</v>
      </c>
    </row>
    <row r="399" s="2" customFormat="1" ht="16.5" customHeight="1">
      <c r="A399" s="35"/>
      <c r="B399" s="36"/>
      <c r="C399" s="209" t="s">
        <v>269</v>
      </c>
      <c r="D399" s="209" t="s">
        <v>137</v>
      </c>
      <c r="E399" s="210" t="s">
        <v>206</v>
      </c>
      <c r="F399" s="211" t="s">
        <v>153</v>
      </c>
      <c r="G399" s="212" t="s">
        <v>140</v>
      </c>
      <c r="H399" s="213">
        <v>4</v>
      </c>
      <c r="I399" s="214"/>
      <c r="J399" s="215">
        <f>ROUND(I399*H399,2)</f>
        <v>0</v>
      </c>
      <c r="K399" s="211" t="s">
        <v>1</v>
      </c>
      <c r="L399" s="41"/>
      <c r="M399" s="216" t="s">
        <v>1</v>
      </c>
      <c r="N399" s="217" t="s">
        <v>41</v>
      </c>
      <c r="O399" s="88"/>
      <c r="P399" s="218">
        <f>O399*H399</f>
        <v>0</v>
      </c>
      <c r="Q399" s="218">
        <v>0</v>
      </c>
      <c r="R399" s="218">
        <f>Q399*H399</f>
        <v>0</v>
      </c>
      <c r="S399" s="218">
        <v>0</v>
      </c>
      <c r="T399" s="21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20" t="s">
        <v>141</v>
      </c>
      <c r="AT399" s="220" t="s">
        <v>137</v>
      </c>
      <c r="AU399" s="220" t="s">
        <v>84</v>
      </c>
      <c r="AY399" s="14" t="s">
        <v>136</v>
      </c>
      <c r="BE399" s="221">
        <f>IF(N399="základní",J399,0)</f>
        <v>0</v>
      </c>
      <c r="BF399" s="221">
        <f>IF(N399="snížená",J399,0)</f>
        <v>0</v>
      </c>
      <c r="BG399" s="221">
        <f>IF(N399="zákl. přenesená",J399,0)</f>
        <v>0</v>
      </c>
      <c r="BH399" s="221">
        <f>IF(N399="sníž. přenesená",J399,0)</f>
        <v>0</v>
      </c>
      <c r="BI399" s="221">
        <f>IF(N399="nulová",J399,0)</f>
        <v>0</v>
      </c>
      <c r="BJ399" s="14" t="s">
        <v>84</v>
      </c>
      <c r="BK399" s="221">
        <f>ROUND(I399*H399,2)</f>
        <v>0</v>
      </c>
      <c r="BL399" s="14" t="s">
        <v>141</v>
      </c>
      <c r="BM399" s="220" t="s">
        <v>361</v>
      </c>
    </row>
    <row r="400" s="2" customFormat="1">
      <c r="A400" s="35"/>
      <c r="B400" s="36"/>
      <c r="C400" s="37"/>
      <c r="D400" s="222" t="s">
        <v>142</v>
      </c>
      <c r="E400" s="37"/>
      <c r="F400" s="223" t="s">
        <v>153</v>
      </c>
      <c r="G400" s="37"/>
      <c r="H400" s="37"/>
      <c r="I400" s="224"/>
      <c r="J400" s="37"/>
      <c r="K400" s="37"/>
      <c r="L400" s="41"/>
      <c r="M400" s="225"/>
      <c r="N400" s="226"/>
      <c r="O400" s="88"/>
      <c r="P400" s="88"/>
      <c r="Q400" s="88"/>
      <c r="R400" s="88"/>
      <c r="S400" s="88"/>
      <c r="T400" s="89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142</v>
      </c>
      <c r="AU400" s="14" t="s">
        <v>84</v>
      </c>
    </row>
    <row r="401" s="2" customFormat="1" ht="16.5" customHeight="1">
      <c r="A401" s="35"/>
      <c r="B401" s="36"/>
      <c r="C401" s="209" t="s">
        <v>362</v>
      </c>
      <c r="D401" s="209" t="s">
        <v>137</v>
      </c>
      <c r="E401" s="210" t="s">
        <v>209</v>
      </c>
      <c r="F401" s="211" t="s">
        <v>210</v>
      </c>
      <c r="G401" s="212" t="s">
        <v>140</v>
      </c>
      <c r="H401" s="213">
        <v>4</v>
      </c>
      <c r="I401" s="214"/>
      <c r="J401" s="215">
        <f>ROUND(I401*H401,2)</f>
        <v>0</v>
      </c>
      <c r="K401" s="211" t="s">
        <v>1</v>
      </c>
      <c r="L401" s="41"/>
      <c r="M401" s="216" t="s">
        <v>1</v>
      </c>
      <c r="N401" s="217" t="s">
        <v>41</v>
      </c>
      <c r="O401" s="88"/>
      <c r="P401" s="218">
        <f>O401*H401</f>
        <v>0</v>
      </c>
      <c r="Q401" s="218">
        <v>0</v>
      </c>
      <c r="R401" s="218">
        <f>Q401*H401</f>
        <v>0</v>
      </c>
      <c r="S401" s="218">
        <v>0</v>
      </c>
      <c r="T401" s="21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20" t="s">
        <v>141</v>
      </c>
      <c r="AT401" s="220" t="s">
        <v>137</v>
      </c>
      <c r="AU401" s="220" t="s">
        <v>84</v>
      </c>
      <c r="AY401" s="14" t="s">
        <v>136</v>
      </c>
      <c r="BE401" s="221">
        <f>IF(N401="základní",J401,0)</f>
        <v>0</v>
      </c>
      <c r="BF401" s="221">
        <f>IF(N401="snížená",J401,0)</f>
        <v>0</v>
      </c>
      <c r="BG401" s="221">
        <f>IF(N401="zákl. přenesená",J401,0)</f>
        <v>0</v>
      </c>
      <c r="BH401" s="221">
        <f>IF(N401="sníž. přenesená",J401,0)</f>
        <v>0</v>
      </c>
      <c r="BI401" s="221">
        <f>IF(N401="nulová",J401,0)</f>
        <v>0</v>
      </c>
      <c r="BJ401" s="14" t="s">
        <v>84</v>
      </c>
      <c r="BK401" s="221">
        <f>ROUND(I401*H401,2)</f>
        <v>0</v>
      </c>
      <c r="BL401" s="14" t="s">
        <v>141</v>
      </c>
      <c r="BM401" s="220" t="s">
        <v>363</v>
      </c>
    </row>
    <row r="402" s="2" customFormat="1">
      <c r="A402" s="35"/>
      <c r="B402" s="36"/>
      <c r="C402" s="37"/>
      <c r="D402" s="222" t="s">
        <v>142</v>
      </c>
      <c r="E402" s="37"/>
      <c r="F402" s="223" t="s">
        <v>210</v>
      </c>
      <c r="G402" s="37"/>
      <c r="H402" s="37"/>
      <c r="I402" s="224"/>
      <c r="J402" s="37"/>
      <c r="K402" s="37"/>
      <c r="L402" s="41"/>
      <c r="M402" s="225"/>
      <c r="N402" s="226"/>
      <c r="O402" s="88"/>
      <c r="P402" s="88"/>
      <c r="Q402" s="88"/>
      <c r="R402" s="88"/>
      <c r="S402" s="88"/>
      <c r="T402" s="89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4" t="s">
        <v>142</v>
      </c>
      <c r="AU402" s="14" t="s">
        <v>84</v>
      </c>
    </row>
    <row r="403" s="2" customFormat="1" ht="16.5" customHeight="1">
      <c r="A403" s="35"/>
      <c r="B403" s="36"/>
      <c r="C403" s="209" t="s">
        <v>270</v>
      </c>
      <c r="D403" s="209" t="s">
        <v>137</v>
      </c>
      <c r="E403" s="210" t="s">
        <v>245</v>
      </c>
      <c r="F403" s="211" t="s">
        <v>157</v>
      </c>
      <c r="G403" s="212" t="s">
        <v>140</v>
      </c>
      <c r="H403" s="213">
        <v>4</v>
      </c>
      <c r="I403" s="214"/>
      <c r="J403" s="215">
        <f>ROUND(I403*H403,2)</f>
        <v>0</v>
      </c>
      <c r="K403" s="211" t="s">
        <v>1</v>
      </c>
      <c r="L403" s="41"/>
      <c r="M403" s="216" t="s">
        <v>1</v>
      </c>
      <c r="N403" s="217" t="s">
        <v>41</v>
      </c>
      <c r="O403" s="88"/>
      <c r="P403" s="218">
        <f>O403*H403</f>
        <v>0</v>
      </c>
      <c r="Q403" s="218">
        <v>0</v>
      </c>
      <c r="R403" s="218">
        <f>Q403*H403</f>
        <v>0</v>
      </c>
      <c r="S403" s="218">
        <v>0</v>
      </c>
      <c r="T403" s="21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20" t="s">
        <v>141</v>
      </c>
      <c r="AT403" s="220" t="s">
        <v>137</v>
      </c>
      <c r="AU403" s="220" t="s">
        <v>84</v>
      </c>
      <c r="AY403" s="14" t="s">
        <v>136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14" t="s">
        <v>84</v>
      </c>
      <c r="BK403" s="221">
        <f>ROUND(I403*H403,2)</f>
        <v>0</v>
      </c>
      <c r="BL403" s="14" t="s">
        <v>141</v>
      </c>
      <c r="BM403" s="220" t="s">
        <v>364</v>
      </c>
    </row>
    <row r="404" s="2" customFormat="1">
      <c r="A404" s="35"/>
      <c r="B404" s="36"/>
      <c r="C404" s="37"/>
      <c r="D404" s="222" t="s">
        <v>142</v>
      </c>
      <c r="E404" s="37"/>
      <c r="F404" s="223" t="s">
        <v>157</v>
      </c>
      <c r="G404" s="37"/>
      <c r="H404" s="37"/>
      <c r="I404" s="224"/>
      <c r="J404" s="37"/>
      <c r="K404" s="37"/>
      <c r="L404" s="41"/>
      <c r="M404" s="225"/>
      <c r="N404" s="226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142</v>
      </c>
      <c r="AU404" s="14" t="s">
        <v>84</v>
      </c>
    </row>
    <row r="405" s="2" customFormat="1" ht="16.5" customHeight="1">
      <c r="A405" s="35"/>
      <c r="B405" s="36"/>
      <c r="C405" s="209" t="s">
        <v>365</v>
      </c>
      <c r="D405" s="209" t="s">
        <v>137</v>
      </c>
      <c r="E405" s="210" t="s">
        <v>162</v>
      </c>
      <c r="F405" s="211" t="s">
        <v>163</v>
      </c>
      <c r="G405" s="212" t="s">
        <v>140</v>
      </c>
      <c r="H405" s="213">
        <v>4</v>
      </c>
      <c r="I405" s="214"/>
      <c r="J405" s="215">
        <f>ROUND(I405*H405,2)</f>
        <v>0</v>
      </c>
      <c r="K405" s="211" t="s">
        <v>1</v>
      </c>
      <c r="L405" s="41"/>
      <c r="M405" s="216" t="s">
        <v>1</v>
      </c>
      <c r="N405" s="217" t="s">
        <v>41</v>
      </c>
      <c r="O405" s="88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20" t="s">
        <v>141</v>
      </c>
      <c r="AT405" s="220" t="s">
        <v>137</v>
      </c>
      <c r="AU405" s="220" t="s">
        <v>84</v>
      </c>
      <c r="AY405" s="14" t="s">
        <v>136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14" t="s">
        <v>84</v>
      </c>
      <c r="BK405" s="221">
        <f>ROUND(I405*H405,2)</f>
        <v>0</v>
      </c>
      <c r="BL405" s="14" t="s">
        <v>141</v>
      </c>
      <c r="BM405" s="220" t="s">
        <v>366</v>
      </c>
    </row>
    <row r="406" s="2" customFormat="1">
      <c r="A406" s="35"/>
      <c r="B406" s="36"/>
      <c r="C406" s="37"/>
      <c r="D406" s="222" t="s">
        <v>142</v>
      </c>
      <c r="E406" s="37"/>
      <c r="F406" s="223" t="s">
        <v>163</v>
      </c>
      <c r="G406" s="37"/>
      <c r="H406" s="37"/>
      <c r="I406" s="224"/>
      <c r="J406" s="37"/>
      <c r="K406" s="37"/>
      <c r="L406" s="41"/>
      <c r="M406" s="225"/>
      <c r="N406" s="226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142</v>
      </c>
      <c r="AU406" s="14" t="s">
        <v>84</v>
      </c>
    </row>
    <row r="407" s="2" customFormat="1">
      <c r="A407" s="35"/>
      <c r="B407" s="36"/>
      <c r="C407" s="37"/>
      <c r="D407" s="222" t="s">
        <v>143</v>
      </c>
      <c r="E407" s="37"/>
      <c r="F407" s="227" t="s">
        <v>216</v>
      </c>
      <c r="G407" s="37"/>
      <c r="H407" s="37"/>
      <c r="I407" s="224"/>
      <c r="J407" s="37"/>
      <c r="K407" s="37"/>
      <c r="L407" s="41"/>
      <c r="M407" s="225"/>
      <c r="N407" s="22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143</v>
      </c>
      <c r="AU407" s="14" t="s">
        <v>84</v>
      </c>
    </row>
    <row r="408" s="2" customFormat="1" ht="21.75" customHeight="1">
      <c r="A408" s="35"/>
      <c r="B408" s="36"/>
      <c r="C408" s="209" t="s">
        <v>272</v>
      </c>
      <c r="D408" s="209" t="s">
        <v>137</v>
      </c>
      <c r="E408" s="210" t="s">
        <v>166</v>
      </c>
      <c r="F408" s="211" t="s">
        <v>167</v>
      </c>
      <c r="G408" s="212" t="s">
        <v>168</v>
      </c>
      <c r="H408" s="213">
        <v>1</v>
      </c>
      <c r="I408" s="214"/>
      <c r="J408" s="215">
        <f>ROUND(I408*H408,2)</f>
        <v>0</v>
      </c>
      <c r="K408" s="211" t="s">
        <v>1</v>
      </c>
      <c r="L408" s="41"/>
      <c r="M408" s="216" t="s">
        <v>1</v>
      </c>
      <c r="N408" s="217" t="s">
        <v>41</v>
      </c>
      <c r="O408" s="88"/>
      <c r="P408" s="218">
        <f>O408*H408</f>
        <v>0</v>
      </c>
      <c r="Q408" s="218">
        <v>0</v>
      </c>
      <c r="R408" s="218">
        <f>Q408*H408</f>
        <v>0</v>
      </c>
      <c r="S408" s="218">
        <v>0</v>
      </c>
      <c r="T408" s="219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20" t="s">
        <v>141</v>
      </c>
      <c r="AT408" s="220" t="s">
        <v>137</v>
      </c>
      <c r="AU408" s="220" t="s">
        <v>84</v>
      </c>
      <c r="AY408" s="14" t="s">
        <v>136</v>
      </c>
      <c r="BE408" s="221">
        <f>IF(N408="základní",J408,0)</f>
        <v>0</v>
      </c>
      <c r="BF408" s="221">
        <f>IF(N408="snížená",J408,0)</f>
        <v>0</v>
      </c>
      <c r="BG408" s="221">
        <f>IF(N408="zákl. přenesená",J408,0)</f>
        <v>0</v>
      </c>
      <c r="BH408" s="221">
        <f>IF(N408="sníž. přenesená",J408,0)</f>
        <v>0</v>
      </c>
      <c r="BI408" s="221">
        <f>IF(N408="nulová",J408,0)</f>
        <v>0</v>
      </c>
      <c r="BJ408" s="14" t="s">
        <v>84</v>
      </c>
      <c r="BK408" s="221">
        <f>ROUND(I408*H408,2)</f>
        <v>0</v>
      </c>
      <c r="BL408" s="14" t="s">
        <v>141</v>
      </c>
      <c r="BM408" s="220" t="s">
        <v>367</v>
      </c>
    </row>
    <row r="409" s="2" customFormat="1">
      <c r="A409" s="35"/>
      <c r="B409" s="36"/>
      <c r="C409" s="37"/>
      <c r="D409" s="222" t="s">
        <v>142</v>
      </c>
      <c r="E409" s="37"/>
      <c r="F409" s="223" t="s">
        <v>167</v>
      </c>
      <c r="G409" s="37"/>
      <c r="H409" s="37"/>
      <c r="I409" s="224"/>
      <c r="J409" s="37"/>
      <c r="K409" s="37"/>
      <c r="L409" s="41"/>
      <c r="M409" s="225"/>
      <c r="N409" s="226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142</v>
      </c>
      <c r="AU409" s="14" t="s">
        <v>84</v>
      </c>
    </row>
    <row r="410" s="12" customFormat="1" ht="25.92" customHeight="1">
      <c r="A410" s="12"/>
      <c r="B410" s="195"/>
      <c r="C410" s="196"/>
      <c r="D410" s="197" t="s">
        <v>75</v>
      </c>
      <c r="E410" s="198" t="s">
        <v>368</v>
      </c>
      <c r="F410" s="198" t="s">
        <v>369</v>
      </c>
      <c r="G410" s="196"/>
      <c r="H410" s="196"/>
      <c r="I410" s="199"/>
      <c r="J410" s="200">
        <f>BK410</f>
        <v>0</v>
      </c>
      <c r="K410" s="196"/>
      <c r="L410" s="201"/>
      <c r="M410" s="202"/>
      <c r="N410" s="203"/>
      <c r="O410" s="203"/>
      <c r="P410" s="204">
        <f>SUM(P411:P450)</f>
        <v>0</v>
      </c>
      <c r="Q410" s="203"/>
      <c r="R410" s="204">
        <f>SUM(R411:R450)</f>
        <v>0</v>
      </c>
      <c r="S410" s="203"/>
      <c r="T410" s="205">
        <f>SUM(T411:T450)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6" t="s">
        <v>84</v>
      </c>
      <c r="AT410" s="207" t="s">
        <v>75</v>
      </c>
      <c r="AU410" s="207" t="s">
        <v>76</v>
      </c>
      <c r="AY410" s="206" t="s">
        <v>136</v>
      </c>
      <c r="BK410" s="208">
        <f>SUM(BK411:BK450)</f>
        <v>0</v>
      </c>
    </row>
    <row r="411" s="2" customFormat="1" ht="16.5" customHeight="1">
      <c r="A411" s="35"/>
      <c r="B411" s="36"/>
      <c r="C411" s="209" t="s">
        <v>370</v>
      </c>
      <c r="D411" s="209" t="s">
        <v>137</v>
      </c>
      <c r="E411" s="210" t="s">
        <v>138</v>
      </c>
      <c r="F411" s="211" t="s">
        <v>139</v>
      </c>
      <c r="G411" s="212" t="s">
        <v>140</v>
      </c>
      <c r="H411" s="213">
        <v>2</v>
      </c>
      <c r="I411" s="214"/>
      <c r="J411" s="215">
        <f>ROUND(I411*H411,2)</f>
        <v>0</v>
      </c>
      <c r="K411" s="211" t="s">
        <v>1</v>
      </c>
      <c r="L411" s="41"/>
      <c r="M411" s="216" t="s">
        <v>1</v>
      </c>
      <c r="N411" s="217" t="s">
        <v>41</v>
      </c>
      <c r="O411" s="88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20" t="s">
        <v>141</v>
      </c>
      <c r="AT411" s="220" t="s">
        <v>137</v>
      </c>
      <c r="AU411" s="220" t="s">
        <v>84</v>
      </c>
      <c r="AY411" s="14" t="s">
        <v>136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14" t="s">
        <v>84</v>
      </c>
      <c r="BK411" s="221">
        <f>ROUND(I411*H411,2)</f>
        <v>0</v>
      </c>
      <c r="BL411" s="14" t="s">
        <v>141</v>
      </c>
      <c r="BM411" s="220" t="s">
        <v>371</v>
      </c>
    </row>
    <row r="412" s="2" customFormat="1">
      <c r="A412" s="35"/>
      <c r="B412" s="36"/>
      <c r="C412" s="37"/>
      <c r="D412" s="222" t="s">
        <v>142</v>
      </c>
      <c r="E412" s="37"/>
      <c r="F412" s="223" t="s">
        <v>139</v>
      </c>
      <c r="G412" s="37"/>
      <c r="H412" s="37"/>
      <c r="I412" s="224"/>
      <c r="J412" s="37"/>
      <c r="K412" s="37"/>
      <c r="L412" s="41"/>
      <c r="M412" s="225"/>
      <c r="N412" s="226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142</v>
      </c>
      <c r="AU412" s="14" t="s">
        <v>84</v>
      </c>
    </row>
    <row r="413" s="2" customFormat="1">
      <c r="A413" s="35"/>
      <c r="B413" s="36"/>
      <c r="C413" s="37"/>
      <c r="D413" s="222" t="s">
        <v>143</v>
      </c>
      <c r="E413" s="37"/>
      <c r="F413" s="227" t="s">
        <v>144</v>
      </c>
      <c r="G413" s="37"/>
      <c r="H413" s="37"/>
      <c r="I413" s="224"/>
      <c r="J413" s="37"/>
      <c r="K413" s="37"/>
      <c r="L413" s="41"/>
      <c r="M413" s="225"/>
      <c r="N413" s="226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143</v>
      </c>
      <c r="AU413" s="14" t="s">
        <v>84</v>
      </c>
    </row>
    <row r="414" s="2" customFormat="1" ht="16.5" customHeight="1">
      <c r="A414" s="35"/>
      <c r="B414" s="36"/>
      <c r="C414" s="209" t="s">
        <v>273</v>
      </c>
      <c r="D414" s="209" t="s">
        <v>137</v>
      </c>
      <c r="E414" s="210" t="s">
        <v>201</v>
      </c>
      <c r="F414" s="211" t="s">
        <v>202</v>
      </c>
      <c r="G414" s="212" t="s">
        <v>140</v>
      </c>
      <c r="H414" s="213">
        <v>2</v>
      </c>
      <c r="I414" s="214"/>
      <c r="J414" s="215">
        <f>ROUND(I414*H414,2)</f>
        <v>0</v>
      </c>
      <c r="K414" s="211" t="s">
        <v>1</v>
      </c>
      <c r="L414" s="41"/>
      <c r="M414" s="216" t="s">
        <v>1</v>
      </c>
      <c r="N414" s="217" t="s">
        <v>41</v>
      </c>
      <c r="O414" s="88"/>
      <c r="P414" s="218">
        <f>O414*H414</f>
        <v>0</v>
      </c>
      <c r="Q414" s="218">
        <v>0</v>
      </c>
      <c r="R414" s="218">
        <f>Q414*H414</f>
        <v>0</v>
      </c>
      <c r="S414" s="218">
        <v>0</v>
      </c>
      <c r="T414" s="21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20" t="s">
        <v>141</v>
      </c>
      <c r="AT414" s="220" t="s">
        <v>137</v>
      </c>
      <c r="AU414" s="220" t="s">
        <v>84</v>
      </c>
      <c r="AY414" s="14" t="s">
        <v>136</v>
      </c>
      <c r="BE414" s="221">
        <f>IF(N414="základní",J414,0)</f>
        <v>0</v>
      </c>
      <c r="BF414" s="221">
        <f>IF(N414="snížená",J414,0)</f>
        <v>0</v>
      </c>
      <c r="BG414" s="221">
        <f>IF(N414="zákl. přenesená",J414,0)</f>
        <v>0</v>
      </c>
      <c r="BH414" s="221">
        <f>IF(N414="sníž. přenesená",J414,0)</f>
        <v>0</v>
      </c>
      <c r="BI414" s="221">
        <f>IF(N414="nulová",J414,0)</f>
        <v>0</v>
      </c>
      <c r="BJ414" s="14" t="s">
        <v>84</v>
      </c>
      <c r="BK414" s="221">
        <f>ROUND(I414*H414,2)</f>
        <v>0</v>
      </c>
      <c r="BL414" s="14" t="s">
        <v>141</v>
      </c>
      <c r="BM414" s="220" t="s">
        <v>372</v>
      </c>
    </row>
    <row r="415" s="2" customFormat="1">
      <c r="A415" s="35"/>
      <c r="B415" s="36"/>
      <c r="C415" s="37"/>
      <c r="D415" s="222" t="s">
        <v>142</v>
      </c>
      <c r="E415" s="37"/>
      <c r="F415" s="223" t="s">
        <v>202</v>
      </c>
      <c r="G415" s="37"/>
      <c r="H415" s="37"/>
      <c r="I415" s="224"/>
      <c r="J415" s="37"/>
      <c r="K415" s="37"/>
      <c r="L415" s="41"/>
      <c r="M415" s="225"/>
      <c r="N415" s="226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142</v>
      </c>
      <c r="AU415" s="14" t="s">
        <v>84</v>
      </c>
    </row>
    <row r="416" s="2" customFormat="1">
      <c r="A416" s="35"/>
      <c r="B416" s="36"/>
      <c r="C416" s="37"/>
      <c r="D416" s="222" t="s">
        <v>143</v>
      </c>
      <c r="E416" s="37"/>
      <c r="F416" s="227" t="s">
        <v>147</v>
      </c>
      <c r="G416" s="37"/>
      <c r="H416" s="37"/>
      <c r="I416" s="224"/>
      <c r="J416" s="37"/>
      <c r="K416" s="37"/>
      <c r="L416" s="41"/>
      <c r="M416" s="225"/>
      <c r="N416" s="226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143</v>
      </c>
      <c r="AU416" s="14" t="s">
        <v>84</v>
      </c>
    </row>
    <row r="417" s="2" customFormat="1" ht="16.5" customHeight="1">
      <c r="A417" s="35"/>
      <c r="B417" s="36"/>
      <c r="C417" s="209" t="s">
        <v>373</v>
      </c>
      <c r="D417" s="209" t="s">
        <v>137</v>
      </c>
      <c r="E417" s="210" t="s">
        <v>204</v>
      </c>
      <c r="F417" s="211" t="s">
        <v>150</v>
      </c>
      <c r="G417" s="212" t="s">
        <v>140</v>
      </c>
      <c r="H417" s="213">
        <v>2</v>
      </c>
      <c r="I417" s="214"/>
      <c r="J417" s="215">
        <f>ROUND(I417*H417,2)</f>
        <v>0</v>
      </c>
      <c r="K417" s="211" t="s">
        <v>1</v>
      </c>
      <c r="L417" s="41"/>
      <c r="M417" s="216" t="s">
        <v>1</v>
      </c>
      <c r="N417" s="217" t="s">
        <v>41</v>
      </c>
      <c r="O417" s="88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20" t="s">
        <v>141</v>
      </c>
      <c r="AT417" s="220" t="s">
        <v>137</v>
      </c>
      <c r="AU417" s="220" t="s">
        <v>84</v>
      </c>
      <c r="AY417" s="14" t="s">
        <v>136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14" t="s">
        <v>84</v>
      </c>
      <c r="BK417" s="221">
        <f>ROUND(I417*H417,2)</f>
        <v>0</v>
      </c>
      <c r="BL417" s="14" t="s">
        <v>141</v>
      </c>
      <c r="BM417" s="220" t="s">
        <v>374</v>
      </c>
    </row>
    <row r="418" s="2" customFormat="1">
      <c r="A418" s="35"/>
      <c r="B418" s="36"/>
      <c r="C418" s="37"/>
      <c r="D418" s="222" t="s">
        <v>142</v>
      </c>
      <c r="E418" s="37"/>
      <c r="F418" s="223" t="s">
        <v>150</v>
      </c>
      <c r="G418" s="37"/>
      <c r="H418" s="37"/>
      <c r="I418" s="224"/>
      <c r="J418" s="37"/>
      <c r="K418" s="37"/>
      <c r="L418" s="41"/>
      <c r="M418" s="225"/>
      <c r="N418" s="226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142</v>
      </c>
      <c r="AU418" s="14" t="s">
        <v>84</v>
      </c>
    </row>
    <row r="419" s="2" customFormat="1" ht="16.5" customHeight="1">
      <c r="A419" s="35"/>
      <c r="B419" s="36"/>
      <c r="C419" s="209" t="s">
        <v>275</v>
      </c>
      <c r="D419" s="209" t="s">
        <v>137</v>
      </c>
      <c r="E419" s="210" t="s">
        <v>206</v>
      </c>
      <c r="F419" s="211" t="s">
        <v>153</v>
      </c>
      <c r="G419" s="212" t="s">
        <v>140</v>
      </c>
      <c r="H419" s="213">
        <v>2</v>
      </c>
      <c r="I419" s="214"/>
      <c r="J419" s="215">
        <f>ROUND(I419*H419,2)</f>
        <v>0</v>
      </c>
      <c r="K419" s="211" t="s">
        <v>1</v>
      </c>
      <c r="L419" s="41"/>
      <c r="M419" s="216" t="s">
        <v>1</v>
      </c>
      <c r="N419" s="217" t="s">
        <v>41</v>
      </c>
      <c r="O419" s="88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20" t="s">
        <v>141</v>
      </c>
      <c r="AT419" s="220" t="s">
        <v>137</v>
      </c>
      <c r="AU419" s="220" t="s">
        <v>84</v>
      </c>
      <c r="AY419" s="14" t="s">
        <v>136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14" t="s">
        <v>84</v>
      </c>
      <c r="BK419" s="221">
        <f>ROUND(I419*H419,2)</f>
        <v>0</v>
      </c>
      <c r="BL419" s="14" t="s">
        <v>141</v>
      </c>
      <c r="BM419" s="220" t="s">
        <v>375</v>
      </c>
    </row>
    <row r="420" s="2" customFormat="1">
      <c r="A420" s="35"/>
      <c r="B420" s="36"/>
      <c r="C420" s="37"/>
      <c r="D420" s="222" t="s">
        <v>142</v>
      </c>
      <c r="E420" s="37"/>
      <c r="F420" s="223" t="s">
        <v>153</v>
      </c>
      <c r="G420" s="37"/>
      <c r="H420" s="37"/>
      <c r="I420" s="224"/>
      <c r="J420" s="37"/>
      <c r="K420" s="37"/>
      <c r="L420" s="41"/>
      <c r="M420" s="225"/>
      <c r="N420" s="226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142</v>
      </c>
      <c r="AU420" s="14" t="s">
        <v>84</v>
      </c>
    </row>
    <row r="421" s="2" customFormat="1" ht="16.5" customHeight="1">
      <c r="A421" s="35"/>
      <c r="B421" s="36"/>
      <c r="C421" s="209" t="s">
        <v>376</v>
      </c>
      <c r="D421" s="209" t="s">
        <v>137</v>
      </c>
      <c r="E421" s="210" t="s">
        <v>209</v>
      </c>
      <c r="F421" s="211" t="s">
        <v>210</v>
      </c>
      <c r="G421" s="212" t="s">
        <v>140</v>
      </c>
      <c r="H421" s="213">
        <v>2</v>
      </c>
      <c r="I421" s="214"/>
      <c r="J421" s="215">
        <f>ROUND(I421*H421,2)</f>
        <v>0</v>
      </c>
      <c r="K421" s="211" t="s">
        <v>1</v>
      </c>
      <c r="L421" s="41"/>
      <c r="M421" s="216" t="s">
        <v>1</v>
      </c>
      <c r="N421" s="217" t="s">
        <v>41</v>
      </c>
      <c r="O421" s="88"/>
      <c r="P421" s="218">
        <f>O421*H421</f>
        <v>0</v>
      </c>
      <c r="Q421" s="218">
        <v>0</v>
      </c>
      <c r="R421" s="218">
        <f>Q421*H421</f>
        <v>0</v>
      </c>
      <c r="S421" s="218">
        <v>0</v>
      </c>
      <c r="T421" s="21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20" t="s">
        <v>141</v>
      </c>
      <c r="AT421" s="220" t="s">
        <v>137</v>
      </c>
      <c r="AU421" s="220" t="s">
        <v>84</v>
      </c>
      <c r="AY421" s="14" t="s">
        <v>136</v>
      </c>
      <c r="BE421" s="221">
        <f>IF(N421="základní",J421,0)</f>
        <v>0</v>
      </c>
      <c r="BF421" s="221">
        <f>IF(N421="snížená",J421,0)</f>
        <v>0</v>
      </c>
      <c r="BG421" s="221">
        <f>IF(N421="zákl. přenesená",J421,0)</f>
        <v>0</v>
      </c>
      <c r="BH421" s="221">
        <f>IF(N421="sníž. přenesená",J421,0)</f>
        <v>0</v>
      </c>
      <c r="BI421" s="221">
        <f>IF(N421="nulová",J421,0)</f>
        <v>0</v>
      </c>
      <c r="BJ421" s="14" t="s">
        <v>84</v>
      </c>
      <c r="BK421" s="221">
        <f>ROUND(I421*H421,2)</f>
        <v>0</v>
      </c>
      <c r="BL421" s="14" t="s">
        <v>141</v>
      </c>
      <c r="BM421" s="220" t="s">
        <v>377</v>
      </c>
    </row>
    <row r="422" s="2" customFormat="1">
      <c r="A422" s="35"/>
      <c r="B422" s="36"/>
      <c r="C422" s="37"/>
      <c r="D422" s="222" t="s">
        <v>142</v>
      </c>
      <c r="E422" s="37"/>
      <c r="F422" s="223" t="s">
        <v>210</v>
      </c>
      <c r="G422" s="37"/>
      <c r="H422" s="37"/>
      <c r="I422" s="224"/>
      <c r="J422" s="37"/>
      <c r="K422" s="37"/>
      <c r="L422" s="41"/>
      <c r="M422" s="225"/>
      <c r="N422" s="22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142</v>
      </c>
      <c r="AU422" s="14" t="s">
        <v>84</v>
      </c>
    </row>
    <row r="423" s="2" customFormat="1" ht="16.5" customHeight="1">
      <c r="A423" s="35"/>
      <c r="B423" s="36"/>
      <c r="C423" s="209" t="s">
        <v>276</v>
      </c>
      <c r="D423" s="209" t="s">
        <v>137</v>
      </c>
      <c r="E423" s="210" t="s">
        <v>212</v>
      </c>
      <c r="F423" s="211" t="s">
        <v>157</v>
      </c>
      <c r="G423" s="212" t="s">
        <v>140</v>
      </c>
      <c r="H423" s="213">
        <v>2</v>
      </c>
      <c r="I423" s="214"/>
      <c r="J423" s="215">
        <f>ROUND(I423*H423,2)</f>
        <v>0</v>
      </c>
      <c r="K423" s="211" t="s">
        <v>1</v>
      </c>
      <c r="L423" s="41"/>
      <c r="M423" s="216" t="s">
        <v>1</v>
      </c>
      <c r="N423" s="217" t="s">
        <v>41</v>
      </c>
      <c r="O423" s="88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9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20" t="s">
        <v>141</v>
      </c>
      <c r="AT423" s="220" t="s">
        <v>137</v>
      </c>
      <c r="AU423" s="220" t="s">
        <v>84</v>
      </c>
      <c r="AY423" s="14" t="s">
        <v>136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14" t="s">
        <v>84</v>
      </c>
      <c r="BK423" s="221">
        <f>ROUND(I423*H423,2)</f>
        <v>0</v>
      </c>
      <c r="BL423" s="14" t="s">
        <v>141</v>
      </c>
      <c r="BM423" s="220" t="s">
        <v>378</v>
      </c>
    </row>
    <row r="424" s="2" customFormat="1">
      <c r="A424" s="35"/>
      <c r="B424" s="36"/>
      <c r="C424" s="37"/>
      <c r="D424" s="222" t="s">
        <v>142</v>
      </c>
      <c r="E424" s="37"/>
      <c r="F424" s="223" t="s">
        <v>157</v>
      </c>
      <c r="G424" s="37"/>
      <c r="H424" s="37"/>
      <c r="I424" s="224"/>
      <c r="J424" s="37"/>
      <c r="K424" s="37"/>
      <c r="L424" s="41"/>
      <c r="M424" s="225"/>
      <c r="N424" s="22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142</v>
      </c>
      <c r="AU424" s="14" t="s">
        <v>84</v>
      </c>
    </row>
    <row r="425" s="2" customFormat="1" ht="16.5" customHeight="1">
      <c r="A425" s="35"/>
      <c r="B425" s="36"/>
      <c r="C425" s="209" t="s">
        <v>379</v>
      </c>
      <c r="D425" s="209" t="s">
        <v>137</v>
      </c>
      <c r="E425" s="210" t="s">
        <v>162</v>
      </c>
      <c r="F425" s="211" t="s">
        <v>163</v>
      </c>
      <c r="G425" s="212" t="s">
        <v>140</v>
      </c>
      <c r="H425" s="213">
        <v>2</v>
      </c>
      <c r="I425" s="214"/>
      <c r="J425" s="215">
        <f>ROUND(I425*H425,2)</f>
        <v>0</v>
      </c>
      <c r="K425" s="211" t="s">
        <v>1</v>
      </c>
      <c r="L425" s="41"/>
      <c r="M425" s="216" t="s">
        <v>1</v>
      </c>
      <c r="N425" s="217" t="s">
        <v>41</v>
      </c>
      <c r="O425" s="88"/>
      <c r="P425" s="218">
        <f>O425*H425</f>
        <v>0</v>
      </c>
      <c r="Q425" s="218">
        <v>0</v>
      </c>
      <c r="R425" s="218">
        <f>Q425*H425</f>
        <v>0</v>
      </c>
      <c r="S425" s="218">
        <v>0</v>
      </c>
      <c r="T425" s="21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20" t="s">
        <v>141</v>
      </c>
      <c r="AT425" s="220" t="s">
        <v>137</v>
      </c>
      <c r="AU425" s="220" t="s">
        <v>84</v>
      </c>
      <c r="AY425" s="14" t="s">
        <v>136</v>
      </c>
      <c r="BE425" s="221">
        <f>IF(N425="základní",J425,0)</f>
        <v>0</v>
      </c>
      <c r="BF425" s="221">
        <f>IF(N425="snížená",J425,0)</f>
        <v>0</v>
      </c>
      <c r="BG425" s="221">
        <f>IF(N425="zákl. přenesená",J425,0)</f>
        <v>0</v>
      </c>
      <c r="BH425" s="221">
        <f>IF(N425="sníž. přenesená",J425,0)</f>
        <v>0</v>
      </c>
      <c r="BI425" s="221">
        <f>IF(N425="nulová",J425,0)</f>
        <v>0</v>
      </c>
      <c r="BJ425" s="14" t="s">
        <v>84</v>
      </c>
      <c r="BK425" s="221">
        <f>ROUND(I425*H425,2)</f>
        <v>0</v>
      </c>
      <c r="BL425" s="14" t="s">
        <v>141</v>
      </c>
      <c r="BM425" s="220" t="s">
        <v>380</v>
      </c>
    </row>
    <row r="426" s="2" customFormat="1">
      <c r="A426" s="35"/>
      <c r="B426" s="36"/>
      <c r="C426" s="37"/>
      <c r="D426" s="222" t="s">
        <v>142</v>
      </c>
      <c r="E426" s="37"/>
      <c r="F426" s="223" t="s">
        <v>163</v>
      </c>
      <c r="G426" s="37"/>
      <c r="H426" s="37"/>
      <c r="I426" s="224"/>
      <c r="J426" s="37"/>
      <c r="K426" s="37"/>
      <c r="L426" s="41"/>
      <c r="M426" s="225"/>
      <c r="N426" s="22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142</v>
      </c>
      <c r="AU426" s="14" t="s">
        <v>84</v>
      </c>
    </row>
    <row r="427" s="2" customFormat="1">
      <c r="A427" s="35"/>
      <c r="B427" s="36"/>
      <c r="C427" s="37"/>
      <c r="D427" s="222" t="s">
        <v>143</v>
      </c>
      <c r="E427" s="37"/>
      <c r="F427" s="227" t="s">
        <v>216</v>
      </c>
      <c r="G427" s="37"/>
      <c r="H427" s="37"/>
      <c r="I427" s="224"/>
      <c r="J427" s="37"/>
      <c r="K427" s="37"/>
      <c r="L427" s="41"/>
      <c r="M427" s="225"/>
      <c r="N427" s="226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143</v>
      </c>
      <c r="AU427" s="14" t="s">
        <v>84</v>
      </c>
    </row>
    <row r="428" s="2" customFormat="1" ht="21.75" customHeight="1">
      <c r="A428" s="35"/>
      <c r="B428" s="36"/>
      <c r="C428" s="209" t="s">
        <v>278</v>
      </c>
      <c r="D428" s="209" t="s">
        <v>137</v>
      </c>
      <c r="E428" s="210" t="s">
        <v>166</v>
      </c>
      <c r="F428" s="211" t="s">
        <v>167</v>
      </c>
      <c r="G428" s="212" t="s">
        <v>168</v>
      </c>
      <c r="H428" s="213">
        <v>1</v>
      </c>
      <c r="I428" s="214"/>
      <c r="J428" s="215">
        <f>ROUND(I428*H428,2)</f>
        <v>0</v>
      </c>
      <c r="K428" s="211" t="s">
        <v>1</v>
      </c>
      <c r="L428" s="41"/>
      <c r="M428" s="216" t="s">
        <v>1</v>
      </c>
      <c r="N428" s="217" t="s">
        <v>41</v>
      </c>
      <c r="O428" s="88"/>
      <c r="P428" s="218">
        <f>O428*H428</f>
        <v>0</v>
      </c>
      <c r="Q428" s="218">
        <v>0</v>
      </c>
      <c r="R428" s="218">
        <f>Q428*H428</f>
        <v>0</v>
      </c>
      <c r="S428" s="218">
        <v>0</v>
      </c>
      <c r="T428" s="21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20" t="s">
        <v>141</v>
      </c>
      <c r="AT428" s="220" t="s">
        <v>137</v>
      </c>
      <c r="AU428" s="220" t="s">
        <v>84</v>
      </c>
      <c r="AY428" s="14" t="s">
        <v>136</v>
      </c>
      <c r="BE428" s="221">
        <f>IF(N428="základní",J428,0)</f>
        <v>0</v>
      </c>
      <c r="BF428" s="221">
        <f>IF(N428="snížená",J428,0)</f>
        <v>0</v>
      </c>
      <c r="BG428" s="221">
        <f>IF(N428="zákl. přenesená",J428,0)</f>
        <v>0</v>
      </c>
      <c r="BH428" s="221">
        <f>IF(N428="sníž. přenesená",J428,0)</f>
        <v>0</v>
      </c>
      <c r="BI428" s="221">
        <f>IF(N428="nulová",J428,0)</f>
        <v>0</v>
      </c>
      <c r="BJ428" s="14" t="s">
        <v>84</v>
      </c>
      <c r="BK428" s="221">
        <f>ROUND(I428*H428,2)</f>
        <v>0</v>
      </c>
      <c r="BL428" s="14" t="s">
        <v>141</v>
      </c>
      <c r="BM428" s="220" t="s">
        <v>381</v>
      </c>
    </row>
    <row r="429" s="2" customFormat="1">
      <c r="A429" s="35"/>
      <c r="B429" s="36"/>
      <c r="C429" s="37"/>
      <c r="D429" s="222" t="s">
        <v>142</v>
      </c>
      <c r="E429" s="37"/>
      <c r="F429" s="223" t="s">
        <v>167</v>
      </c>
      <c r="G429" s="37"/>
      <c r="H429" s="37"/>
      <c r="I429" s="224"/>
      <c r="J429" s="37"/>
      <c r="K429" s="37"/>
      <c r="L429" s="41"/>
      <c r="M429" s="225"/>
      <c r="N429" s="226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142</v>
      </c>
      <c r="AU429" s="14" t="s">
        <v>84</v>
      </c>
    </row>
    <row r="430" s="2" customFormat="1" ht="16.5" customHeight="1">
      <c r="A430" s="35"/>
      <c r="B430" s="36"/>
      <c r="C430" s="209" t="s">
        <v>382</v>
      </c>
      <c r="D430" s="209" t="s">
        <v>137</v>
      </c>
      <c r="E430" s="210" t="s">
        <v>138</v>
      </c>
      <c r="F430" s="211" t="s">
        <v>139</v>
      </c>
      <c r="G430" s="212" t="s">
        <v>140</v>
      </c>
      <c r="H430" s="213">
        <v>6</v>
      </c>
      <c r="I430" s="214"/>
      <c r="J430" s="215">
        <f>ROUND(I430*H430,2)</f>
        <v>0</v>
      </c>
      <c r="K430" s="211" t="s">
        <v>1</v>
      </c>
      <c r="L430" s="41"/>
      <c r="M430" s="216" t="s">
        <v>1</v>
      </c>
      <c r="N430" s="217" t="s">
        <v>41</v>
      </c>
      <c r="O430" s="88"/>
      <c r="P430" s="218">
        <f>O430*H430</f>
        <v>0</v>
      </c>
      <c r="Q430" s="218">
        <v>0</v>
      </c>
      <c r="R430" s="218">
        <f>Q430*H430</f>
        <v>0</v>
      </c>
      <c r="S430" s="218">
        <v>0</v>
      </c>
      <c r="T430" s="21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20" t="s">
        <v>141</v>
      </c>
      <c r="AT430" s="220" t="s">
        <v>137</v>
      </c>
      <c r="AU430" s="220" t="s">
        <v>84</v>
      </c>
      <c r="AY430" s="14" t="s">
        <v>136</v>
      </c>
      <c r="BE430" s="221">
        <f>IF(N430="základní",J430,0)</f>
        <v>0</v>
      </c>
      <c r="BF430" s="221">
        <f>IF(N430="snížená",J430,0)</f>
        <v>0</v>
      </c>
      <c r="BG430" s="221">
        <f>IF(N430="zákl. přenesená",J430,0)</f>
        <v>0</v>
      </c>
      <c r="BH430" s="221">
        <f>IF(N430="sníž. přenesená",J430,0)</f>
        <v>0</v>
      </c>
      <c r="BI430" s="221">
        <f>IF(N430="nulová",J430,0)</f>
        <v>0</v>
      </c>
      <c r="BJ430" s="14" t="s">
        <v>84</v>
      </c>
      <c r="BK430" s="221">
        <f>ROUND(I430*H430,2)</f>
        <v>0</v>
      </c>
      <c r="BL430" s="14" t="s">
        <v>141</v>
      </c>
      <c r="BM430" s="220" t="s">
        <v>383</v>
      </c>
    </row>
    <row r="431" s="2" customFormat="1">
      <c r="A431" s="35"/>
      <c r="B431" s="36"/>
      <c r="C431" s="37"/>
      <c r="D431" s="222" t="s">
        <v>142</v>
      </c>
      <c r="E431" s="37"/>
      <c r="F431" s="223" t="s">
        <v>139</v>
      </c>
      <c r="G431" s="37"/>
      <c r="H431" s="37"/>
      <c r="I431" s="224"/>
      <c r="J431" s="37"/>
      <c r="K431" s="37"/>
      <c r="L431" s="41"/>
      <c r="M431" s="225"/>
      <c r="N431" s="226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142</v>
      </c>
      <c r="AU431" s="14" t="s">
        <v>84</v>
      </c>
    </row>
    <row r="432" s="2" customFormat="1">
      <c r="A432" s="35"/>
      <c r="B432" s="36"/>
      <c r="C432" s="37"/>
      <c r="D432" s="222" t="s">
        <v>143</v>
      </c>
      <c r="E432" s="37"/>
      <c r="F432" s="227" t="s">
        <v>144</v>
      </c>
      <c r="G432" s="37"/>
      <c r="H432" s="37"/>
      <c r="I432" s="224"/>
      <c r="J432" s="37"/>
      <c r="K432" s="37"/>
      <c r="L432" s="41"/>
      <c r="M432" s="225"/>
      <c r="N432" s="22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143</v>
      </c>
      <c r="AU432" s="14" t="s">
        <v>84</v>
      </c>
    </row>
    <row r="433" s="2" customFormat="1" ht="16.5" customHeight="1">
      <c r="A433" s="35"/>
      <c r="B433" s="36"/>
      <c r="C433" s="209" t="s">
        <v>279</v>
      </c>
      <c r="D433" s="209" t="s">
        <v>137</v>
      </c>
      <c r="E433" s="210" t="s">
        <v>201</v>
      </c>
      <c r="F433" s="211" t="s">
        <v>202</v>
      </c>
      <c r="G433" s="212" t="s">
        <v>140</v>
      </c>
      <c r="H433" s="213">
        <v>6</v>
      </c>
      <c r="I433" s="214"/>
      <c r="J433" s="215">
        <f>ROUND(I433*H433,2)</f>
        <v>0</v>
      </c>
      <c r="K433" s="211" t="s">
        <v>1</v>
      </c>
      <c r="L433" s="41"/>
      <c r="M433" s="216" t="s">
        <v>1</v>
      </c>
      <c r="N433" s="217" t="s">
        <v>41</v>
      </c>
      <c r="O433" s="88"/>
      <c r="P433" s="218">
        <f>O433*H433</f>
        <v>0</v>
      </c>
      <c r="Q433" s="218">
        <v>0</v>
      </c>
      <c r="R433" s="218">
        <f>Q433*H433</f>
        <v>0</v>
      </c>
      <c r="S433" s="218">
        <v>0</v>
      </c>
      <c r="T433" s="21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20" t="s">
        <v>141</v>
      </c>
      <c r="AT433" s="220" t="s">
        <v>137</v>
      </c>
      <c r="AU433" s="220" t="s">
        <v>84</v>
      </c>
      <c r="AY433" s="14" t="s">
        <v>136</v>
      </c>
      <c r="BE433" s="221">
        <f>IF(N433="základní",J433,0)</f>
        <v>0</v>
      </c>
      <c r="BF433" s="221">
        <f>IF(N433="snížená",J433,0)</f>
        <v>0</v>
      </c>
      <c r="BG433" s="221">
        <f>IF(N433="zákl. přenesená",J433,0)</f>
        <v>0</v>
      </c>
      <c r="BH433" s="221">
        <f>IF(N433="sníž. přenesená",J433,0)</f>
        <v>0</v>
      </c>
      <c r="BI433" s="221">
        <f>IF(N433="nulová",J433,0)</f>
        <v>0</v>
      </c>
      <c r="BJ433" s="14" t="s">
        <v>84</v>
      </c>
      <c r="BK433" s="221">
        <f>ROUND(I433*H433,2)</f>
        <v>0</v>
      </c>
      <c r="BL433" s="14" t="s">
        <v>141</v>
      </c>
      <c r="BM433" s="220" t="s">
        <v>384</v>
      </c>
    </row>
    <row r="434" s="2" customFormat="1">
      <c r="A434" s="35"/>
      <c r="B434" s="36"/>
      <c r="C434" s="37"/>
      <c r="D434" s="222" t="s">
        <v>142</v>
      </c>
      <c r="E434" s="37"/>
      <c r="F434" s="223" t="s">
        <v>202</v>
      </c>
      <c r="G434" s="37"/>
      <c r="H434" s="37"/>
      <c r="I434" s="224"/>
      <c r="J434" s="37"/>
      <c r="K434" s="37"/>
      <c r="L434" s="41"/>
      <c r="M434" s="225"/>
      <c r="N434" s="226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142</v>
      </c>
      <c r="AU434" s="14" t="s">
        <v>84</v>
      </c>
    </row>
    <row r="435" s="2" customFormat="1">
      <c r="A435" s="35"/>
      <c r="B435" s="36"/>
      <c r="C435" s="37"/>
      <c r="D435" s="222" t="s">
        <v>143</v>
      </c>
      <c r="E435" s="37"/>
      <c r="F435" s="227" t="s">
        <v>147</v>
      </c>
      <c r="G435" s="37"/>
      <c r="H435" s="37"/>
      <c r="I435" s="224"/>
      <c r="J435" s="37"/>
      <c r="K435" s="37"/>
      <c r="L435" s="41"/>
      <c r="M435" s="225"/>
      <c r="N435" s="226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143</v>
      </c>
      <c r="AU435" s="14" t="s">
        <v>84</v>
      </c>
    </row>
    <row r="436" s="2" customFormat="1" ht="16.5" customHeight="1">
      <c r="A436" s="35"/>
      <c r="B436" s="36"/>
      <c r="C436" s="209" t="s">
        <v>385</v>
      </c>
      <c r="D436" s="209" t="s">
        <v>137</v>
      </c>
      <c r="E436" s="210" t="s">
        <v>204</v>
      </c>
      <c r="F436" s="211" t="s">
        <v>150</v>
      </c>
      <c r="G436" s="212" t="s">
        <v>140</v>
      </c>
      <c r="H436" s="213">
        <v>6</v>
      </c>
      <c r="I436" s="214"/>
      <c r="J436" s="215">
        <f>ROUND(I436*H436,2)</f>
        <v>0</v>
      </c>
      <c r="K436" s="211" t="s">
        <v>1</v>
      </c>
      <c r="L436" s="41"/>
      <c r="M436" s="216" t="s">
        <v>1</v>
      </c>
      <c r="N436" s="217" t="s">
        <v>41</v>
      </c>
      <c r="O436" s="88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20" t="s">
        <v>141</v>
      </c>
      <c r="AT436" s="220" t="s">
        <v>137</v>
      </c>
      <c r="AU436" s="220" t="s">
        <v>84</v>
      </c>
      <c r="AY436" s="14" t="s">
        <v>136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4" t="s">
        <v>84</v>
      </c>
      <c r="BK436" s="221">
        <f>ROUND(I436*H436,2)</f>
        <v>0</v>
      </c>
      <c r="BL436" s="14" t="s">
        <v>141</v>
      </c>
      <c r="BM436" s="220" t="s">
        <v>386</v>
      </c>
    </row>
    <row r="437" s="2" customFormat="1">
      <c r="A437" s="35"/>
      <c r="B437" s="36"/>
      <c r="C437" s="37"/>
      <c r="D437" s="222" t="s">
        <v>142</v>
      </c>
      <c r="E437" s="37"/>
      <c r="F437" s="223" t="s">
        <v>150</v>
      </c>
      <c r="G437" s="37"/>
      <c r="H437" s="37"/>
      <c r="I437" s="224"/>
      <c r="J437" s="37"/>
      <c r="K437" s="37"/>
      <c r="L437" s="41"/>
      <c r="M437" s="225"/>
      <c r="N437" s="226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142</v>
      </c>
      <c r="AU437" s="14" t="s">
        <v>84</v>
      </c>
    </row>
    <row r="438" s="2" customFormat="1" ht="16.5" customHeight="1">
      <c r="A438" s="35"/>
      <c r="B438" s="36"/>
      <c r="C438" s="209" t="s">
        <v>283</v>
      </c>
      <c r="D438" s="209" t="s">
        <v>137</v>
      </c>
      <c r="E438" s="210" t="s">
        <v>206</v>
      </c>
      <c r="F438" s="211" t="s">
        <v>153</v>
      </c>
      <c r="G438" s="212" t="s">
        <v>140</v>
      </c>
      <c r="H438" s="213">
        <v>6</v>
      </c>
      <c r="I438" s="214"/>
      <c r="J438" s="215">
        <f>ROUND(I438*H438,2)</f>
        <v>0</v>
      </c>
      <c r="K438" s="211" t="s">
        <v>1</v>
      </c>
      <c r="L438" s="41"/>
      <c r="M438" s="216" t="s">
        <v>1</v>
      </c>
      <c r="N438" s="217" t="s">
        <v>41</v>
      </c>
      <c r="O438" s="88"/>
      <c r="P438" s="218">
        <f>O438*H438</f>
        <v>0</v>
      </c>
      <c r="Q438" s="218">
        <v>0</v>
      </c>
      <c r="R438" s="218">
        <f>Q438*H438</f>
        <v>0</v>
      </c>
      <c r="S438" s="218">
        <v>0</v>
      </c>
      <c r="T438" s="219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20" t="s">
        <v>141</v>
      </c>
      <c r="AT438" s="220" t="s">
        <v>137</v>
      </c>
      <c r="AU438" s="220" t="s">
        <v>84</v>
      </c>
      <c r="AY438" s="14" t="s">
        <v>136</v>
      </c>
      <c r="BE438" s="221">
        <f>IF(N438="základní",J438,0)</f>
        <v>0</v>
      </c>
      <c r="BF438" s="221">
        <f>IF(N438="snížená",J438,0)</f>
        <v>0</v>
      </c>
      <c r="BG438" s="221">
        <f>IF(N438="zákl. přenesená",J438,0)</f>
        <v>0</v>
      </c>
      <c r="BH438" s="221">
        <f>IF(N438="sníž. přenesená",J438,0)</f>
        <v>0</v>
      </c>
      <c r="BI438" s="221">
        <f>IF(N438="nulová",J438,0)</f>
        <v>0</v>
      </c>
      <c r="BJ438" s="14" t="s">
        <v>84</v>
      </c>
      <c r="BK438" s="221">
        <f>ROUND(I438*H438,2)</f>
        <v>0</v>
      </c>
      <c r="BL438" s="14" t="s">
        <v>141</v>
      </c>
      <c r="BM438" s="220" t="s">
        <v>387</v>
      </c>
    </row>
    <row r="439" s="2" customFormat="1">
      <c r="A439" s="35"/>
      <c r="B439" s="36"/>
      <c r="C439" s="37"/>
      <c r="D439" s="222" t="s">
        <v>142</v>
      </c>
      <c r="E439" s="37"/>
      <c r="F439" s="223" t="s">
        <v>153</v>
      </c>
      <c r="G439" s="37"/>
      <c r="H439" s="37"/>
      <c r="I439" s="224"/>
      <c r="J439" s="37"/>
      <c r="K439" s="37"/>
      <c r="L439" s="41"/>
      <c r="M439" s="225"/>
      <c r="N439" s="226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142</v>
      </c>
      <c r="AU439" s="14" t="s">
        <v>84</v>
      </c>
    </row>
    <row r="440" s="2" customFormat="1" ht="16.5" customHeight="1">
      <c r="A440" s="35"/>
      <c r="B440" s="36"/>
      <c r="C440" s="209" t="s">
        <v>388</v>
      </c>
      <c r="D440" s="209" t="s">
        <v>137</v>
      </c>
      <c r="E440" s="210" t="s">
        <v>209</v>
      </c>
      <c r="F440" s="211" t="s">
        <v>210</v>
      </c>
      <c r="G440" s="212" t="s">
        <v>140</v>
      </c>
      <c r="H440" s="213">
        <v>6</v>
      </c>
      <c r="I440" s="214"/>
      <c r="J440" s="215">
        <f>ROUND(I440*H440,2)</f>
        <v>0</v>
      </c>
      <c r="K440" s="211" t="s">
        <v>1</v>
      </c>
      <c r="L440" s="41"/>
      <c r="M440" s="216" t="s">
        <v>1</v>
      </c>
      <c r="N440" s="217" t="s">
        <v>41</v>
      </c>
      <c r="O440" s="88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9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20" t="s">
        <v>141</v>
      </c>
      <c r="AT440" s="220" t="s">
        <v>137</v>
      </c>
      <c r="AU440" s="220" t="s">
        <v>84</v>
      </c>
      <c r="AY440" s="14" t="s">
        <v>136</v>
      </c>
      <c r="BE440" s="221">
        <f>IF(N440="základní",J440,0)</f>
        <v>0</v>
      </c>
      <c r="BF440" s="221">
        <f>IF(N440="snížená",J440,0)</f>
        <v>0</v>
      </c>
      <c r="BG440" s="221">
        <f>IF(N440="zákl. přenesená",J440,0)</f>
        <v>0</v>
      </c>
      <c r="BH440" s="221">
        <f>IF(N440="sníž. přenesená",J440,0)</f>
        <v>0</v>
      </c>
      <c r="BI440" s="221">
        <f>IF(N440="nulová",J440,0)</f>
        <v>0</v>
      </c>
      <c r="BJ440" s="14" t="s">
        <v>84</v>
      </c>
      <c r="BK440" s="221">
        <f>ROUND(I440*H440,2)</f>
        <v>0</v>
      </c>
      <c r="BL440" s="14" t="s">
        <v>141</v>
      </c>
      <c r="BM440" s="220" t="s">
        <v>389</v>
      </c>
    </row>
    <row r="441" s="2" customFormat="1">
      <c r="A441" s="35"/>
      <c r="B441" s="36"/>
      <c r="C441" s="37"/>
      <c r="D441" s="222" t="s">
        <v>142</v>
      </c>
      <c r="E441" s="37"/>
      <c r="F441" s="223" t="s">
        <v>210</v>
      </c>
      <c r="G441" s="37"/>
      <c r="H441" s="37"/>
      <c r="I441" s="224"/>
      <c r="J441" s="37"/>
      <c r="K441" s="37"/>
      <c r="L441" s="41"/>
      <c r="M441" s="225"/>
      <c r="N441" s="226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142</v>
      </c>
      <c r="AU441" s="14" t="s">
        <v>84</v>
      </c>
    </row>
    <row r="442" s="2" customFormat="1" ht="16.5" customHeight="1">
      <c r="A442" s="35"/>
      <c r="B442" s="36"/>
      <c r="C442" s="209" t="s">
        <v>286</v>
      </c>
      <c r="D442" s="209" t="s">
        <v>137</v>
      </c>
      <c r="E442" s="210" t="s">
        <v>159</v>
      </c>
      <c r="F442" s="211" t="s">
        <v>157</v>
      </c>
      <c r="G442" s="212" t="s">
        <v>140</v>
      </c>
      <c r="H442" s="213">
        <v>6</v>
      </c>
      <c r="I442" s="214"/>
      <c r="J442" s="215">
        <f>ROUND(I442*H442,2)</f>
        <v>0</v>
      </c>
      <c r="K442" s="211" t="s">
        <v>1</v>
      </c>
      <c r="L442" s="41"/>
      <c r="M442" s="216" t="s">
        <v>1</v>
      </c>
      <c r="N442" s="217" t="s">
        <v>41</v>
      </c>
      <c r="O442" s="88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20" t="s">
        <v>141</v>
      </c>
      <c r="AT442" s="220" t="s">
        <v>137</v>
      </c>
      <c r="AU442" s="220" t="s">
        <v>84</v>
      </c>
      <c r="AY442" s="14" t="s">
        <v>136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14" t="s">
        <v>84</v>
      </c>
      <c r="BK442" s="221">
        <f>ROUND(I442*H442,2)</f>
        <v>0</v>
      </c>
      <c r="BL442" s="14" t="s">
        <v>141</v>
      </c>
      <c r="BM442" s="220" t="s">
        <v>390</v>
      </c>
    </row>
    <row r="443" s="2" customFormat="1">
      <c r="A443" s="35"/>
      <c r="B443" s="36"/>
      <c r="C443" s="37"/>
      <c r="D443" s="222" t="s">
        <v>142</v>
      </c>
      <c r="E443" s="37"/>
      <c r="F443" s="223" t="s">
        <v>157</v>
      </c>
      <c r="G443" s="37"/>
      <c r="H443" s="37"/>
      <c r="I443" s="224"/>
      <c r="J443" s="37"/>
      <c r="K443" s="37"/>
      <c r="L443" s="41"/>
      <c r="M443" s="225"/>
      <c r="N443" s="226"/>
      <c r="O443" s="88"/>
      <c r="P443" s="88"/>
      <c r="Q443" s="88"/>
      <c r="R443" s="88"/>
      <c r="S443" s="88"/>
      <c r="T443" s="89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142</v>
      </c>
      <c r="AU443" s="14" t="s">
        <v>84</v>
      </c>
    </row>
    <row r="444" s="2" customFormat="1" ht="16.5" customHeight="1">
      <c r="A444" s="35"/>
      <c r="B444" s="36"/>
      <c r="C444" s="209" t="s">
        <v>391</v>
      </c>
      <c r="D444" s="209" t="s">
        <v>137</v>
      </c>
      <c r="E444" s="210" t="s">
        <v>162</v>
      </c>
      <c r="F444" s="211" t="s">
        <v>163</v>
      </c>
      <c r="G444" s="212" t="s">
        <v>140</v>
      </c>
      <c r="H444" s="213">
        <v>6</v>
      </c>
      <c r="I444" s="214"/>
      <c r="J444" s="215">
        <f>ROUND(I444*H444,2)</f>
        <v>0</v>
      </c>
      <c r="K444" s="211" t="s">
        <v>1</v>
      </c>
      <c r="L444" s="41"/>
      <c r="M444" s="216" t="s">
        <v>1</v>
      </c>
      <c r="N444" s="217" t="s">
        <v>41</v>
      </c>
      <c r="O444" s="88"/>
      <c r="P444" s="218">
        <f>O444*H444</f>
        <v>0</v>
      </c>
      <c r="Q444" s="218">
        <v>0</v>
      </c>
      <c r="R444" s="218">
        <f>Q444*H444</f>
        <v>0</v>
      </c>
      <c r="S444" s="218">
        <v>0</v>
      </c>
      <c r="T444" s="219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20" t="s">
        <v>141</v>
      </c>
      <c r="AT444" s="220" t="s">
        <v>137</v>
      </c>
      <c r="AU444" s="220" t="s">
        <v>84</v>
      </c>
      <c r="AY444" s="14" t="s">
        <v>136</v>
      </c>
      <c r="BE444" s="221">
        <f>IF(N444="základní",J444,0)</f>
        <v>0</v>
      </c>
      <c r="BF444" s="221">
        <f>IF(N444="snížená",J444,0)</f>
        <v>0</v>
      </c>
      <c r="BG444" s="221">
        <f>IF(N444="zákl. přenesená",J444,0)</f>
        <v>0</v>
      </c>
      <c r="BH444" s="221">
        <f>IF(N444="sníž. přenesená",J444,0)</f>
        <v>0</v>
      </c>
      <c r="BI444" s="221">
        <f>IF(N444="nulová",J444,0)</f>
        <v>0</v>
      </c>
      <c r="BJ444" s="14" t="s">
        <v>84</v>
      </c>
      <c r="BK444" s="221">
        <f>ROUND(I444*H444,2)</f>
        <v>0</v>
      </c>
      <c r="BL444" s="14" t="s">
        <v>141</v>
      </c>
      <c r="BM444" s="220" t="s">
        <v>392</v>
      </c>
    </row>
    <row r="445" s="2" customFormat="1">
      <c r="A445" s="35"/>
      <c r="B445" s="36"/>
      <c r="C445" s="37"/>
      <c r="D445" s="222" t="s">
        <v>142</v>
      </c>
      <c r="E445" s="37"/>
      <c r="F445" s="223" t="s">
        <v>163</v>
      </c>
      <c r="G445" s="37"/>
      <c r="H445" s="37"/>
      <c r="I445" s="224"/>
      <c r="J445" s="37"/>
      <c r="K445" s="37"/>
      <c r="L445" s="41"/>
      <c r="M445" s="225"/>
      <c r="N445" s="226"/>
      <c r="O445" s="88"/>
      <c r="P445" s="88"/>
      <c r="Q445" s="88"/>
      <c r="R445" s="88"/>
      <c r="S445" s="88"/>
      <c r="T445" s="89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142</v>
      </c>
      <c r="AU445" s="14" t="s">
        <v>84</v>
      </c>
    </row>
    <row r="446" s="2" customFormat="1">
      <c r="A446" s="35"/>
      <c r="B446" s="36"/>
      <c r="C446" s="37"/>
      <c r="D446" s="222" t="s">
        <v>143</v>
      </c>
      <c r="E446" s="37"/>
      <c r="F446" s="227" t="s">
        <v>216</v>
      </c>
      <c r="G446" s="37"/>
      <c r="H446" s="37"/>
      <c r="I446" s="224"/>
      <c r="J446" s="37"/>
      <c r="K446" s="37"/>
      <c r="L446" s="41"/>
      <c r="M446" s="225"/>
      <c r="N446" s="22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143</v>
      </c>
      <c r="AU446" s="14" t="s">
        <v>84</v>
      </c>
    </row>
    <row r="447" s="2" customFormat="1" ht="21.75" customHeight="1">
      <c r="A447" s="35"/>
      <c r="B447" s="36"/>
      <c r="C447" s="209" t="s">
        <v>288</v>
      </c>
      <c r="D447" s="209" t="s">
        <v>137</v>
      </c>
      <c r="E447" s="210" t="s">
        <v>166</v>
      </c>
      <c r="F447" s="211" t="s">
        <v>167</v>
      </c>
      <c r="G447" s="212" t="s">
        <v>168</v>
      </c>
      <c r="H447" s="213">
        <v>1</v>
      </c>
      <c r="I447" s="214"/>
      <c r="J447" s="215">
        <f>ROUND(I447*H447,2)</f>
        <v>0</v>
      </c>
      <c r="K447" s="211" t="s">
        <v>1</v>
      </c>
      <c r="L447" s="41"/>
      <c r="M447" s="216" t="s">
        <v>1</v>
      </c>
      <c r="N447" s="217" t="s">
        <v>41</v>
      </c>
      <c r="O447" s="88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20" t="s">
        <v>141</v>
      </c>
      <c r="AT447" s="220" t="s">
        <v>137</v>
      </c>
      <c r="AU447" s="220" t="s">
        <v>84</v>
      </c>
      <c r="AY447" s="14" t="s">
        <v>136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14" t="s">
        <v>84</v>
      </c>
      <c r="BK447" s="221">
        <f>ROUND(I447*H447,2)</f>
        <v>0</v>
      </c>
      <c r="BL447" s="14" t="s">
        <v>141</v>
      </c>
      <c r="BM447" s="220" t="s">
        <v>393</v>
      </c>
    </row>
    <row r="448" s="2" customFormat="1">
      <c r="A448" s="35"/>
      <c r="B448" s="36"/>
      <c r="C448" s="37"/>
      <c r="D448" s="222" t="s">
        <v>142</v>
      </c>
      <c r="E448" s="37"/>
      <c r="F448" s="223" t="s">
        <v>167</v>
      </c>
      <c r="G448" s="37"/>
      <c r="H448" s="37"/>
      <c r="I448" s="224"/>
      <c r="J448" s="37"/>
      <c r="K448" s="37"/>
      <c r="L448" s="41"/>
      <c r="M448" s="225"/>
      <c r="N448" s="22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142</v>
      </c>
      <c r="AU448" s="14" t="s">
        <v>84</v>
      </c>
    </row>
    <row r="449" s="2" customFormat="1" ht="66.75" customHeight="1">
      <c r="A449" s="35"/>
      <c r="B449" s="36"/>
      <c r="C449" s="209" t="s">
        <v>394</v>
      </c>
      <c r="D449" s="209" t="s">
        <v>137</v>
      </c>
      <c r="E449" s="210" t="s">
        <v>395</v>
      </c>
      <c r="F449" s="211" t="s">
        <v>396</v>
      </c>
      <c r="G449" s="212" t="s">
        <v>168</v>
      </c>
      <c r="H449" s="213">
        <v>1</v>
      </c>
      <c r="I449" s="214"/>
      <c r="J449" s="215">
        <f>ROUND(I449*H449,2)</f>
        <v>0</v>
      </c>
      <c r="K449" s="211" t="s">
        <v>1</v>
      </c>
      <c r="L449" s="41"/>
      <c r="M449" s="216" t="s">
        <v>1</v>
      </c>
      <c r="N449" s="217" t="s">
        <v>41</v>
      </c>
      <c r="O449" s="88"/>
      <c r="P449" s="218">
        <f>O449*H449</f>
        <v>0</v>
      </c>
      <c r="Q449" s="218">
        <v>0</v>
      </c>
      <c r="R449" s="218">
        <f>Q449*H449</f>
        <v>0</v>
      </c>
      <c r="S449" s="218">
        <v>0</v>
      </c>
      <c r="T449" s="21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20" t="s">
        <v>141</v>
      </c>
      <c r="AT449" s="220" t="s">
        <v>137</v>
      </c>
      <c r="AU449" s="220" t="s">
        <v>84</v>
      </c>
      <c r="AY449" s="14" t="s">
        <v>136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14" t="s">
        <v>84</v>
      </c>
      <c r="BK449" s="221">
        <f>ROUND(I449*H449,2)</f>
        <v>0</v>
      </c>
      <c r="BL449" s="14" t="s">
        <v>141</v>
      </c>
      <c r="BM449" s="220" t="s">
        <v>397</v>
      </c>
    </row>
    <row r="450" s="2" customFormat="1">
      <c r="A450" s="35"/>
      <c r="B450" s="36"/>
      <c r="C450" s="37"/>
      <c r="D450" s="222" t="s">
        <v>142</v>
      </c>
      <c r="E450" s="37"/>
      <c r="F450" s="223" t="s">
        <v>398</v>
      </c>
      <c r="G450" s="37"/>
      <c r="H450" s="37"/>
      <c r="I450" s="224"/>
      <c r="J450" s="37"/>
      <c r="K450" s="37"/>
      <c r="L450" s="41"/>
      <c r="M450" s="225"/>
      <c r="N450" s="22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142</v>
      </c>
      <c r="AU450" s="14" t="s">
        <v>84</v>
      </c>
    </row>
    <row r="451" s="12" customFormat="1" ht="25.92" customHeight="1">
      <c r="A451" s="12"/>
      <c r="B451" s="195"/>
      <c r="C451" s="196"/>
      <c r="D451" s="197" t="s">
        <v>75</v>
      </c>
      <c r="E451" s="198" t="s">
        <v>399</v>
      </c>
      <c r="F451" s="198" t="s">
        <v>400</v>
      </c>
      <c r="G451" s="196"/>
      <c r="H451" s="196"/>
      <c r="I451" s="199"/>
      <c r="J451" s="200">
        <f>BK451</f>
        <v>0</v>
      </c>
      <c r="K451" s="196"/>
      <c r="L451" s="201"/>
      <c r="M451" s="202"/>
      <c r="N451" s="203"/>
      <c r="O451" s="203"/>
      <c r="P451" s="204">
        <f>SUM(P452:P491)</f>
        <v>0</v>
      </c>
      <c r="Q451" s="203"/>
      <c r="R451" s="204">
        <f>SUM(R452:R491)</f>
        <v>0</v>
      </c>
      <c r="S451" s="203"/>
      <c r="T451" s="205">
        <f>SUM(T452:T491)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6" t="s">
        <v>84</v>
      </c>
      <c r="AT451" s="207" t="s">
        <v>75</v>
      </c>
      <c r="AU451" s="207" t="s">
        <v>76</v>
      </c>
      <c r="AY451" s="206" t="s">
        <v>136</v>
      </c>
      <c r="BK451" s="208">
        <f>SUM(BK452:BK491)</f>
        <v>0</v>
      </c>
    </row>
    <row r="452" s="2" customFormat="1" ht="16.5" customHeight="1">
      <c r="A452" s="35"/>
      <c r="B452" s="36"/>
      <c r="C452" s="209" t="s">
        <v>291</v>
      </c>
      <c r="D452" s="209" t="s">
        <v>137</v>
      </c>
      <c r="E452" s="210" t="s">
        <v>138</v>
      </c>
      <c r="F452" s="211" t="s">
        <v>139</v>
      </c>
      <c r="G452" s="212" t="s">
        <v>140</v>
      </c>
      <c r="H452" s="213">
        <v>4</v>
      </c>
      <c r="I452" s="214"/>
      <c r="J452" s="215">
        <f>ROUND(I452*H452,2)</f>
        <v>0</v>
      </c>
      <c r="K452" s="211" t="s">
        <v>1</v>
      </c>
      <c r="L452" s="41"/>
      <c r="M452" s="216" t="s">
        <v>1</v>
      </c>
      <c r="N452" s="217" t="s">
        <v>41</v>
      </c>
      <c r="O452" s="88"/>
      <c r="P452" s="218">
        <f>O452*H452</f>
        <v>0</v>
      </c>
      <c r="Q452" s="218">
        <v>0</v>
      </c>
      <c r="R452" s="218">
        <f>Q452*H452</f>
        <v>0</v>
      </c>
      <c r="S452" s="218">
        <v>0</v>
      </c>
      <c r="T452" s="21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20" t="s">
        <v>141</v>
      </c>
      <c r="AT452" s="220" t="s">
        <v>137</v>
      </c>
      <c r="AU452" s="220" t="s">
        <v>84</v>
      </c>
      <c r="AY452" s="14" t="s">
        <v>136</v>
      </c>
      <c r="BE452" s="221">
        <f>IF(N452="základní",J452,0)</f>
        <v>0</v>
      </c>
      <c r="BF452" s="221">
        <f>IF(N452="snížená",J452,0)</f>
        <v>0</v>
      </c>
      <c r="BG452" s="221">
        <f>IF(N452="zákl. přenesená",J452,0)</f>
        <v>0</v>
      </c>
      <c r="BH452" s="221">
        <f>IF(N452="sníž. přenesená",J452,0)</f>
        <v>0</v>
      </c>
      <c r="BI452" s="221">
        <f>IF(N452="nulová",J452,0)</f>
        <v>0</v>
      </c>
      <c r="BJ452" s="14" t="s">
        <v>84</v>
      </c>
      <c r="BK452" s="221">
        <f>ROUND(I452*H452,2)</f>
        <v>0</v>
      </c>
      <c r="BL452" s="14" t="s">
        <v>141</v>
      </c>
      <c r="BM452" s="220" t="s">
        <v>401</v>
      </c>
    </row>
    <row r="453" s="2" customFormat="1">
      <c r="A453" s="35"/>
      <c r="B453" s="36"/>
      <c r="C453" s="37"/>
      <c r="D453" s="222" t="s">
        <v>142</v>
      </c>
      <c r="E453" s="37"/>
      <c r="F453" s="223" t="s">
        <v>139</v>
      </c>
      <c r="G453" s="37"/>
      <c r="H453" s="37"/>
      <c r="I453" s="224"/>
      <c r="J453" s="37"/>
      <c r="K453" s="37"/>
      <c r="L453" s="41"/>
      <c r="M453" s="225"/>
      <c r="N453" s="226"/>
      <c r="O453" s="88"/>
      <c r="P453" s="88"/>
      <c r="Q453" s="88"/>
      <c r="R453" s="88"/>
      <c r="S453" s="88"/>
      <c r="T453" s="89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142</v>
      </c>
      <c r="AU453" s="14" t="s">
        <v>84</v>
      </c>
    </row>
    <row r="454" s="2" customFormat="1">
      <c r="A454" s="35"/>
      <c r="B454" s="36"/>
      <c r="C454" s="37"/>
      <c r="D454" s="222" t="s">
        <v>143</v>
      </c>
      <c r="E454" s="37"/>
      <c r="F454" s="227" t="s">
        <v>144</v>
      </c>
      <c r="G454" s="37"/>
      <c r="H454" s="37"/>
      <c r="I454" s="224"/>
      <c r="J454" s="37"/>
      <c r="K454" s="37"/>
      <c r="L454" s="41"/>
      <c r="M454" s="225"/>
      <c r="N454" s="22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143</v>
      </c>
      <c r="AU454" s="14" t="s">
        <v>84</v>
      </c>
    </row>
    <row r="455" s="2" customFormat="1" ht="16.5" customHeight="1">
      <c r="A455" s="35"/>
      <c r="B455" s="36"/>
      <c r="C455" s="209" t="s">
        <v>402</v>
      </c>
      <c r="D455" s="209" t="s">
        <v>137</v>
      </c>
      <c r="E455" s="210" t="s">
        <v>201</v>
      </c>
      <c r="F455" s="211" t="s">
        <v>202</v>
      </c>
      <c r="G455" s="212" t="s">
        <v>140</v>
      </c>
      <c r="H455" s="213">
        <v>4</v>
      </c>
      <c r="I455" s="214"/>
      <c r="J455" s="215">
        <f>ROUND(I455*H455,2)</f>
        <v>0</v>
      </c>
      <c r="K455" s="211" t="s">
        <v>1</v>
      </c>
      <c r="L455" s="41"/>
      <c r="M455" s="216" t="s">
        <v>1</v>
      </c>
      <c r="N455" s="217" t="s">
        <v>41</v>
      </c>
      <c r="O455" s="88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20" t="s">
        <v>141</v>
      </c>
      <c r="AT455" s="220" t="s">
        <v>137</v>
      </c>
      <c r="AU455" s="220" t="s">
        <v>84</v>
      </c>
      <c r="AY455" s="14" t="s">
        <v>136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14" t="s">
        <v>84</v>
      </c>
      <c r="BK455" s="221">
        <f>ROUND(I455*H455,2)</f>
        <v>0</v>
      </c>
      <c r="BL455" s="14" t="s">
        <v>141</v>
      </c>
      <c r="BM455" s="220" t="s">
        <v>403</v>
      </c>
    </row>
    <row r="456" s="2" customFormat="1">
      <c r="A456" s="35"/>
      <c r="B456" s="36"/>
      <c r="C456" s="37"/>
      <c r="D456" s="222" t="s">
        <v>142</v>
      </c>
      <c r="E456" s="37"/>
      <c r="F456" s="223" t="s">
        <v>202</v>
      </c>
      <c r="G456" s="37"/>
      <c r="H456" s="37"/>
      <c r="I456" s="224"/>
      <c r="J456" s="37"/>
      <c r="K456" s="37"/>
      <c r="L456" s="41"/>
      <c r="M456" s="225"/>
      <c r="N456" s="22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142</v>
      </c>
      <c r="AU456" s="14" t="s">
        <v>84</v>
      </c>
    </row>
    <row r="457" s="2" customFormat="1">
      <c r="A457" s="35"/>
      <c r="B457" s="36"/>
      <c r="C457" s="37"/>
      <c r="D457" s="222" t="s">
        <v>143</v>
      </c>
      <c r="E457" s="37"/>
      <c r="F457" s="227" t="s">
        <v>147</v>
      </c>
      <c r="G457" s="37"/>
      <c r="H457" s="37"/>
      <c r="I457" s="224"/>
      <c r="J457" s="37"/>
      <c r="K457" s="37"/>
      <c r="L457" s="41"/>
      <c r="M457" s="225"/>
      <c r="N457" s="226"/>
      <c r="O457" s="88"/>
      <c r="P457" s="88"/>
      <c r="Q457" s="88"/>
      <c r="R457" s="88"/>
      <c r="S457" s="88"/>
      <c r="T457" s="89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4" t="s">
        <v>143</v>
      </c>
      <c r="AU457" s="14" t="s">
        <v>84</v>
      </c>
    </row>
    <row r="458" s="2" customFormat="1" ht="16.5" customHeight="1">
      <c r="A458" s="35"/>
      <c r="B458" s="36"/>
      <c r="C458" s="209" t="s">
        <v>293</v>
      </c>
      <c r="D458" s="209" t="s">
        <v>137</v>
      </c>
      <c r="E458" s="210" t="s">
        <v>204</v>
      </c>
      <c r="F458" s="211" t="s">
        <v>150</v>
      </c>
      <c r="G458" s="212" t="s">
        <v>140</v>
      </c>
      <c r="H458" s="213">
        <v>4</v>
      </c>
      <c r="I458" s="214"/>
      <c r="J458" s="215">
        <f>ROUND(I458*H458,2)</f>
        <v>0</v>
      </c>
      <c r="K458" s="211" t="s">
        <v>1</v>
      </c>
      <c r="L458" s="41"/>
      <c r="M458" s="216" t="s">
        <v>1</v>
      </c>
      <c r="N458" s="217" t="s">
        <v>41</v>
      </c>
      <c r="O458" s="88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20" t="s">
        <v>141</v>
      </c>
      <c r="AT458" s="220" t="s">
        <v>137</v>
      </c>
      <c r="AU458" s="220" t="s">
        <v>84</v>
      </c>
      <c r="AY458" s="14" t="s">
        <v>136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14" t="s">
        <v>84</v>
      </c>
      <c r="BK458" s="221">
        <f>ROUND(I458*H458,2)</f>
        <v>0</v>
      </c>
      <c r="BL458" s="14" t="s">
        <v>141</v>
      </c>
      <c r="BM458" s="220" t="s">
        <v>404</v>
      </c>
    </row>
    <row r="459" s="2" customFormat="1">
      <c r="A459" s="35"/>
      <c r="B459" s="36"/>
      <c r="C459" s="37"/>
      <c r="D459" s="222" t="s">
        <v>142</v>
      </c>
      <c r="E459" s="37"/>
      <c r="F459" s="223" t="s">
        <v>150</v>
      </c>
      <c r="G459" s="37"/>
      <c r="H459" s="37"/>
      <c r="I459" s="224"/>
      <c r="J459" s="37"/>
      <c r="K459" s="37"/>
      <c r="L459" s="41"/>
      <c r="M459" s="225"/>
      <c r="N459" s="226"/>
      <c r="O459" s="88"/>
      <c r="P459" s="88"/>
      <c r="Q459" s="88"/>
      <c r="R459" s="88"/>
      <c r="S459" s="88"/>
      <c r="T459" s="89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4" t="s">
        <v>142</v>
      </c>
      <c r="AU459" s="14" t="s">
        <v>84</v>
      </c>
    </row>
    <row r="460" s="2" customFormat="1" ht="16.5" customHeight="1">
      <c r="A460" s="35"/>
      <c r="B460" s="36"/>
      <c r="C460" s="209" t="s">
        <v>405</v>
      </c>
      <c r="D460" s="209" t="s">
        <v>137</v>
      </c>
      <c r="E460" s="210" t="s">
        <v>206</v>
      </c>
      <c r="F460" s="211" t="s">
        <v>153</v>
      </c>
      <c r="G460" s="212" t="s">
        <v>140</v>
      </c>
      <c r="H460" s="213">
        <v>4</v>
      </c>
      <c r="I460" s="214"/>
      <c r="J460" s="215">
        <f>ROUND(I460*H460,2)</f>
        <v>0</v>
      </c>
      <c r="K460" s="211" t="s">
        <v>1</v>
      </c>
      <c r="L460" s="41"/>
      <c r="M460" s="216" t="s">
        <v>1</v>
      </c>
      <c r="N460" s="217" t="s">
        <v>41</v>
      </c>
      <c r="O460" s="88"/>
      <c r="P460" s="218">
        <f>O460*H460</f>
        <v>0</v>
      </c>
      <c r="Q460" s="218">
        <v>0</v>
      </c>
      <c r="R460" s="218">
        <f>Q460*H460</f>
        <v>0</v>
      </c>
      <c r="S460" s="218">
        <v>0</v>
      </c>
      <c r="T460" s="219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20" t="s">
        <v>141</v>
      </c>
      <c r="AT460" s="220" t="s">
        <v>137</v>
      </c>
      <c r="AU460" s="220" t="s">
        <v>84</v>
      </c>
      <c r="AY460" s="14" t="s">
        <v>136</v>
      </c>
      <c r="BE460" s="221">
        <f>IF(N460="základní",J460,0)</f>
        <v>0</v>
      </c>
      <c r="BF460" s="221">
        <f>IF(N460="snížená",J460,0)</f>
        <v>0</v>
      </c>
      <c r="BG460" s="221">
        <f>IF(N460="zákl. přenesená",J460,0)</f>
        <v>0</v>
      </c>
      <c r="BH460" s="221">
        <f>IF(N460="sníž. přenesená",J460,0)</f>
        <v>0</v>
      </c>
      <c r="BI460" s="221">
        <f>IF(N460="nulová",J460,0)</f>
        <v>0</v>
      </c>
      <c r="BJ460" s="14" t="s">
        <v>84</v>
      </c>
      <c r="BK460" s="221">
        <f>ROUND(I460*H460,2)</f>
        <v>0</v>
      </c>
      <c r="BL460" s="14" t="s">
        <v>141</v>
      </c>
      <c r="BM460" s="220" t="s">
        <v>406</v>
      </c>
    </row>
    <row r="461" s="2" customFormat="1">
      <c r="A461" s="35"/>
      <c r="B461" s="36"/>
      <c r="C461" s="37"/>
      <c r="D461" s="222" t="s">
        <v>142</v>
      </c>
      <c r="E461" s="37"/>
      <c r="F461" s="223" t="s">
        <v>153</v>
      </c>
      <c r="G461" s="37"/>
      <c r="H461" s="37"/>
      <c r="I461" s="224"/>
      <c r="J461" s="37"/>
      <c r="K461" s="37"/>
      <c r="L461" s="41"/>
      <c r="M461" s="225"/>
      <c r="N461" s="226"/>
      <c r="O461" s="88"/>
      <c r="P461" s="88"/>
      <c r="Q461" s="88"/>
      <c r="R461" s="88"/>
      <c r="S461" s="88"/>
      <c r="T461" s="89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4" t="s">
        <v>142</v>
      </c>
      <c r="AU461" s="14" t="s">
        <v>84</v>
      </c>
    </row>
    <row r="462" s="2" customFormat="1" ht="16.5" customHeight="1">
      <c r="A462" s="35"/>
      <c r="B462" s="36"/>
      <c r="C462" s="209" t="s">
        <v>294</v>
      </c>
      <c r="D462" s="209" t="s">
        <v>137</v>
      </c>
      <c r="E462" s="210" t="s">
        <v>209</v>
      </c>
      <c r="F462" s="211" t="s">
        <v>210</v>
      </c>
      <c r="G462" s="212" t="s">
        <v>140</v>
      </c>
      <c r="H462" s="213">
        <v>4</v>
      </c>
      <c r="I462" s="214"/>
      <c r="J462" s="215">
        <f>ROUND(I462*H462,2)</f>
        <v>0</v>
      </c>
      <c r="K462" s="211" t="s">
        <v>1</v>
      </c>
      <c r="L462" s="41"/>
      <c r="M462" s="216" t="s">
        <v>1</v>
      </c>
      <c r="N462" s="217" t="s">
        <v>41</v>
      </c>
      <c r="O462" s="88"/>
      <c r="P462" s="218">
        <f>O462*H462</f>
        <v>0</v>
      </c>
      <c r="Q462" s="218">
        <v>0</v>
      </c>
      <c r="R462" s="218">
        <f>Q462*H462</f>
        <v>0</v>
      </c>
      <c r="S462" s="218">
        <v>0</v>
      </c>
      <c r="T462" s="219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20" t="s">
        <v>141</v>
      </c>
      <c r="AT462" s="220" t="s">
        <v>137</v>
      </c>
      <c r="AU462" s="220" t="s">
        <v>84</v>
      </c>
      <c r="AY462" s="14" t="s">
        <v>136</v>
      </c>
      <c r="BE462" s="221">
        <f>IF(N462="základní",J462,0)</f>
        <v>0</v>
      </c>
      <c r="BF462" s="221">
        <f>IF(N462="snížená",J462,0)</f>
        <v>0</v>
      </c>
      <c r="BG462" s="221">
        <f>IF(N462="zákl. přenesená",J462,0)</f>
        <v>0</v>
      </c>
      <c r="BH462" s="221">
        <f>IF(N462="sníž. přenesená",J462,0)</f>
        <v>0</v>
      </c>
      <c r="BI462" s="221">
        <f>IF(N462="nulová",J462,0)</f>
        <v>0</v>
      </c>
      <c r="BJ462" s="14" t="s">
        <v>84</v>
      </c>
      <c r="BK462" s="221">
        <f>ROUND(I462*H462,2)</f>
        <v>0</v>
      </c>
      <c r="BL462" s="14" t="s">
        <v>141</v>
      </c>
      <c r="BM462" s="220" t="s">
        <v>407</v>
      </c>
    </row>
    <row r="463" s="2" customFormat="1">
      <c r="A463" s="35"/>
      <c r="B463" s="36"/>
      <c r="C463" s="37"/>
      <c r="D463" s="222" t="s">
        <v>142</v>
      </c>
      <c r="E463" s="37"/>
      <c r="F463" s="223" t="s">
        <v>210</v>
      </c>
      <c r="G463" s="37"/>
      <c r="H463" s="37"/>
      <c r="I463" s="224"/>
      <c r="J463" s="37"/>
      <c r="K463" s="37"/>
      <c r="L463" s="41"/>
      <c r="M463" s="225"/>
      <c r="N463" s="226"/>
      <c r="O463" s="88"/>
      <c r="P463" s="88"/>
      <c r="Q463" s="88"/>
      <c r="R463" s="88"/>
      <c r="S463" s="88"/>
      <c r="T463" s="89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4" t="s">
        <v>142</v>
      </c>
      <c r="AU463" s="14" t="s">
        <v>84</v>
      </c>
    </row>
    <row r="464" s="2" customFormat="1" ht="16.5" customHeight="1">
      <c r="A464" s="35"/>
      <c r="B464" s="36"/>
      <c r="C464" s="209" t="s">
        <v>408</v>
      </c>
      <c r="D464" s="209" t="s">
        <v>137</v>
      </c>
      <c r="E464" s="210" t="s">
        <v>212</v>
      </c>
      <c r="F464" s="211" t="s">
        <v>157</v>
      </c>
      <c r="G464" s="212" t="s">
        <v>140</v>
      </c>
      <c r="H464" s="213">
        <v>4</v>
      </c>
      <c r="I464" s="214"/>
      <c r="J464" s="215">
        <f>ROUND(I464*H464,2)</f>
        <v>0</v>
      </c>
      <c r="K464" s="211" t="s">
        <v>1</v>
      </c>
      <c r="L464" s="41"/>
      <c r="M464" s="216" t="s">
        <v>1</v>
      </c>
      <c r="N464" s="217" t="s">
        <v>41</v>
      </c>
      <c r="O464" s="88"/>
      <c r="P464" s="218">
        <f>O464*H464</f>
        <v>0</v>
      </c>
      <c r="Q464" s="218">
        <v>0</v>
      </c>
      <c r="R464" s="218">
        <f>Q464*H464</f>
        <v>0</v>
      </c>
      <c r="S464" s="218">
        <v>0</v>
      </c>
      <c r="T464" s="219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20" t="s">
        <v>141</v>
      </c>
      <c r="AT464" s="220" t="s">
        <v>137</v>
      </c>
      <c r="AU464" s="220" t="s">
        <v>84</v>
      </c>
      <c r="AY464" s="14" t="s">
        <v>136</v>
      </c>
      <c r="BE464" s="221">
        <f>IF(N464="základní",J464,0)</f>
        <v>0</v>
      </c>
      <c r="BF464" s="221">
        <f>IF(N464="snížená",J464,0)</f>
        <v>0</v>
      </c>
      <c r="BG464" s="221">
        <f>IF(N464="zákl. přenesená",J464,0)</f>
        <v>0</v>
      </c>
      <c r="BH464" s="221">
        <f>IF(N464="sníž. přenesená",J464,0)</f>
        <v>0</v>
      </c>
      <c r="BI464" s="221">
        <f>IF(N464="nulová",J464,0)</f>
        <v>0</v>
      </c>
      <c r="BJ464" s="14" t="s">
        <v>84</v>
      </c>
      <c r="BK464" s="221">
        <f>ROUND(I464*H464,2)</f>
        <v>0</v>
      </c>
      <c r="BL464" s="14" t="s">
        <v>141</v>
      </c>
      <c r="BM464" s="220" t="s">
        <v>409</v>
      </c>
    </row>
    <row r="465" s="2" customFormat="1">
      <c r="A465" s="35"/>
      <c r="B465" s="36"/>
      <c r="C465" s="37"/>
      <c r="D465" s="222" t="s">
        <v>142</v>
      </c>
      <c r="E465" s="37"/>
      <c r="F465" s="223" t="s">
        <v>157</v>
      </c>
      <c r="G465" s="37"/>
      <c r="H465" s="37"/>
      <c r="I465" s="224"/>
      <c r="J465" s="37"/>
      <c r="K465" s="37"/>
      <c r="L465" s="41"/>
      <c r="M465" s="225"/>
      <c r="N465" s="226"/>
      <c r="O465" s="88"/>
      <c r="P465" s="88"/>
      <c r="Q465" s="88"/>
      <c r="R465" s="88"/>
      <c r="S465" s="88"/>
      <c r="T465" s="89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142</v>
      </c>
      <c r="AU465" s="14" t="s">
        <v>84</v>
      </c>
    </row>
    <row r="466" s="2" customFormat="1" ht="16.5" customHeight="1">
      <c r="A466" s="35"/>
      <c r="B466" s="36"/>
      <c r="C466" s="209" t="s">
        <v>296</v>
      </c>
      <c r="D466" s="209" t="s">
        <v>137</v>
      </c>
      <c r="E466" s="210" t="s">
        <v>162</v>
      </c>
      <c r="F466" s="211" t="s">
        <v>163</v>
      </c>
      <c r="G466" s="212" t="s">
        <v>140</v>
      </c>
      <c r="H466" s="213">
        <v>4</v>
      </c>
      <c r="I466" s="214"/>
      <c r="J466" s="215">
        <f>ROUND(I466*H466,2)</f>
        <v>0</v>
      </c>
      <c r="K466" s="211" t="s">
        <v>1</v>
      </c>
      <c r="L466" s="41"/>
      <c r="M466" s="216" t="s">
        <v>1</v>
      </c>
      <c r="N466" s="217" t="s">
        <v>41</v>
      </c>
      <c r="O466" s="88"/>
      <c r="P466" s="218">
        <f>O466*H466</f>
        <v>0</v>
      </c>
      <c r="Q466" s="218">
        <v>0</v>
      </c>
      <c r="R466" s="218">
        <f>Q466*H466</f>
        <v>0</v>
      </c>
      <c r="S466" s="218">
        <v>0</v>
      </c>
      <c r="T466" s="219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20" t="s">
        <v>141</v>
      </c>
      <c r="AT466" s="220" t="s">
        <v>137</v>
      </c>
      <c r="AU466" s="220" t="s">
        <v>84</v>
      </c>
      <c r="AY466" s="14" t="s">
        <v>136</v>
      </c>
      <c r="BE466" s="221">
        <f>IF(N466="základní",J466,0)</f>
        <v>0</v>
      </c>
      <c r="BF466" s="221">
        <f>IF(N466="snížená",J466,0)</f>
        <v>0</v>
      </c>
      <c r="BG466" s="221">
        <f>IF(N466="zákl. přenesená",J466,0)</f>
        <v>0</v>
      </c>
      <c r="BH466" s="221">
        <f>IF(N466="sníž. přenesená",J466,0)</f>
        <v>0</v>
      </c>
      <c r="BI466" s="221">
        <f>IF(N466="nulová",J466,0)</f>
        <v>0</v>
      </c>
      <c r="BJ466" s="14" t="s">
        <v>84</v>
      </c>
      <c r="BK466" s="221">
        <f>ROUND(I466*H466,2)</f>
        <v>0</v>
      </c>
      <c r="BL466" s="14" t="s">
        <v>141</v>
      </c>
      <c r="BM466" s="220" t="s">
        <v>410</v>
      </c>
    </row>
    <row r="467" s="2" customFormat="1">
      <c r="A467" s="35"/>
      <c r="B467" s="36"/>
      <c r="C467" s="37"/>
      <c r="D467" s="222" t="s">
        <v>142</v>
      </c>
      <c r="E467" s="37"/>
      <c r="F467" s="223" t="s">
        <v>163</v>
      </c>
      <c r="G467" s="37"/>
      <c r="H467" s="37"/>
      <c r="I467" s="224"/>
      <c r="J467" s="37"/>
      <c r="K467" s="37"/>
      <c r="L467" s="41"/>
      <c r="M467" s="225"/>
      <c r="N467" s="226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142</v>
      </c>
      <c r="AU467" s="14" t="s">
        <v>84</v>
      </c>
    </row>
    <row r="468" s="2" customFormat="1">
      <c r="A468" s="35"/>
      <c r="B468" s="36"/>
      <c r="C468" s="37"/>
      <c r="D468" s="222" t="s">
        <v>143</v>
      </c>
      <c r="E468" s="37"/>
      <c r="F468" s="227" t="s">
        <v>216</v>
      </c>
      <c r="G468" s="37"/>
      <c r="H468" s="37"/>
      <c r="I468" s="224"/>
      <c r="J468" s="37"/>
      <c r="K468" s="37"/>
      <c r="L468" s="41"/>
      <c r="M468" s="225"/>
      <c r="N468" s="22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143</v>
      </c>
      <c r="AU468" s="14" t="s">
        <v>84</v>
      </c>
    </row>
    <row r="469" s="2" customFormat="1" ht="21.75" customHeight="1">
      <c r="A469" s="35"/>
      <c r="B469" s="36"/>
      <c r="C469" s="209" t="s">
        <v>411</v>
      </c>
      <c r="D469" s="209" t="s">
        <v>137</v>
      </c>
      <c r="E469" s="210" t="s">
        <v>166</v>
      </c>
      <c r="F469" s="211" t="s">
        <v>167</v>
      </c>
      <c r="G469" s="212" t="s">
        <v>168</v>
      </c>
      <c r="H469" s="213">
        <v>1</v>
      </c>
      <c r="I469" s="214"/>
      <c r="J469" s="215">
        <f>ROUND(I469*H469,2)</f>
        <v>0</v>
      </c>
      <c r="K469" s="211" t="s">
        <v>1</v>
      </c>
      <c r="L469" s="41"/>
      <c r="M469" s="216" t="s">
        <v>1</v>
      </c>
      <c r="N469" s="217" t="s">
        <v>41</v>
      </c>
      <c r="O469" s="88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20" t="s">
        <v>141</v>
      </c>
      <c r="AT469" s="220" t="s">
        <v>137</v>
      </c>
      <c r="AU469" s="220" t="s">
        <v>84</v>
      </c>
      <c r="AY469" s="14" t="s">
        <v>136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14" t="s">
        <v>84</v>
      </c>
      <c r="BK469" s="221">
        <f>ROUND(I469*H469,2)</f>
        <v>0</v>
      </c>
      <c r="BL469" s="14" t="s">
        <v>141</v>
      </c>
      <c r="BM469" s="220" t="s">
        <v>412</v>
      </c>
    </row>
    <row r="470" s="2" customFormat="1">
      <c r="A470" s="35"/>
      <c r="B470" s="36"/>
      <c r="C470" s="37"/>
      <c r="D470" s="222" t="s">
        <v>142</v>
      </c>
      <c r="E470" s="37"/>
      <c r="F470" s="223" t="s">
        <v>167</v>
      </c>
      <c r="G470" s="37"/>
      <c r="H470" s="37"/>
      <c r="I470" s="224"/>
      <c r="J470" s="37"/>
      <c r="K470" s="37"/>
      <c r="L470" s="41"/>
      <c r="M470" s="225"/>
      <c r="N470" s="22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142</v>
      </c>
      <c r="AU470" s="14" t="s">
        <v>84</v>
      </c>
    </row>
    <row r="471" s="2" customFormat="1" ht="16.5" customHeight="1">
      <c r="A471" s="35"/>
      <c r="B471" s="36"/>
      <c r="C471" s="209" t="s">
        <v>297</v>
      </c>
      <c r="D471" s="209" t="s">
        <v>137</v>
      </c>
      <c r="E471" s="210" t="s">
        <v>138</v>
      </c>
      <c r="F471" s="211" t="s">
        <v>139</v>
      </c>
      <c r="G471" s="212" t="s">
        <v>140</v>
      </c>
      <c r="H471" s="213">
        <v>2</v>
      </c>
      <c r="I471" s="214"/>
      <c r="J471" s="215">
        <f>ROUND(I471*H471,2)</f>
        <v>0</v>
      </c>
      <c r="K471" s="211" t="s">
        <v>1</v>
      </c>
      <c r="L471" s="41"/>
      <c r="M471" s="216" t="s">
        <v>1</v>
      </c>
      <c r="N471" s="217" t="s">
        <v>41</v>
      </c>
      <c r="O471" s="88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20" t="s">
        <v>141</v>
      </c>
      <c r="AT471" s="220" t="s">
        <v>137</v>
      </c>
      <c r="AU471" s="220" t="s">
        <v>84</v>
      </c>
      <c r="AY471" s="14" t="s">
        <v>136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14" t="s">
        <v>84</v>
      </c>
      <c r="BK471" s="221">
        <f>ROUND(I471*H471,2)</f>
        <v>0</v>
      </c>
      <c r="BL471" s="14" t="s">
        <v>141</v>
      </c>
      <c r="BM471" s="220" t="s">
        <v>413</v>
      </c>
    </row>
    <row r="472" s="2" customFormat="1">
      <c r="A472" s="35"/>
      <c r="B472" s="36"/>
      <c r="C472" s="37"/>
      <c r="D472" s="222" t="s">
        <v>142</v>
      </c>
      <c r="E472" s="37"/>
      <c r="F472" s="223" t="s">
        <v>139</v>
      </c>
      <c r="G472" s="37"/>
      <c r="H472" s="37"/>
      <c r="I472" s="224"/>
      <c r="J472" s="37"/>
      <c r="K472" s="37"/>
      <c r="L472" s="41"/>
      <c r="M472" s="225"/>
      <c r="N472" s="22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142</v>
      </c>
      <c r="AU472" s="14" t="s">
        <v>84</v>
      </c>
    </row>
    <row r="473" s="2" customFormat="1">
      <c r="A473" s="35"/>
      <c r="B473" s="36"/>
      <c r="C473" s="37"/>
      <c r="D473" s="222" t="s">
        <v>143</v>
      </c>
      <c r="E473" s="37"/>
      <c r="F473" s="227" t="s">
        <v>144</v>
      </c>
      <c r="G473" s="37"/>
      <c r="H473" s="37"/>
      <c r="I473" s="224"/>
      <c r="J473" s="37"/>
      <c r="K473" s="37"/>
      <c r="L473" s="41"/>
      <c r="M473" s="225"/>
      <c r="N473" s="226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143</v>
      </c>
      <c r="AU473" s="14" t="s">
        <v>84</v>
      </c>
    </row>
    <row r="474" s="2" customFormat="1" ht="16.5" customHeight="1">
      <c r="A474" s="35"/>
      <c r="B474" s="36"/>
      <c r="C474" s="209" t="s">
        <v>414</v>
      </c>
      <c r="D474" s="209" t="s">
        <v>137</v>
      </c>
      <c r="E474" s="210" t="s">
        <v>201</v>
      </c>
      <c r="F474" s="211" t="s">
        <v>202</v>
      </c>
      <c r="G474" s="212" t="s">
        <v>140</v>
      </c>
      <c r="H474" s="213">
        <v>2</v>
      </c>
      <c r="I474" s="214"/>
      <c r="J474" s="215">
        <f>ROUND(I474*H474,2)</f>
        <v>0</v>
      </c>
      <c r="K474" s="211" t="s">
        <v>1</v>
      </c>
      <c r="L474" s="41"/>
      <c r="M474" s="216" t="s">
        <v>1</v>
      </c>
      <c r="N474" s="217" t="s">
        <v>41</v>
      </c>
      <c r="O474" s="88"/>
      <c r="P474" s="218">
        <f>O474*H474</f>
        <v>0</v>
      </c>
      <c r="Q474" s="218">
        <v>0</v>
      </c>
      <c r="R474" s="218">
        <f>Q474*H474</f>
        <v>0</v>
      </c>
      <c r="S474" s="218">
        <v>0</v>
      </c>
      <c r="T474" s="21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20" t="s">
        <v>141</v>
      </c>
      <c r="AT474" s="220" t="s">
        <v>137</v>
      </c>
      <c r="AU474" s="220" t="s">
        <v>84</v>
      </c>
      <c r="AY474" s="14" t="s">
        <v>136</v>
      </c>
      <c r="BE474" s="221">
        <f>IF(N474="základní",J474,0)</f>
        <v>0</v>
      </c>
      <c r="BF474" s="221">
        <f>IF(N474="snížená",J474,0)</f>
        <v>0</v>
      </c>
      <c r="BG474" s="221">
        <f>IF(N474="zákl. přenesená",J474,0)</f>
        <v>0</v>
      </c>
      <c r="BH474" s="221">
        <f>IF(N474="sníž. přenesená",J474,0)</f>
        <v>0</v>
      </c>
      <c r="BI474" s="221">
        <f>IF(N474="nulová",J474,0)</f>
        <v>0</v>
      </c>
      <c r="BJ474" s="14" t="s">
        <v>84</v>
      </c>
      <c r="BK474" s="221">
        <f>ROUND(I474*H474,2)</f>
        <v>0</v>
      </c>
      <c r="BL474" s="14" t="s">
        <v>141</v>
      </c>
      <c r="BM474" s="220" t="s">
        <v>415</v>
      </c>
    </row>
    <row r="475" s="2" customFormat="1">
      <c r="A475" s="35"/>
      <c r="B475" s="36"/>
      <c r="C475" s="37"/>
      <c r="D475" s="222" t="s">
        <v>142</v>
      </c>
      <c r="E475" s="37"/>
      <c r="F475" s="223" t="s">
        <v>202</v>
      </c>
      <c r="G475" s="37"/>
      <c r="H475" s="37"/>
      <c r="I475" s="224"/>
      <c r="J475" s="37"/>
      <c r="K475" s="37"/>
      <c r="L475" s="41"/>
      <c r="M475" s="225"/>
      <c r="N475" s="226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142</v>
      </c>
      <c r="AU475" s="14" t="s">
        <v>84</v>
      </c>
    </row>
    <row r="476" s="2" customFormat="1">
      <c r="A476" s="35"/>
      <c r="B476" s="36"/>
      <c r="C476" s="37"/>
      <c r="D476" s="222" t="s">
        <v>143</v>
      </c>
      <c r="E476" s="37"/>
      <c r="F476" s="227" t="s">
        <v>147</v>
      </c>
      <c r="G476" s="37"/>
      <c r="H476" s="37"/>
      <c r="I476" s="224"/>
      <c r="J476" s="37"/>
      <c r="K476" s="37"/>
      <c r="L476" s="41"/>
      <c r="M476" s="225"/>
      <c r="N476" s="22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143</v>
      </c>
      <c r="AU476" s="14" t="s">
        <v>84</v>
      </c>
    </row>
    <row r="477" s="2" customFormat="1" ht="16.5" customHeight="1">
      <c r="A477" s="35"/>
      <c r="B477" s="36"/>
      <c r="C477" s="209" t="s">
        <v>299</v>
      </c>
      <c r="D477" s="209" t="s">
        <v>137</v>
      </c>
      <c r="E477" s="210" t="s">
        <v>204</v>
      </c>
      <c r="F477" s="211" t="s">
        <v>150</v>
      </c>
      <c r="G477" s="212" t="s">
        <v>140</v>
      </c>
      <c r="H477" s="213">
        <v>2</v>
      </c>
      <c r="I477" s="214"/>
      <c r="J477" s="215">
        <f>ROUND(I477*H477,2)</f>
        <v>0</v>
      </c>
      <c r="K477" s="211" t="s">
        <v>1</v>
      </c>
      <c r="L477" s="41"/>
      <c r="M477" s="216" t="s">
        <v>1</v>
      </c>
      <c r="N477" s="217" t="s">
        <v>41</v>
      </c>
      <c r="O477" s="88"/>
      <c r="P477" s="218">
        <f>O477*H477</f>
        <v>0</v>
      </c>
      <c r="Q477" s="218">
        <v>0</v>
      </c>
      <c r="R477" s="218">
        <f>Q477*H477</f>
        <v>0</v>
      </c>
      <c r="S477" s="218">
        <v>0</v>
      </c>
      <c r="T477" s="219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20" t="s">
        <v>141</v>
      </c>
      <c r="AT477" s="220" t="s">
        <v>137</v>
      </c>
      <c r="AU477" s="220" t="s">
        <v>84</v>
      </c>
      <c r="AY477" s="14" t="s">
        <v>136</v>
      </c>
      <c r="BE477" s="221">
        <f>IF(N477="základní",J477,0)</f>
        <v>0</v>
      </c>
      <c r="BF477" s="221">
        <f>IF(N477="snížená",J477,0)</f>
        <v>0</v>
      </c>
      <c r="BG477" s="221">
        <f>IF(N477="zákl. přenesená",J477,0)</f>
        <v>0</v>
      </c>
      <c r="BH477" s="221">
        <f>IF(N477="sníž. přenesená",J477,0)</f>
        <v>0</v>
      </c>
      <c r="BI477" s="221">
        <f>IF(N477="nulová",J477,0)</f>
        <v>0</v>
      </c>
      <c r="BJ477" s="14" t="s">
        <v>84</v>
      </c>
      <c r="BK477" s="221">
        <f>ROUND(I477*H477,2)</f>
        <v>0</v>
      </c>
      <c r="BL477" s="14" t="s">
        <v>141</v>
      </c>
      <c r="BM477" s="220" t="s">
        <v>416</v>
      </c>
    </row>
    <row r="478" s="2" customFormat="1">
      <c r="A478" s="35"/>
      <c r="B478" s="36"/>
      <c r="C478" s="37"/>
      <c r="D478" s="222" t="s">
        <v>142</v>
      </c>
      <c r="E478" s="37"/>
      <c r="F478" s="223" t="s">
        <v>150</v>
      </c>
      <c r="G478" s="37"/>
      <c r="H478" s="37"/>
      <c r="I478" s="224"/>
      <c r="J478" s="37"/>
      <c r="K478" s="37"/>
      <c r="L478" s="41"/>
      <c r="M478" s="225"/>
      <c r="N478" s="22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142</v>
      </c>
      <c r="AU478" s="14" t="s">
        <v>84</v>
      </c>
    </row>
    <row r="479" s="2" customFormat="1" ht="16.5" customHeight="1">
      <c r="A479" s="35"/>
      <c r="B479" s="36"/>
      <c r="C479" s="209" t="s">
        <v>417</v>
      </c>
      <c r="D479" s="209" t="s">
        <v>137</v>
      </c>
      <c r="E479" s="210" t="s">
        <v>206</v>
      </c>
      <c r="F479" s="211" t="s">
        <v>153</v>
      </c>
      <c r="G479" s="212" t="s">
        <v>140</v>
      </c>
      <c r="H479" s="213">
        <v>2</v>
      </c>
      <c r="I479" s="214"/>
      <c r="J479" s="215">
        <f>ROUND(I479*H479,2)</f>
        <v>0</v>
      </c>
      <c r="K479" s="211" t="s">
        <v>1</v>
      </c>
      <c r="L479" s="41"/>
      <c r="M479" s="216" t="s">
        <v>1</v>
      </c>
      <c r="N479" s="217" t="s">
        <v>41</v>
      </c>
      <c r="O479" s="88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20" t="s">
        <v>141</v>
      </c>
      <c r="AT479" s="220" t="s">
        <v>137</v>
      </c>
      <c r="AU479" s="220" t="s">
        <v>84</v>
      </c>
      <c r="AY479" s="14" t="s">
        <v>136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14" t="s">
        <v>84</v>
      </c>
      <c r="BK479" s="221">
        <f>ROUND(I479*H479,2)</f>
        <v>0</v>
      </c>
      <c r="BL479" s="14" t="s">
        <v>141</v>
      </c>
      <c r="BM479" s="220" t="s">
        <v>418</v>
      </c>
    </row>
    <row r="480" s="2" customFormat="1">
      <c r="A480" s="35"/>
      <c r="B480" s="36"/>
      <c r="C480" s="37"/>
      <c r="D480" s="222" t="s">
        <v>142</v>
      </c>
      <c r="E480" s="37"/>
      <c r="F480" s="223" t="s">
        <v>153</v>
      </c>
      <c r="G480" s="37"/>
      <c r="H480" s="37"/>
      <c r="I480" s="224"/>
      <c r="J480" s="37"/>
      <c r="K480" s="37"/>
      <c r="L480" s="41"/>
      <c r="M480" s="225"/>
      <c r="N480" s="22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142</v>
      </c>
      <c r="AU480" s="14" t="s">
        <v>84</v>
      </c>
    </row>
    <row r="481" s="2" customFormat="1" ht="16.5" customHeight="1">
      <c r="A481" s="35"/>
      <c r="B481" s="36"/>
      <c r="C481" s="209" t="s">
        <v>300</v>
      </c>
      <c r="D481" s="209" t="s">
        <v>137</v>
      </c>
      <c r="E481" s="210" t="s">
        <v>209</v>
      </c>
      <c r="F481" s="211" t="s">
        <v>210</v>
      </c>
      <c r="G481" s="212" t="s">
        <v>140</v>
      </c>
      <c r="H481" s="213">
        <v>2</v>
      </c>
      <c r="I481" s="214"/>
      <c r="J481" s="215">
        <f>ROUND(I481*H481,2)</f>
        <v>0</v>
      </c>
      <c r="K481" s="211" t="s">
        <v>1</v>
      </c>
      <c r="L481" s="41"/>
      <c r="M481" s="216" t="s">
        <v>1</v>
      </c>
      <c r="N481" s="217" t="s">
        <v>41</v>
      </c>
      <c r="O481" s="88"/>
      <c r="P481" s="218">
        <f>O481*H481</f>
        <v>0</v>
      </c>
      <c r="Q481" s="218">
        <v>0</v>
      </c>
      <c r="R481" s="218">
        <f>Q481*H481</f>
        <v>0</v>
      </c>
      <c r="S481" s="218">
        <v>0</v>
      </c>
      <c r="T481" s="219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20" t="s">
        <v>141</v>
      </c>
      <c r="AT481" s="220" t="s">
        <v>137</v>
      </c>
      <c r="AU481" s="220" t="s">
        <v>84</v>
      </c>
      <c r="AY481" s="14" t="s">
        <v>136</v>
      </c>
      <c r="BE481" s="221">
        <f>IF(N481="základní",J481,0)</f>
        <v>0</v>
      </c>
      <c r="BF481" s="221">
        <f>IF(N481="snížená",J481,0)</f>
        <v>0</v>
      </c>
      <c r="BG481" s="221">
        <f>IF(N481="zákl. přenesená",J481,0)</f>
        <v>0</v>
      </c>
      <c r="BH481" s="221">
        <f>IF(N481="sníž. přenesená",J481,0)</f>
        <v>0</v>
      </c>
      <c r="BI481" s="221">
        <f>IF(N481="nulová",J481,0)</f>
        <v>0</v>
      </c>
      <c r="BJ481" s="14" t="s">
        <v>84</v>
      </c>
      <c r="BK481" s="221">
        <f>ROUND(I481*H481,2)</f>
        <v>0</v>
      </c>
      <c r="BL481" s="14" t="s">
        <v>141</v>
      </c>
      <c r="BM481" s="220" t="s">
        <v>419</v>
      </c>
    </row>
    <row r="482" s="2" customFormat="1">
      <c r="A482" s="35"/>
      <c r="B482" s="36"/>
      <c r="C482" s="37"/>
      <c r="D482" s="222" t="s">
        <v>142</v>
      </c>
      <c r="E482" s="37"/>
      <c r="F482" s="223" t="s">
        <v>210</v>
      </c>
      <c r="G482" s="37"/>
      <c r="H482" s="37"/>
      <c r="I482" s="224"/>
      <c r="J482" s="37"/>
      <c r="K482" s="37"/>
      <c r="L482" s="41"/>
      <c r="M482" s="225"/>
      <c r="N482" s="22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142</v>
      </c>
      <c r="AU482" s="14" t="s">
        <v>84</v>
      </c>
    </row>
    <row r="483" s="2" customFormat="1" ht="16.5" customHeight="1">
      <c r="A483" s="35"/>
      <c r="B483" s="36"/>
      <c r="C483" s="209" t="s">
        <v>420</v>
      </c>
      <c r="D483" s="209" t="s">
        <v>137</v>
      </c>
      <c r="E483" s="210" t="s">
        <v>159</v>
      </c>
      <c r="F483" s="211" t="s">
        <v>157</v>
      </c>
      <c r="G483" s="212" t="s">
        <v>140</v>
      </c>
      <c r="H483" s="213">
        <v>6</v>
      </c>
      <c r="I483" s="214"/>
      <c r="J483" s="215">
        <f>ROUND(I483*H483,2)</f>
        <v>0</v>
      </c>
      <c r="K483" s="211" t="s">
        <v>1</v>
      </c>
      <c r="L483" s="41"/>
      <c r="M483" s="216" t="s">
        <v>1</v>
      </c>
      <c r="N483" s="217" t="s">
        <v>41</v>
      </c>
      <c r="O483" s="88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20" t="s">
        <v>141</v>
      </c>
      <c r="AT483" s="220" t="s">
        <v>137</v>
      </c>
      <c r="AU483" s="220" t="s">
        <v>84</v>
      </c>
      <c r="AY483" s="14" t="s">
        <v>136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14" t="s">
        <v>84</v>
      </c>
      <c r="BK483" s="221">
        <f>ROUND(I483*H483,2)</f>
        <v>0</v>
      </c>
      <c r="BL483" s="14" t="s">
        <v>141</v>
      </c>
      <c r="BM483" s="220" t="s">
        <v>421</v>
      </c>
    </row>
    <row r="484" s="2" customFormat="1">
      <c r="A484" s="35"/>
      <c r="B484" s="36"/>
      <c r="C484" s="37"/>
      <c r="D484" s="222" t="s">
        <v>142</v>
      </c>
      <c r="E484" s="37"/>
      <c r="F484" s="223" t="s">
        <v>157</v>
      </c>
      <c r="G484" s="37"/>
      <c r="H484" s="37"/>
      <c r="I484" s="224"/>
      <c r="J484" s="37"/>
      <c r="K484" s="37"/>
      <c r="L484" s="41"/>
      <c r="M484" s="225"/>
      <c r="N484" s="22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142</v>
      </c>
      <c r="AU484" s="14" t="s">
        <v>84</v>
      </c>
    </row>
    <row r="485" s="2" customFormat="1" ht="16.5" customHeight="1">
      <c r="A485" s="35"/>
      <c r="B485" s="36"/>
      <c r="C485" s="209" t="s">
        <v>302</v>
      </c>
      <c r="D485" s="209" t="s">
        <v>137</v>
      </c>
      <c r="E485" s="210" t="s">
        <v>162</v>
      </c>
      <c r="F485" s="211" t="s">
        <v>163</v>
      </c>
      <c r="G485" s="212" t="s">
        <v>140</v>
      </c>
      <c r="H485" s="213">
        <v>2</v>
      </c>
      <c r="I485" s="214"/>
      <c r="J485" s="215">
        <f>ROUND(I485*H485,2)</f>
        <v>0</v>
      </c>
      <c r="K485" s="211" t="s">
        <v>1</v>
      </c>
      <c r="L485" s="41"/>
      <c r="M485" s="216" t="s">
        <v>1</v>
      </c>
      <c r="N485" s="217" t="s">
        <v>41</v>
      </c>
      <c r="O485" s="88"/>
      <c r="P485" s="218">
        <f>O485*H485</f>
        <v>0</v>
      </c>
      <c r="Q485" s="218">
        <v>0</v>
      </c>
      <c r="R485" s="218">
        <f>Q485*H485</f>
        <v>0</v>
      </c>
      <c r="S485" s="218">
        <v>0</v>
      </c>
      <c r="T485" s="219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20" t="s">
        <v>141</v>
      </c>
      <c r="AT485" s="220" t="s">
        <v>137</v>
      </c>
      <c r="AU485" s="220" t="s">
        <v>84</v>
      </c>
      <c r="AY485" s="14" t="s">
        <v>136</v>
      </c>
      <c r="BE485" s="221">
        <f>IF(N485="základní",J485,0)</f>
        <v>0</v>
      </c>
      <c r="BF485" s="221">
        <f>IF(N485="snížená",J485,0)</f>
        <v>0</v>
      </c>
      <c r="BG485" s="221">
        <f>IF(N485="zákl. přenesená",J485,0)</f>
        <v>0</v>
      </c>
      <c r="BH485" s="221">
        <f>IF(N485="sníž. přenesená",J485,0)</f>
        <v>0</v>
      </c>
      <c r="BI485" s="221">
        <f>IF(N485="nulová",J485,0)</f>
        <v>0</v>
      </c>
      <c r="BJ485" s="14" t="s">
        <v>84</v>
      </c>
      <c r="BK485" s="221">
        <f>ROUND(I485*H485,2)</f>
        <v>0</v>
      </c>
      <c r="BL485" s="14" t="s">
        <v>141</v>
      </c>
      <c r="BM485" s="220" t="s">
        <v>422</v>
      </c>
    </row>
    <row r="486" s="2" customFormat="1">
      <c r="A486" s="35"/>
      <c r="B486" s="36"/>
      <c r="C486" s="37"/>
      <c r="D486" s="222" t="s">
        <v>142</v>
      </c>
      <c r="E486" s="37"/>
      <c r="F486" s="223" t="s">
        <v>163</v>
      </c>
      <c r="G486" s="37"/>
      <c r="H486" s="37"/>
      <c r="I486" s="224"/>
      <c r="J486" s="37"/>
      <c r="K486" s="37"/>
      <c r="L486" s="41"/>
      <c r="M486" s="225"/>
      <c r="N486" s="22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142</v>
      </c>
      <c r="AU486" s="14" t="s">
        <v>84</v>
      </c>
    </row>
    <row r="487" s="2" customFormat="1">
      <c r="A487" s="35"/>
      <c r="B487" s="36"/>
      <c r="C487" s="37"/>
      <c r="D487" s="222" t="s">
        <v>143</v>
      </c>
      <c r="E487" s="37"/>
      <c r="F487" s="227" t="s">
        <v>216</v>
      </c>
      <c r="G487" s="37"/>
      <c r="H487" s="37"/>
      <c r="I487" s="224"/>
      <c r="J487" s="37"/>
      <c r="K487" s="37"/>
      <c r="L487" s="41"/>
      <c r="M487" s="225"/>
      <c r="N487" s="226"/>
      <c r="O487" s="88"/>
      <c r="P487" s="88"/>
      <c r="Q487" s="88"/>
      <c r="R487" s="88"/>
      <c r="S487" s="88"/>
      <c r="T487" s="89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4" t="s">
        <v>143</v>
      </c>
      <c r="AU487" s="14" t="s">
        <v>84</v>
      </c>
    </row>
    <row r="488" s="2" customFormat="1" ht="21.75" customHeight="1">
      <c r="A488" s="35"/>
      <c r="B488" s="36"/>
      <c r="C488" s="209" t="s">
        <v>423</v>
      </c>
      <c r="D488" s="209" t="s">
        <v>137</v>
      </c>
      <c r="E488" s="210" t="s">
        <v>166</v>
      </c>
      <c r="F488" s="211" t="s">
        <v>167</v>
      </c>
      <c r="G488" s="212" t="s">
        <v>168</v>
      </c>
      <c r="H488" s="213">
        <v>1</v>
      </c>
      <c r="I488" s="214"/>
      <c r="J488" s="215">
        <f>ROUND(I488*H488,2)</f>
        <v>0</v>
      </c>
      <c r="K488" s="211" t="s">
        <v>1</v>
      </c>
      <c r="L488" s="41"/>
      <c r="M488" s="216" t="s">
        <v>1</v>
      </c>
      <c r="N488" s="217" t="s">
        <v>41</v>
      </c>
      <c r="O488" s="88"/>
      <c r="P488" s="218">
        <f>O488*H488</f>
        <v>0</v>
      </c>
      <c r="Q488" s="218">
        <v>0</v>
      </c>
      <c r="R488" s="218">
        <f>Q488*H488</f>
        <v>0</v>
      </c>
      <c r="S488" s="218">
        <v>0</v>
      </c>
      <c r="T488" s="219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20" t="s">
        <v>141</v>
      </c>
      <c r="AT488" s="220" t="s">
        <v>137</v>
      </c>
      <c r="AU488" s="220" t="s">
        <v>84</v>
      </c>
      <c r="AY488" s="14" t="s">
        <v>136</v>
      </c>
      <c r="BE488" s="221">
        <f>IF(N488="základní",J488,0)</f>
        <v>0</v>
      </c>
      <c r="BF488" s="221">
        <f>IF(N488="snížená",J488,0)</f>
        <v>0</v>
      </c>
      <c r="BG488" s="221">
        <f>IF(N488="zákl. přenesená",J488,0)</f>
        <v>0</v>
      </c>
      <c r="BH488" s="221">
        <f>IF(N488="sníž. přenesená",J488,0)</f>
        <v>0</v>
      </c>
      <c r="BI488" s="221">
        <f>IF(N488="nulová",J488,0)</f>
        <v>0</v>
      </c>
      <c r="BJ488" s="14" t="s">
        <v>84</v>
      </c>
      <c r="BK488" s="221">
        <f>ROUND(I488*H488,2)</f>
        <v>0</v>
      </c>
      <c r="BL488" s="14" t="s">
        <v>141</v>
      </c>
      <c r="BM488" s="220" t="s">
        <v>424</v>
      </c>
    </row>
    <row r="489" s="2" customFormat="1">
      <c r="A489" s="35"/>
      <c r="B489" s="36"/>
      <c r="C489" s="37"/>
      <c r="D489" s="222" t="s">
        <v>142</v>
      </c>
      <c r="E489" s="37"/>
      <c r="F489" s="223" t="s">
        <v>167</v>
      </c>
      <c r="G489" s="37"/>
      <c r="H489" s="37"/>
      <c r="I489" s="224"/>
      <c r="J489" s="37"/>
      <c r="K489" s="37"/>
      <c r="L489" s="41"/>
      <c r="M489" s="225"/>
      <c r="N489" s="226"/>
      <c r="O489" s="88"/>
      <c r="P489" s="88"/>
      <c r="Q489" s="88"/>
      <c r="R489" s="88"/>
      <c r="S489" s="88"/>
      <c r="T489" s="89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4" t="s">
        <v>142</v>
      </c>
      <c r="AU489" s="14" t="s">
        <v>84</v>
      </c>
    </row>
    <row r="490" s="2" customFormat="1" ht="55.5" customHeight="1">
      <c r="A490" s="35"/>
      <c r="B490" s="36"/>
      <c r="C490" s="209" t="s">
        <v>303</v>
      </c>
      <c r="D490" s="209" t="s">
        <v>137</v>
      </c>
      <c r="E490" s="210" t="s">
        <v>425</v>
      </c>
      <c r="F490" s="211" t="s">
        <v>426</v>
      </c>
      <c r="G490" s="212" t="s">
        <v>168</v>
      </c>
      <c r="H490" s="213">
        <v>1</v>
      </c>
      <c r="I490" s="214"/>
      <c r="J490" s="215">
        <f>ROUND(I490*H490,2)</f>
        <v>0</v>
      </c>
      <c r="K490" s="211" t="s">
        <v>1</v>
      </c>
      <c r="L490" s="41"/>
      <c r="M490" s="216" t="s">
        <v>1</v>
      </c>
      <c r="N490" s="217" t="s">
        <v>41</v>
      </c>
      <c r="O490" s="88"/>
      <c r="P490" s="218">
        <f>O490*H490</f>
        <v>0</v>
      </c>
      <c r="Q490" s="218">
        <v>0</v>
      </c>
      <c r="R490" s="218">
        <f>Q490*H490</f>
        <v>0</v>
      </c>
      <c r="S490" s="218">
        <v>0</v>
      </c>
      <c r="T490" s="219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20" t="s">
        <v>141</v>
      </c>
      <c r="AT490" s="220" t="s">
        <v>137</v>
      </c>
      <c r="AU490" s="220" t="s">
        <v>84</v>
      </c>
      <c r="AY490" s="14" t="s">
        <v>136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14" t="s">
        <v>84</v>
      </c>
      <c r="BK490" s="221">
        <f>ROUND(I490*H490,2)</f>
        <v>0</v>
      </c>
      <c r="BL490" s="14" t="s">
        <v>141</v>
      </c>
      <c r="BM490" s="220" t="s">
        <v>427</v>
      </c>
    </row>
    <row r="491" s="2" customFormat="1">
      <c r="A491" s="35"/>
      <c r="B491" s="36"/>
      <c r="C491" s="37"/>
      <c r="D491" s="222" t="s">
        <v>142</v>
      </c>
      <c r="E491" s="37"/>
      <c r="F491" s="223" t="s">
        <v>426</v>
      </c>
      <c r="G491" s="37"/>
      <c r="H491" s="37"/>
      <c r="I491" s="224"/>
      <c r="J491" s="37"/>
      <c r="K491" s="37"/>
      <c r="L491" s="41"/>
      <c r="M491" s="225"/>
      <c r="N491" s="226"/>
      <c r="O491" s="88"/>
      <c r="P491" s="88"/>
      <c r="Q491" s="88"/>
      <c r="R491" s="88"/>
      <c r="S491" s="88"/>
      <c r="T491" s="89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4" t="s">
        <v>142</v>
      </c>
      <c r="AU491" s="14" t="s">
        <v>84</v>
      </c>
    </row>
    <row r="492" s="12" customFormat="1" ht="25.92" customHeight="1">
      <c r="A492" s="12"/>
      <c r="B492" s="195"/>
      <c r="C492" s="196"/>
      <c r="D492" s="197" t="s">
        <v>75</v>
      </c>
      <c r="E492" s="198" t="s">
        <v>428</v>
      </c>
      <c r="F492" s="198" t="s">
        <v>429</v>
      </c>
      <c r="G492" s="196"/>
      <c r="H492" s="196"/>
      <c r="I492" s="199"/>
      <c r="J492" s="200">
        <f>BK492</f>
        <v>0</v>
      </c>
      <c r="K492" s="196"/>
      <c r="L492" s="201"/>
      <c r="M492" s="202"/>
      <c r="N492" s="203"/>
      <c r="O492" s="203"/>
      <c r="P492" s="204">
        <f>SUM(P493:P515)</f>
        <v>0</v>
      </c>
      <c r="Q492" s="203"/>
      <c r="R492" s="204">
        <f>SUM(R493:R515)</f>
        <v>35</v>
      </c>
      <c r="S492" s="203"/>
      <c r="T492" s="205">
        <f>SUM(T493:T515)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6" t="s">
        <v>84</v>
      </c>
      <c r="AT492" s="207" t="s">
        <v>75</v>
      </c>
      <c r="AU492" s="207" t="s">
        <v>76</v>
      </c>
      <c r="AY492" s="206" t="s">
        <v>136</v>
      </c>
      <c r="BK492" s="208">
        <f>SUM(BK493:BK515)</f>
        <v>0</v>
      </c>
    </row>
    <row r="493" s="2" customFormat="1" ht="37.8" customHeight="1">
      <c r="A493" s="35"/>
      <c r="B493" s="36"/>
      <c r="C493" s="209" t="s">
        <v>430</v>
      </c>
      <c r="D493" s="209" t="s">
        <v>137</v>
      </c>
      <c r="E493" s="210" t="s">
        <v>431</v>
      </c>
      <c r="F493" s="211" t="s">
        <v>432</v>
      </c>
      <c r="G493" s="212" t="s">
        <v>140</v>
      </c>
      <c r="H493" s="213">
        <v>1</v>
      </c>
      <c r="I493" s="214"/>
      <c r="J493" s="215">
        <f>ROUND(I493*H493,2)</f>
        <v>0</v>
      </c>
      <c r="K493" s="211" t="s">
        <v>1</v>
      </c>
      <c r="L493" s="41"/>
      <c r="M493" s="216" t="s">
        <v>1</v>
      </c>
      <c r="N493" s="217" t="s">
        <v>41</v>
      </c>
      <c r="O493" s="88"/>
      <c r="P493" s="218">
        <f>O493*H493</f>
        <v>0</v>
      </c>
      <c r="Q493" s="218">
        <v>35</v>
      </c>
      <c r="R493" s="218">
        <f>Q493*H493</f>
        <v>35</v>
      </c>
      <c r="S493" s="218">
        <v>0</v>
      </c>
      <c r="T493" s="219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20" t="s">
        <v>141</v>
      </c>
      <c r="AT493" s="220" t="s">
        <v>137</v>
      </c>
      <c r="AU493" s="220" t="s">
        <v>84</v>
      </c>
      <c r="AY493" s="14" t="s">
        <v>136</v>
      </c>
      <c r="BE493" s="221">
        <f>IF(N493="základní",J493,0)</f>
        <v>0</v>
      </c>
      <c r="BF493" s="221">
        <f>IF(N493="snížená",J493,0)</f>
        <v>0</v>
      </c>
      <c r="BG493" s="221">
        <f>IF(N493="zákl. přenesená",J493,0)</f>
        <v>0</v>
      </c>
      <c r="BH493" s="221">
        <f>IF(N493="sníž. přenesená",J493,0)</f>
        <v>0</v>
      </c>
      <c r="BI493" s="221">
        <f>IF(N493="nulová",J493,0)</f>
        <v>0</v>
      </c>
      <c r="BJ493" s="14" t="s">
        <v>84</v>
      </c>
      <c r="BK493" s="221">
        <f>ROUND(I493*H493,2)</f>
        <v>0</v>
      </c>
      <c r="BL493" s="14" t="s">
        <v>141</v>
      </c>
      <c r="BM493" s="220" t="s">
        <v>433</v>
      </c>
    </row>
    <row r="494" s="2" customFormat="1">
      <c r="A494" s="35"/>
      <c r="B494" s="36"/>
      <c r="C494" s="37"/>
      <c r="D494" s="222" t="s">
        <v>142</v>
      </c>
      <c r="E494" s="37"/>
      <c r="F494" s="223" t="s">
        <v>432</v>
      </c>
      <c r="G494" s="37"/>
      <c r="H494" s="37"/>
      <c r="I494" s="224"/>
      <c r="J494" s="37"/>
      <c r="K494" s="37"/>
      <c r="L494" s="41"/>
      <c r="M494" s="225"/>
      <c r="N494" s="22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142</v>
      </c>
      <c r="AU494" s="14" t="s">
        <v>84</v>
      </c>
    </row>
    <row r="495" s="2" customFormat="1" ht="16.5" customHeight="1">
      <c r="A495" s="35"/>
      <c r="B495" s="36"/>
      <c r="C495" s="209" t="s">
        <v>305</v>
      </c>
      <c r="D495" s="209" t="s">
        <v>137</v>
      </c>
      <c r="E495" s="210" t="s">
        <v>434</v>
      </c>
      <c r="F495" s="211" t="s">
        <v>435</v>
      </c>
      <c r="G495" s="212" t="s">
        <v>140</v>
      </c>
      <c r="H495" s="213">
        <v>1</v>
      </c>
      <c r="I495" s="214"/>
      <c r="J495" s="215">
        <f>ROUND(I495*H495,2)</f>
        <v>0</v>
      </c>
      <c r="K495" s="211" t="s">
        <v>1</v>
      </c>
      <c r="L495" s="41"/>
      <c r="M495" s="216" t="s">
        <v>1</v>
      </c>
      <c r="N495" s="217" t="s">
        <v>41</v>
      </c>
      <c r="O495" s="88"/>
      <c r="P495" s="218">
        <f>O495*H495</f>
        <v>0</v>
      </c>
      <c r="Q495" s="218">
        <v>0</v>
      </c>
      <c r="R495" s="218">
        <f>Q495*H495</f>
        <v>0</v>
      </c>
      <c r="S495" s="218">
        <v>0</v>
      </c>
      <c r="T495" s="219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20" t="s">
        <v>141</v>
      </c>
      <c r="AT495" s="220" t="s">
        <v>137</v>
      </c>
      <c r="AU495" s="220" t="s">
        <v>84</v>
      </c>
      <c r="AY495" s="14" t="s">
        <v>136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14" t="s">
        <v>84</v>
      </c>
      <c r="BK495" s="221">
        <f>ROUND(I495*H495,2)</f>
        <v>0</v>
      </c>
      <c r="BL495" s="14" t="s">
        <v>141</v>
      </c>
      <c r="BM495" s="220" t="s">
        <v>436</v>
      </c>
    </row>
    <row r="496" s="2" customFormat="1">
      <c r="A496" s="35"/>
      <c r="B496" s="36"/>
      <c r="C496" s="37"/>
      <c r="D496" s="222" t="s">
        <v>142</v>
      </c>
      <c r="E496" s="37"/>
      <c r="F496" s="223" t="s">
        <v>435</v>
      </c>
      <c r="G496" s="37"/>
      <c r="H496" s="37"/>
      <c r="I496" s="224"/>
      <c r="J496" s="37"/>
      <c r="K496" s="37"/>
      <c r="L496" s="41"/>
      <c r="M496" s="225"/>
      <c r="N496" s="22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142</v>
      </c>
      <c r="AU496" s="14" t="s">
        <v>84</v>
      </c>
    </row>
    <row r="497" s="2" customFormat="1" ht="16.5" customHeight="1">
      <c r="A497" s="35"/>
      <c r="B497" s="36"/>
      <c r="C497" s="209" t="s">
        <v>437</v>
      </c>
      <c r="D497" s="209" t="s">
        <v>137</v>
      </c>
      <c r="E497" s="210" t="s">
        <v>438</v>
      </c>
      <c r="F497" s="211" t="s">
        <v>439</v>
      </c>
      <c r="G497" s="212" t="s">
        <v>140</v>
      </c>
      <c r="H497" s="213">
        <v>1</v>
      </c>
      <c r="I497" s="214"/>
      <c r="J497" s="215">
        <f>ROUND(I497*H497,2)</f>
        <v>0</v>
      </c>
      <c r="K497" s="211" t="s">
        <v>1</v>
      </c>
      <c r="L497" s="41"/>
      <c r="M497" s="216" t="s">
        <v>1</v>
      </c>
      <c r="N497" s="217" t="s">
        <v>41</v>
      </c>
      <c r="O497" s="88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20" t="s">
        <v>141</v>
      </c>
      <c r="AT497" s="220" t="s">
        <v>137</v>
      </c>
      <c r="AU497" s="220" t="s">
        <v>84</v>
      </c>
      <c r="AY497" s="14" t="s">
        <v>136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14" t="s">
        <v>84</v>
      </c>
      <c r="BK497" s="221">
        <f>ROUND(I497*H497,2)</f>
        <v>0</v>
      </c>
      <c r="BL497" s="14" t="s">
        <v>141</v>
      </c>
      <c r="BM497" s="220" t="s">
        <v>440</v>
      </c>
    </row>
    <row r="498" s="2" customFormat="1">
      <c r="A498" s="35"/>
      <c r="B498" s="36"/>
      <c r="C498" s="37"/>
      <c r="D498" s="222" t="s">
        <v>142</v>
      </c>
      <c r="E498" s="37"/>
      <c r="F498" s="223" t="s">
        <v>439</v>
      </c>
      <c r="G498" s="37"/>
      <c r="H498" s="37"/>
      <c r="I498" s="224"/>
      <c r="J498" s="37"/>
      <c r="K498" s="37"/>
      <c r="L498" s="41"/>
      <c r="M498" s="225"/>
      <c r="N498" s="22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142</v>
      </c>
      <c r="AU498" s="14" t="s">
        <v>84</v>
      </c>
    </row>
    <row r="499" s="2" customFormat="1">
      <c r="A499" s="35"/>
      <c r="B499" s="36"/>
      <c r="C499" s="37"/>
      <c r="D499" s="222" t="s">
        <v>143</v>
      </c>
      <c r="E499" s="37"/>
      <c r="F499" s="227" t="s">
        <v>144</v>
      </c>
      <c r="G499" s="37"/>
      <c r="H499" s="37"/>
      <c r="I499" s="224"/>
      <c r="J499" s="37"/>
      <c r="K499" s="37"/>
      <c r="L499" s="41"/>
      <c r="M499" s="225"/>
      <c r="N499" s="226"/>
      <c r="O499" s="88"/>
      <c r="P499" s="88"/>
      <c r="Q499" s="88"/>
      <c r="R499" s="88"/>
      <c r="S499" s="88"/>
      <c r="T499" s="89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4" t="s">
        <v>143</v>
      </c>
      <c r="AU499" s="14" t="s">
        <v>84</v>
      </c>
    </row>
    <row r="500" s="2" customFormat="1" ht="16.5" customHeight="1">
      <c r="A500" s="35"/>
      <c r="B500" s="36"/>
      <c r="C500" s="209" t="s">
        <v>306</v>
      </c>
      <c r="D500" s="209" t="s">
        <v>137</v>
      </c>
      <c r="E500" s="210" t="s">
        <v>441</v>
      </c>
      <c r="F500" s="211" t="s">
        <v>163</v>
      </c>
      <c r="G500" s="212" t="s">
        <v>140</v>
      </c>
      <c r="H500" s="213">
        <v>1</v>
      </c>
      <c r="I500" s="214"/>
      <c r="J500" s="215">
        <f>ROUND(I500*H500,2)</f>
        <v>0</v>
      </c>
      <c r="K500" s="211" t="s">
        <v>1</v>
      </c>
      <c r="L500" s="41"/>
      <c r="M500" s="216" t="s">
        <v>1</v>
      </c>
      <c r="N500" s="217" t="s">
        <v>41</v>
      </c>
      <c r="O500" s="88"/>
      <c r="P500" s="218">
        <f>O500*H500</f>
        <v>0</v>
      </c>
      <c r="Q500" s="218">
        <v>0</v>
      </c>
      <c r="R500" s="218">
        <f>Q500*H500</f>
        <v>0</v>
      </c>
      <c r="S500" s="218">
        <v>0</v>
      </c>
      <c r="T500" s="219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20" t="s">
        <v>141</v>
      </c>
      <c r="AT500" s="220" t="s">
        <v>137</v>
      </c>
      <c r="AU500" s="220" t="s">
        <v>84</v>
      </c>
      <c r="AY500" s="14" t="s">
        <v>136</v>
      </c>
      <c r="BE500" s="221">
        <f>IF(N500="základní",J500,0)</f>
        <v>0</v>
      </c>
      <c r="BF500" s="221">
        <f>IF(N500="snížená",J500,0)</f>
        <v>0</v>
      </c>
      <c r="BG500" s="221">
        <f>IF(N500="zákl. přenesená",J500,0)</f>
        <v>0</v>
      </c>
      <c r="BH500" s="221">
        <f>IF(N500="sníž. přenesená",J500,0)</f>
        <v>0</v>
      </c>
      <c r="BI500" s="221">
        <f>IF(N500="nulová",J500,0)</f>
        <v>0</v>
      </c>
      <c r="BJ500" s="14" t="s">
        <v>84</v>
      </c>
      <c r="BK500" s="221">
        <f>ROUND(I500*H500,2)</f>
        <v>0</v>
      </c>
      <c r="BL500" s="14" t="s">
        <v>141</v>
      </c>
      <c r="BM500" s="220" t="s">
        <v>442</v>
      </c>
    </row>
    <row r="501" s="2" customFormat="1">
      <c r="A501" s="35"/>
      <c r="B501" s="36"/>
      <c r="C501" s="37"/>
      <c r="D501" s="222" t="s">
        <v>142</v>
      </c>
      <c r="E501" s="37"/>
      <c r="F501" s="223" t="s">
        <v>163</v>
      </c>
      <c r="G501" s="37"/>
      <c r="H501" s="37"/>
      <c r="I501" s="224"/>
      <c r="J501" s="37"/>
      <c r="K501" s="37"/>
      <c r="L501" s="41"/>
      <c r="M501" s="225"/>
      <c r="N501" s="226"/>
      <c r="O501" s="88"/>
      <c r="P501" s="88"/>
      <c r="Q501" s="88"/>
      <c r="R501" s="88"/>
      <c r="S501" s="88"/>
      <c r="T501" s="89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4" t="s">
        <v>142</v>
      </c>
      <c r="AU501" s="14" t="s">
        <v>84</v>
      </c>
    </row>
    <row r="502" s="2" customFormat="1">
      <c r="A502" s="35"/>
      <c r="B502" s="36"/>
      <c r="C502" s="37"/>
      <c r="D502" s="222" t="s">
        <v>143</v>
      </c>
      <c r="E502" s="37"/>
      <c r="F502" s="227" t="s">
        <v>443</v>
      </c>
      <c r="G502" s="37"/>
      <c r="H502" s="37"/>
      <c r="I502" s="224"/>
      <c r="J502" s="37"/>
      <c r="K502" s="37"/>
      <c r="L502" s="41"/>
      <c r="M502" s="225"/>
      <c r="N502" s="22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143</v>
      </c>
      <c r="AU502" s="14" t="s">
        <v>84</v>
      </c>
    </row>
    <row r="503" s="2" customFormat="1" ht="16.5" customHeight="1">
      <c r="A503" s="35"/>
      <c r="B503" s="36"/>
      <c r="C503" s="209" t="s">
        <v>444</v>
      </c>
      <c r="D503" s="209" t="s">
        <v>137</v>
      </c>
      <c r="E503" s="210" t="s">
        <v>445</v>
      </c>
      <c r="F503" s="211" t="s">
        <v>202</v>
      </c>
      <c r="G503" s="212" t="s">
        <v>140</v>
      </c>
      <c r="H503" s="213">
        <v>1</v>
      </c>
      <c r="I503" s="214"/>
      <c r="J503" s="215">
        <f>ROUND(I503*H503,2)</f>
        <v>0</v>
      </c>
      <c r="K503" s="211" t="s">
        <v>1</v>
      </c>
      <c r="L503" s="41"/>
      <c r="M503" s="216" t="s">
        <v>1</v>
      </c>
      <c r="N503" s="217" t="s">
        <v>41</v>
      </c>
      <c r="O503" s="88"/>
      <c r="P503" s="218">
        <f>O503*H503</f>
        <v>0</v>
      </c>
      <c r="Q503" s="218">
        <v>0</v>
      </c>
      <c r="R503" s="218">
        <f>Q503*H503</f>
        <v>0</v>
      </c>
      <c r="S503" s="218">
        <v>0</v>
      </c>
      <c r="T503" s="219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20" t="s">
        <v>141</v>
      </c>
      <c r="AT503" s="220" t="s">
        <v>137</v>
      </c>
      <c r="AU503" s="220" t="s">
        <v>84</v>
      </c>
      <c r="AY503" s="14" t="s">
        <v>136</v>
      </c>
      <c r="BE503" s="221">
        <f>IF(N503="základní",J503,0)</f>
        <v>0</v>
      </c>
      <c r="BF503" s="221">
        <f>IF(N503="snížená",J503,0)</f>
        <v>0</v>
      </c>
      <c r="BG503" s="221">
        <f>IF(N503="zákl. přenesená",J503,0)</f>
        <v>0</v>
      </c>
      <c r="BH503" s="221">
        <f>IF(N503="sníž. přenesená",J503,0)</f>
        <v>0</v>
      </c>
      <c r="BI503" s="221">
        <f>IF(N503="nulová",J503,0)</f>
        <v>0</v>
      </c>
      <c r="BJ503" s="14" t="s">
        <v>84</v>
      </c>
      <c r="BK503" s="221">
        <f>ROUND(I503*H503,2)</f>
        <v>0</v>
      </c>
      <c r="BL503" s="14" t="s">
        <v>141</v>
      </c>
      <c r="BM503" s="220" t="s">
        <v>446</v>
      </c>
    </row>
    <row r="504" s="2" customFormat="1">
      <c r="A504" s="35"/>
      <c r="B504" s="36"/>
      <c r="C504" s="37"/>
      <c r="D504" s="222" t="s">
        <v>142</v>
      </c>
      <c r="E504" s="37"/>
      <c r="F504" s="223" t="s">
        <v>202</v>
      </c>
      <c r="G504" s="37"/>
      <c r="H504" s="37"/>
      <c r="I504" s="224"/>
      <c r="J504" s="37"/>
      <c r="K504" s="37"/>
      <c r="L504" s="41"/>
      <c r="M504" s="225"/>
      <c r="N504" s="22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142</v>
      </c>
      <c r="AU504" s="14" t="s">
        <v>84</v>
      </c>
    </row>
    <row r="505" s="2" customFormat="1">
      <c r="A505" s="35"/>
      <c r="B505" s="36"/>
      <c r="C505" s="37"/>
      <c r="D505" s="222" t="s">
        <v>143</v>
      </c>
      <c r="E505" s="37"/>
      <c r="F505" s="227" t="s">
        <v>147</v>
      </c>
      <c r="G505" s="37"/>
      <c r="H505" s="37"/>
      <c r="I505" s="224"/>
      <c r="J505" s="37"/>
      <c r="K505" s="37"/>
      <c r="L505" s="41"/>
      <c r="M505" s="225"/>
      <c r="N505" s="226"/>
      <c r="O505" s="88"/>
      <c r="P505" s="88"/>
      <c r="Q505" s="88"/>
      <c r="R505" s="88"/>
      <c r="S505" s="88"/>
      <c r="T505" s="89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143</v>
      </c>
      <c r="AU505" s="14" t="s">
        <v>84</v>
      </c>
    </row>
    <row r="506" s="2" customFormat="1" ht="16.5" customHeight="1">
      <c r="A506" s="35"/>
      <c r="B506" s="36"/>
      <c r="C506" s="209" t="s">
        <v>308</v>
      </c>
      <c r="D506" s="209" t="s">
        <v>137</v>
      </c>
      <c r="E506" s="210" t="s">
        <v>447</v>
      </c>
      <c r="F506" s="211" t="s">
        <v>150</v>
      </c>
      <c r="G506" s="212" t="s">
        <v>140</v>
      </c>
      <c r="H506" s="213">
        <v>1</v>
      </c>
      <c r="I506" s="214"/>
      <c r="J506" s="215">
        <f>ROUND(I506*H506,2)</f>
        <v>0</v>
      </c>
      <c r="K506" s="211" t="s">
        <v>1</v>
      </c>
      <c r="L506" s="41"/>
      <c r="M506" s="216" t="s">
        <v>1</v>
      </c>
      <c r="N506" s="217" t="s">
        <v>41</v>
      </c>
      <c r="O506" s="88"/>
      <c r="P506" s="218">
        <f>O506*H506</f>
        <v>0</v>
      </c>
      <c r="Q506" s="218">
        <v>0</v>
      </c>
      <c r="R506" s="218">
        <f>Q506*H506</f>
        <v>0</v>
      </c>
      <c r="S506" s="218">
        <v>0</v>
      </c>
      <c r="T506" s="21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20" t="s">
        <v>141</v>
      </c>
      <c r="AT506" s="220" t="s">
        <v>137</v>
      </c>
      <c r="AU506" s="220" t="s">
        <v>84</v>
      </c>
      <c r="AY506" s="14" t="s">
        <v>136</v>
      </c>
      <c r="BE506" s="221">
        <f>IF(N506="základní",J506,0)</f>
        <v>0</v>
      </c>
      <c r="BF506" s="221">
        <f>IF(N506="snížená",J506,0)</f>
        <v>0</v>
      </c>
      <c r="BG506" s="221">
        <f>IF(N506="zákl. přenesená",J506,0)</f>
        <v>0</v>
      </c>
      <c r="BH506" s="221">
        <f>IF(N506="sníž. přenesená",J506,0)</f>
        <v>0</v>
      </c>
      <c r="BI506" s="221">
        <f>IF(N506="nulová",J506,0)</f>
        <v>0</v>
      </c>
      <c r="BJ506" s="14" t="s">
        <v>84</v>
      </c>
      <c r="BK506" s="221">
        <f>ROUND(I506*H506,2)</f>
        <v>0</v>
      </c>
      <c r="BL506" s="14" t="s">
        <v>141</v>
      </c>
      <c r="BM506" s="220" t="s">
        <v>448</v>
      </c>
    </row>
    <row r="507" s="2" customFormat="1">
      <c r="A507" s="35"/>
      <c r="B507" s="36"/>
      <c r="C507" s="37"/>
      <c r="D507" s="222" t="s">
        <v>142</v>
      </c>
      <c r="E507" s="37"/>
      <c r="F507" s="223" t="s">
        <v>150</v>
      </c>
      <c r="G507" s="37"/>
      <c r="H507" s="37"/>
      <c r="I507" s="224"/>
      <c r="J507" s="37"/>
      <c r="K507" s="37"/>
      <c r="L507" s="41"/>
      <c r="M507" s="225"/>
      <c r="N507" s="226"/>
      <c r="O507" s="88"/>
      <c r="P507" s="88"/>
      <c r="Q507" s="88"/>
      <c r="R507" s="88"/>
      <c r="S507" s="88"/>
      <c r="T507" s="89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4" t="s">
        <v>142</v>
      </c>
      <c r="AU507" s="14" t="s">
        <v>84</v>
      </c>
    </row>
    <row r="508" s="2" customFormat="1" ht="16.5" customHeight="1">
      <c r="A508" s="35"/>
      <c r="B508" s="36"/>
      <c r="C508" s="209" t="s">
        <v>449</v>
      </c>
      <c r="D508" s="209" t="s">
        <v>137</v>
      </c>
      <c r="E508" s="210" t="s">
        <v>450</v>
      </c>
      <c r="F508" s="211" t="s">
        <v>153</v>
      </c>
      <c r="G508" s="212" t="s">
        <v>140</v>
      </c>
      <c r="H508" s="213">
        <v>1</v>
      </c>
      <c r="I508" s="214"/>
      <c r="J508" s="215">
        <f>ROUND(I508*H508,2)</f>
        <v>0</v>
      </c>
      <c r="K508" s="211" t="s">
        <v>1</v>
      </c>
      <c r="L508" s="41"/>
      <c r="M508" s="216" t="s">
        <v>1</v>
      </c>
      <c r="N508" s="217" t="s">
        <v>41</v>
      </c>
      <c r="O508" s="88"/>
      <c r="P508" s="218">
        <f>O508*H508</f>
        <v>0</v>
      </c>
      <c r="Q508" s="218">
        <v>0</v>
      </c>
      <c r="R508" s="218">
        <f>Q508*H508</f>
        <v>0</v>
      </c>
      <c r="S508" s="218">
        <v>0</v>
      </c>
      <c r="T508" s="219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20" t="s">
        <v>141</v>
      </c>
      <c r="AT508" s="220" t="s">
        <v>137</v>
      </c>
      <c r="AU508" s="220" t="s">
        <v>84</v>
      </c>
      <c r="AY508" s="14" t="s">
        <v>136</v>
      </c>
      <c r="BE508" s="221">
        <f>IF(N508="základní",J508,0)</f>
        <v>0</v>
      </c>
      <c r="BF508" s="221">
        <f>IF(N508="snížená",J508,0)</f>
        <v>0</v>
      </c>
      <c r="BG508" s="221">
        <f>IF(N508="zákl. přenesená",J508,0)</f>
        <v>0</v>
      </c>
      <c r="BH508" s="221">
        <f>IF(N508="sníž. přenesená",J508,0)</f>
        <v>0</v>
      </c>
      <c r="BI508" s="221">
        <f>IF(N508="nulová",J508,0)</f>
        <v>0</v>
      </c>
      <c r="BJ508" s="14" t="s">
        <v>84</v>
      </c>
      <c r="BK508" s="221">
        <f>ROUND(I508*H508,2)</f>
        <v>0</v>
      </c>
      <c r="BL508" s="14" t="s">
        <v>141</v>
      </c>
      <c r="BM508" s="220" t="s">
        <v>451</v>
      </c>
    </row>
    <row r="509" s="2" customFormat="1">
      <c r="A509" s="35"/>
      <c r="B509" s="36"/>
      <c r="C509" s="37"/>
      <c r="D509" s="222" t="s">
        <v>142</v>
      </c>
      <c r="E509" s="37"/>
      <c r="F509" s="223" t="s">
        <v>153</v>
      </c>
      <c r="G509" s="37"/>
      <c r="H509" s="37"/>
      <c r="I509" s="224"/>
      <c r="J509" s="37"/>
      <c r="K509" s="37"/>
      <c r="L509" s="41"/>
      <c r="M509" s="225"/>
      <c r="N509" s="226"/>
      <c r="O509" s="88"/>
      <c r="P509" s="88"/>
      <c r="Q509" s="88"/>
      <c r="R509" s="88"/>
      <c r="S509" s="88"/>
      <c r="T509" s="89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142</v>
      </c>
      <c r="AU509" s="14" t="s">
        <v>84</v>
      </c>
    </row>
    <row r="510" s="2" customFormat="1" ht="16.5" customHeight="1">
      <c r="A510" s="35"/>
      <c r="B510" s="36"/>
      <c r="C510" s="209" t="s">
        <v>309</v>
      </c>
      <c r="D510" s="209" t="s">
        <v>137</v>
      </c>
      <c r="E510" s="210" t="s">
        <v>452</v>
      </c>
      <c r="F510" s="211" t="s">
        <v>157</v>
      </c>
      <c r="G510" s="212" t="s">
        <v>140</v>
      </c>
      <c r="H510" s="213">
        <v>1</v>
      </c>
      <c r="I510" s="214"/>
      <c r="J510" s="215">
        <f>ROUND(I510*H510,2)</f>
        <v>0</v>
      </c>
      <c r="K510" s="211" t="s">
        <v>1</v>
      </c>
      <c r="L510" s="41"/>
      <c r="M510" s="216" t="s">
        <v>1</v>
      </c>
      <c r="N510" s="217" t="s">
        <v>41</v>
      </c>
      <c r="O510" s="88"/>
      <c r="P510" s="218">
        <f>O510*H510</f>
        <v>0</v>
      </c>
      <c r="Q510" s="218">
        <v>0</v>
      </c>
      <c r="R510" s="218">
        <f>Q510*H510</f>
        <v>0</v>
      </c>
      <c r="S510" s="218">
        <v>0</v>
      </c>
      <c r="T510" s="219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20" t="s">
        <v>141</v>
      </c>
      <c r="AT510" s="220" t="s">
        <v>137</v>
      </c>
      <c r="AU510" s="220" t="s">
        <v>84</v>
      </c>
      <c r="AY510" s="14" t="s">
        <v>136</v>
      </c>
      <c r="BE510" s="221">
        <f>IF(N510="základní",J510,0)</f>
        <v>0</v>
      </c>
      <c r="BF510" s="221">
        <f>IF(N510="snížená",J510,0)</f>
        <v>0</v>
      </c>
      <c r="BG510" s="221">
        <f>IF(N510="zákl. přenesená",J510,0)</f>
        <v>0</v>
      </c>
      <c r="BH510" s="221">
        <f>IF(N510="sníž. přenesená",J510,0)</f>
        <v>0</v>
      </c>
      <c r="BI510" s="221">
        <f>IF(N510="nulová",J510,0)</f>
        <v>0</v>
      </c>
      <c r="BJ510" s="14" t="s">
        <v>84</v>
      </c>
      <c r="BK510" s="221">
        <f>ROUND(I510*H510,2)</f>
        <v>0</v>
      </c>
      <c r="BL510" s="14" t="s">
        <v>141</v>
      </c>
      <c r="BM510" s="220" t="s">
        <v>453</v>
      </c>
    </row>
    <row r="511" s="2" customFormat="1">
      <c r="A511" s="35"/>
      <c r="B511" s="36"/>
      <c r="C511" s="37"/>
      <c r="D511" s="222" t="s">
        <v>142</v>
      </c>
      <c r="E511" s="37"/>
      <c r="F511" s="223" t="s">
        <v>157</v>
      </c>
      <c r="G511" s="37"/>
      <c r="H511" s="37"/>
      <c r="I511" s="224"/>
      <c r="J511" s="37"/>
      <c r="K511" s="37"/>
      <c r="L511" s="41"/>
      <c r="M511" s="225"/>
      <c r="N511" s="226"/>
      <c r="O511" s="88"/>
      <c r="P511" s="88"/>
      <c r="Q511" s="88"/>
      <c r="R511" s="88"/>
      <c r="S511" s="88"/>
      <c r="T511" s="89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142</v>
      </c>
      <c r="AU511" s="14" t="s">
        <v>84</v>
      </c>
    </row>
    <row r="512" s="2" customFormat="1" ht="16.5" customHeight="1">
      <c r="A512" s="35"/>
      <c r="B512" s="36"/>
      <c r="C512" s="209" t="s">
        <v>454</v>
      </c>
      <c r="D512" s="209" t="s">
        <v>137</v>
      </c>
      <c r="E512" s="210" t="s">
        <v>455</v>
      </c>
      <c r="F512" s="211" t="s">
        <v>157</v>
      </c>
      <c r="G512" s="212" t="s">
        <v>140</v>
      </c>
      <c r="H512" s="213">
        <v>1</v>
      </c>
      <c r="I512" s="214"/>
      <c r="J512" s="215">
        <f>ROUND(I512*H512,2)</f>
        <v>0</v>
      </c>
      <c r="K512" s="211" t="s">
        <v>1</v>
      </c>
      <c r="L512" s="41"/>
      <c r="M512" s="216" t="s">
        <v>1</v>
      </c>
      <c r="N512" s="217" t="s">
        <v>41</v>
      </c>
      <c r="O512" s="88"/>
      <c r="P512" s="218">
        <f>O512*H512</f>
        <v>0</v>
      </c>
      <c r="Q512" s="218">
        <v>0</v>
      </c>
      <c r="R512" s="218">
        <f>Q512*H512</f>
        <v>0</v>
      </c>
      <c r="S512" s="218">
        <v>0</v>
      </c>
      <c r="T512" s="219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20" t="s">
        <v>141</v>
      </c>
      <c r="AT512" s="220" t="s">
        <v>137</v>
      </c>
      <c r="AU512" s="220" t="s">
        <v>84</v>
      </c>
      <c r="AY512" s="14" t="s">
        <v>136</v>
      </c>
      <c r="BE512" s="221">
        <f>IF(N512="základní",J512,0)</f>
        <v>0</v>
      </c>
      <c r="BF512" s="221">
        <f>IF(N512="snížená",J512,0)</f>
        <v>0</v>
      </c>
      <c r="BG512" s="221">
        <f>IF(N512="zákl. přenesená",J512,0)</f>
        <v>0</v>
      </c>
      <c r="BH512" s="221">
        <f>IF(N512="sníž. přenesená",J512,0)</f>
        <v>0</v>
      </c>
      <c r="BI512" s="221">
        <f>IF(N512="nulová",J512,0)</f>
        <v>0</v>
      </c>
      <c r="BJ512" s="14" t="s">
        <v>84</v>
      </c>
      <c r="BK512" s="221">
        <f>ROUND(I512*H512,2)</f>
        <v>0</v>
      </c>
      <c r="BL512" s="14" t="s">
        <v>141</v>
      </c>
      <c r="BM512" s="220" t="s">
        <v>456</v>
      </c>
    </row>
    <row r="513" s="2" customFormat="1">
      <c r="A513" s="35"/>
      <c r="B513" s="36"/>
      <c r="C513" s="37"/>
      <c r="D513" s="222" t="s">
        <v>142</v>
      </c>
      <c r="E513" s="37"/>
      <c r="F513" s="223" t="s">
        <v>157</v>
      </c>
      <c r="G513" s="37"/>
      <c r="H513" s="37"/>
      <c r="I513" s="224"/>
      <c r="J513" s="37"/>
      <c r="K513" s="37"/>
      <c r="L513" s="41"/>
      <c r="M513" s="225"/>
      <c r="N513" s="226"/>
      <c r="O513" s="88"/>
      <c r="P513" s="88"/>
      <c r="Q513" s="88"/>
      <c r="R513" s="88"/>
      <c r="S513" s="88"/>
      <c r="T513" s="89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142</v>
      </c>
      <c r="AU513" s="14" t="s">
        <v>84</v>
      </c>
    </row>
    <row r="514" s="2" customFormat="1" ht="16.5" customHeight="1">
      <c r="A514" s="35"/>
      <c r="B514" s="36"/>
      <c r="C514" s="209" t="s">
        <v>311</v>
      </c>
      <c r="D514" s="209" t="s">
        <v>137</v>
      </c>
      <c r="E514" s="210" t="s">
        <v>457</v>
      </c>
      <c r="F514" s="211" t="s">
        <v>163</v>
      </c>
      <c r="G514" s="212" t="s">
        <v>458</v>
      </c>
      <c r="H514" s="213">
        <v>0.80000000000000004</v>
      </c>
      <c r="I514" s="214"/>
      <c r="J514" s="215">
        <f>ROUND(I514*H514,2)</f>
        <v>0</v>
      </c>
      <c r="K514" s="211" t="s">
        <v>1</v>
      </c>
      <c r="L514" s="41"/>
      <c r="M514" s="216" t="s">
        <v>1</v>
      </c>
      <c r="N514" s="217" t="s">
        <v>41</v>
      </c>
      <c r="O514" s="88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9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20" t="s">
        <v>141</v>
      </c>
      <c r="AT514" s="220" t="s">
        <v>137</v>
      </c>
      <c r="AU514" s="220" t="s">
        <v>84</v>
      </c>
      <c r="AY514" s="14" t="s">
        <v>136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14" t="s">
        <v>84</v>
      </c>
      <c r="BK514" s="221">
        <f>ROUND(I514*H514,2)</f>
        <v>0</v>
      </c>
      <c r="BL514" s="14" t="s">
        <v>141</v>
      </c>
      <c r="BM514" s="220" t="s">
        <v>459</v>
      </c>
    </row>
    <row r="515" s="2" customFormat="1">
      <c r="A515" s="35"/>
      <c r="B515" s="36"/>
      <c r="C515" s="37"/>
      <c r="D515" s="222" t="s">
        <v>142</v>
      </c>
      <c r="E515" s="37"/>
      <c r="F515" s="223" t="s">
        <v>163</v>
      </c>
      <c r="G515" s="37"/>
      <c r="H515" s="37"/>
      <c r="I515" s="224"/>
      <c r="J515" s="37"/>
      <c r="K515" s="37"/>
      <c r="L515" s="41"/>
      <c r="M515" s="225"/>
      <c r="N515" s="226"/>
      <c r="O515" s="88"/>
      <c r="P515" s="88"/>
      <c r="Q515" s="88"/>
      <c r="R515" s="88"/>
      <c r="S515" s="88"/>
      <c r="T515" s="89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4" t="s">
        <v>142</v>
      </c>
      <c r="AU515" s="14" t="s">
        <v>84</v>
      </c>
    </row>
    <row r="516" s="12" customFormat="1" ht="25.92" customHeight="1">
      <c r="A516" s="12"/>
      <c r="B516" s="195"/>
      <c r="C516" s="196"/>
      <c r="D516" s="197" t="s">
        <v>75</v>
      </c>
      <c r="E516" s="198" t="s">
        <v>460</v>
      </c>
      <c r="F516" s="198" t="s">
        <v>461</v>
      </c>
      <c r="G516" s="196"/>
      <c r="H516" s="196"/>
      <c r="I516" s="199"/>
      <c r="J516" s="200">
        <f>BK516</f>
        <v>0</v>
      </c>
      <c r="K516" s="196"/>
      <c r="L516" s="201"/>
      <c r="M516" s="202"/>
      <c r="N516" s="203"/>
      <c r="O516" s="203"/>
      <c r="P516" s="204">
        <f>SUM(P517:P543)</f>
        <v>0</v>
      </c>
      <c r="Q516" s="203"/>
      <c r="R516" s="204">
        <f>SUM(R517:R543)</f>
        <v>27.5</v>
      </c>
      <c r="S516" s="203"/>
      <c r="T516" s="205">
        <f>SUM(T517:T543)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6" t="s">
        <v>84</v>
      </c>
      <c r="AT516" s="207" t="s">
        <v>75</v>
      </c>
      <c r="AU516" s="207" t="s">
        <v>76</v>
      </c>
      <c r="AY516" s="206" t="s">
        <v>136</v>
      </c>
      <c r="BK516" s="208">
        <f>SUM(BK517:BK543)</f>
        <v>0</v>
      </c>
    </row>
    <row r="517" s="2" customFormat="1" ht="37.8" customHeight="1">
      <c r="A517" s="35"/>
      <c r="B517" s="36"/>
      <c r="C517" s="209" t="s">
        <v>462</v>
      </c>
      <c r="D517" s="209" t="s">
        <v>137</v>
      </c>
      <c r="E517" s="210" t="s">
        <v>463</v>
      </c>
      <c r="F517" s="211" t="s">
        <v>464</v>
      </c>
      <c r="G517" s="212" t="s">
        <v>140</v>
      </c>
      <c r="H517" s="213">
        <v>1</v>
      </c>
      <c r="I517" s="214"/>
      <c r="J517" s="215">
        <f>ROUND(I517*H517,2)</f>
        <v>0</v>
      </c>
      <c r="K517" s="211" t="s">
        <v>1</v>
      </c>
      <c r="L517" s="41"/>
      <c r="M517" s="216" t="s">
        <v>1</v>
      </c>
      <c r="N517" s="217" t="s">
        <v>41</v>
      </c>
      <c r="O517" s="88"/>
      <c r="P517" s="218">
        <f>O517*H517</f>
        <v>0</v>
      </c>
      <c r="Q517" s="218">
        <v>27.5</v>
      </c>
      <c r="R517" s="218">
        <f>Q517*H517</f>
        <v>27.5</v>
      </c>
      <c r="S517" s="218">
        <v>0</v>
      </c>
      <c r="T517" s="219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20" t="s">
        <v>141</v>
      </c>
      <c r="AT517" s="220" t="s">
        <v>137</v>
      </c>
      <c r="AU517" s="220" t="s">
        <v>84</v>
      </c>
      <c r="AY517" s="14" t="s">
        <v>136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14" t="s">
        <v>84</v>
      </c>
      <c r="BK517" s="221">
        <f>ROUND(I517*H517,2)</f>
        <v>0</v>
      </c>
      <c r="BL517" s="14" t="s">
        <v>141</v>
      </c>
      <c r="BM517" s="220" t="s">
        <v>465</v>
      </c>
    </row>
    <row r="518" s="2" customFormat="1">
      <c r="A518" s="35"/>
      <c r="B518" s="36"/>
      <c r="C518" s="37"/>
      <c r="D518" s="222" t="s">
        <v>142</v>
      </c>
      <c r="E518" s="37"/>
      <c r="F518" s="223" t="s">
        <v>464</v>
      </c>
      <c r="G518" s="37"/>
      <c r="H518" s="37"/>
      <c r="I518" s="224"/>
      <c r="J518" s="37"/>
      <c r="K518" s="37"/>
      <c r="L518" s="41"/>
      <c r="M518" s="225"/>
      <c r="N518" s="22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142</v>
      </c>
      <c r="AU518" s="14" t="s">
        <v>84</v>
      </c>
    </row>
    <row r="519" s="2" customFormat="1" ht="16.5" customHeight="1">
      <c r="A519" s="35"/>
      <c r="B519" s="36"/>
      <c r="C519" s="209" t="s">
        <v>314</v>
      </c>
      <c r="D519" s="209" t="s">
        <v>137</v>
      </c>
      <c r="E519" s="210" t="s">
        <v>466</v>
      </c>
      <c r="F519" s="211" t="s">
        <v>467</v>
      </c>
      <c r="G519" s="212" t="s">
        <v>140</v>
      </c>
      <c r="H519" s="213">
        <v>1</v>
      </c>
      <c r="I519" s="214"/>
      <c r="J519" s="215">
        <f>ROUND(I519*H519,2)</f>
        <v>0</v>
      </c>
      <c r="K519" s="211" t="s">
        <v>1</v>
      </c>
      <c r="L519" s="41"/>
      <c r="M519" s="216" t="s">
        <v>1</v>
      </c>
      <c r="N519" s="217" t="s">
        <v>41</v>
      </c>
      <c r="O519" s="8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9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20" t="s">
        <v>141</v>
      </c>
      <c r="AT519" s="220" t="s">
        <v>137</v>
      </c>
      <c r="AU519" s="220" t="s">
        <v>84</v>
      </c>
      <c r="AY519" s="14" t="s">
        <v>136</v>
      </c>
      <c r="BE519" s="221">
        <f>IF(N519="základní",J519,0)</f>
        <v>0</v>
      </c>
      <c r="BF519" s="221">
        <f>IF(N519="snížená",J519,0)</f>
        <v>0</v>
      </c>
      <c r="BG519" s="221">
        <f>IF(N519="zákl. přenesená",J519,0)</f>
        <v>0</v>
      </c>
      <c r="BH519" s="221">
        <f>IF(N519="sníž. přenesená",J519,0)</f>
        <v>0</v>
      </c>
      <c r="BI519" s="221">
        <f>IF(N519="nulová",J519,0)</f>
        <v>0</v>
      </c>
      <c r="BJ519" s="14" t="s">
        <v>84</v>
      </c>
      <c r="BK519" s="221">
        <f>ROUND(I519*H519,2)</f>
        <v>0</v>
      </c>
      <c r="BL519" s="14" t="s">
        <v>141</v>
      </c>
      <c r="BM519" s="220" t="s">
        <v>468</v>
      </c>
    </row>
    <row r="520" s="2" customFormat="1">
      <c r="A520" s="35"/>
      <c r="B520" s="36"/>
      <c r="C520" s="37"/>
      <c r="D520" s="222" t="s">
        <v>142</v>
      </c>
      <c r="E520" s="37"/>
      <c r="F520" s="223" t="s">
        <v>467</v>
      </c>
      <c r="G520" s="37"/>
      <c r="H520" s="37"/>
      <c r="I520" s="224"/>
      <c r="J520" s="37"/>
      <c r="K520" s="37"/>
      <c r="L520" s="41"/>
      <c r="M520" s="225"/>
      <c r="N520" s="22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142</v>
      </c>
      <c r="AU520" s="14" t="s">
        <v>84</v>
      </c>
    </row>
    <row r="521" s="2" customFormat="1" ht="16.5" customHeight="1">
      <c r="A521" s="35"/>
      <c r="B521" s="36"/>
      <c r="C521" s="209" t="s">
        <v>469</v>
      </c>
      <c r="D521" s="209" t="s">
        <v>137</v>
      </c>
      <c r="E521" s="210" t="s">
        <v>438</v>
      </c>
      <c r="F521" s="211" t="s">
        <v>439</v>
      </c>
      <c r="G521" s="212" t="s">
        <v>140</v>
      </c>
      <c r="H521" s="213">
        <v>1</v>
      </c>
      <c r="I521" s="214"/>
      <c r="J521" s="215">
        <f>ROUND(I521*H521,2)</f>
        <v>0</v>
      </c>
      <c r="K521" s="211" t="s">
        <v>1</v>
      </c>
      <c r="L521" s="41"/>
      <c r="M521" s="216" t="s">
        <v>1</v>
      </c>
      <c r="N521" s="217" t="s">
        <v>41</v>
      </c>
      <c r="O521" s="88"/>
      <c r="P521" s="218">
        <f>O521*H521</f>
        <v>0</v>
      </c>
      <c r="Q521" s="218">
        <v>0</v>
      </c>
      <c r="R521" s="218">
        <f>Q521*H521</f>
        <v>0</v>
      </c>
      <c r="S521" s="218">
        <v>0</v>
      </c>
      <c r="T521" s="219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20" t="s">
        <v>141</v>
      </c>
      <c r="AT521" s="220" t="s">
        <v>137</v>
      </c>
      <c r="AU521" s="220" t="s">
        <v>84</v>
      </c>
      <c r="AY521" s="14" t="s">
        <v>136</v>
      </c>
      <c r="BE521" s="221">
        <f>IF(N521="základní",J521,0)</f>
        <v>0</v>
      </c>
      <c r="BF521" s="221">
        <f>IF(N521="snížená",J521,0)</f>
        <v>0</v>
      </c>
      <c r="BG521" s="221">
        <f>IF(N521="zákl. přenesená",J521,0)</f>
        <v>0</v>
      </c>
      <c r="BH521" s="221">
        <f>IF(N521="sníž. přenesená",J521,0)</f>
        <v>0</v>
      </c>
      <c r="BI521" s="221">
        <f>IF(N521="nulová",J521,0)</f>
        <v>0</v>
      </c>
      <c r="BJ521" s="14" t="s">
        <v>84</v>
      </c>
      <c r="BK521" s="221">
        <f>ROUND(I521*H521,2)</f>
        <v>0</v>
      </c>
      <c r="BL521" s="14" t="s">
        <v>141</v>
      </c>
      <c r="BM521" s="220" t="s">
        <v>470</v>
      </c>
    </row>
    <row r="522" s="2" customFormat="1">
      <c r="A522" s="35"/>
      <c r="B522" s="36"/>
      <c r="C522" s="37"/>
      <c r="D522" s="222" t="s">
        <v>142</v>
      </c>
      <c r="E522" s="37"/>
      <c r="F522" s="223" t="s">
        <v>439</v>
      </c>
      <c r="G522" s="37"/>
      <c r="H522" s="37"/>
      <c r="I522" s="224"/>
      <c r="J522" s="37"/>
      <c r="K522" s="37"/>
      <c r="L522" s="41"/>
      <c r="M522" s="225"/>
      <c r="N522" s="22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142</v>
      </c>
      <c r="AU522" s="14" t="s">
        <v>84</v>
      </c>
    </row>
    <row r="523" s="2" customFormat="1">
      <c r="A523" s="35"/>
      <c r="B523" s="36"/>
      <c r="C523" s="37"/>
      <c r="D523" s="222" t="s">
        <v>143</v>
      </c>
      <c r="E523" s="37"/>
      <c r="F523" s="227" t="s">
        <v>144</v>
      </c>
      <c r="G523" s="37"/>
      <c r="H523" s="37"/>
      <c r="I523" s="224"/>
      <c r="J523" s="37"/>
      <c r="K523" s="37"/>
      <c r="L523" s="41"/>
      <c r="M523" s="225"/>
      <c r="N523" s="226"/>
      <c r="O523" s="88"/>
      <c r="P523" s="88"/>
      <c r="Q523" s="88"/>
      <c r="R523" s="88"/>
      <c r="S523" s="88"/>
      <c r="T523" s="89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4" t="s">
        <v>143</v>
      </c>
      <c r="AU523" s="14" t="s">
        <v>84</v>
      </c>
    </row>
    <row r="524" s="2" customFormat="1" ht="16.5" customHeight="1">
      <c r="A524" s="35"/>
      <c r="B524" s="36"/>
      <c r="C524" s="209" t="s">
        <v>316</v>
      </c>
      <c r="D524" s="209" t="s">
        <v>137</v>
      </c>
      <c r="E524" s="210" t="s">
        <v>441</v>
      </c>
      <c r="F524" s="211" t="s">
        <v>163</v>
      </c>
      <c r="G524" s="212" t="s">
        <v>140</v>
      </c>
      <c r="H524" s="213">
        <v>1</v>
      </c>
      <c r="I524" s="214"/>
      <c r="J524" s="215">
        <f>ROUND(I524*H524,2)</f>
        <v>0</v>
      </c>
      <c r="K524" s="211" t="s">
        <v>1</v>
      </c>
      <c r="L524" s="41"/>
      <c r="M524" s="216" t="s">
        <v>1</v>
      </c>
      <c r="N524" s="217" t="s">
        <v>41</v>
      </c>
      <c r="O524" s="88"/>
      <c r="P524" s="218">
        <f>O524*H524</f>
        <v>0</v>
      </c>
      <c r="Q524" s="218">
        <v>0</v>
      </c>
      <c r="R524" s="218">
        <f>Q524*H524</f>
        <v>0</v>
      </c>
      <c r="S524" s="218">
        <v>0</v>
      </c>
      <c r="T524" s="21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20" t="s">
        <v>141</v>
      </c>
      <c r="AT524" s="220" t="s">
        <v>137</v>
      </c>
      <c r="AU524" s="220" t="s">
        <v>84</v>
      </c>
      <c r="AY524" s="14" t="s">
        <v>136</v>
      </c>
      <c r="BE524" s="221">
        <f>IF(N524="základní",J524,0)</f>
        <v>0</v>
      </c>
      <c r="BF524" s="221">
        <f>IF(N524="snížená",J524,0)</f>
        <v>0</v>
      </c>
      <c r="BG524" s="221">
        <f>IF(N524="zákl. přenesená",J524,0)</f>
        <v>0</v>
      </c>
      <c r="BH524" s="221">
        <f>IF(N524="sníž. přenesená",J524,0)</f>
        <v>0</v>
      </c>
      <c r="BI524" s="221">
        <f>IF(N524="nulová",J524,0)</f>
        <v>0</v>
      </c>
      <c r="BJ524" s="14" t="s">
        <v>84</v>
      </c>
      <c r="BK524" s="221">
        <f>ROUND(I524*H524,2)</f>
        <v>0</v>
      </c>
      <c r="BL524" s="14" t="s">
        <v>141</v>
      </c>
      <c r="BM524" s="220" t="s">
        <v>471</v>
      </c>
    </row>
    <row r="525" s="2" customFormat="1">
      <c r="A525" s="35"/>
      <c r="B525" s="36"/>
      <c r="C525" s="37"/>
      <c r="D525" s="222" t="s">
        <v>142</v>
      </c>
      <c r="E525" s="37"/>
      <c r="F525" s="223" t="s">
        <v>163</v>
      </c>
      <c r="G525" s="37"/>
      <c r="H525" s="37"/>
      <c r="I525" s="224"/>
      <c r="J525" s="37"/>
      <c r="K525" s="37"/>
      <c r="L525" s="41"/>
      <c r="M525" s="225"/>
      <c r="N525" s="226"/>
      <c r="O525" s="88"/>
      <c r="P525" s="88"/>
      <c r="Q525" s="88"/>
      <c r="R525" s="88"/>
      <c r="S525" s="88"/>
      <c r="T525" s="89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4" t="s">
        <v>142</v>
      </c>
      <c r="AU525" s="14" t="s">
        <v>84</v>
      </c>
    </row>
    <row r="526" s="2" customFormat="1">
      <c r="A526" s="35"/>
      <c r="B526" s="36"/>
      <c r="C526" s="37"/>
      <c r="D526" s="222" t="s">
        <v>143</v>
      </c>
      <c r="E526" s="37"/>
      <c r="F526" s="227" t="s">
        <v>443</v>
      </c>
      <c r="G526" s="37"/>
      <c r="H526" s="37"/>
      <c r="I526" s="224"/>
      <c r="J526" s="37"/>
      <c r="K526" s="37"/>
      <c r="L526" s="41"/>
      <c r="M526" s="225"/>
      <c r="N526" s="22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143</v>
      </c>
      <c r="AU526" s="14" t="s">
        <v>84</v>
      </c>
    </row>
    <row r="527" s="2" customFormat="1" ht="16.5" customHeight="1">
      <c r="A527" s="35"/>
      <c r="B527" s="36"/>
      <c r="C527" s="209" t="s">
        <v>472</v>
      </c>
      <c r="D527" s="209" t="s">
        <v>137</v>
      </c>
      <c r="E527" s="210" t="s">
        <v>473</v>
      </c>
      <c r="F527" s="211" t="s">
        <v>146</v>
      </c>
      <c r="G527" s="212" t="s">
        <v>140</v>
      </c>
      <c r="H527" s="213">
        <v>1</v>
      </c>
      <c r="I527" s="214"/>
      <c r="J527" s="215">
        <f>ROUND(I527*H527,2)</f>
        <v>0</v>
      </c>
      <c r="K527" s="211" t="s">
        <v>1</v>
      </c>
      <c r="L527" s="41"/>
      <c r="M527" s="216" t="s">
        <v>1</v>
      </c>
      <c r="N527" s="217" t="s">
        <v>41</v>
      </c>
      <c r="O527" s="88"/>
      <c r="P527" s="218">
        <f>O527*H527</f>
        <v>0</v>
      </c>
      <c r="Q527" s="218">
        <v>0</v>
      </c>
      <c r="R527" s="218">
        <f>Q527*H527</f>
        <v>0</v>
      </c>
      <c r="S527" s="218">
        <v>0</v>
      </c>
      <c r="T527" s="219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20" t="s">
        <v>141</v>
      </c>
      <c r="AT527" s="220" t="s">
        <v>137</v>
      </c>
      <c r="AU527" s="220" t="s">
        <v>84</v>
      </c>
      <c r="AY527" s="14" t="s">
        <v>136</v>
      </c>
      <c r="BE527" s="221">
        <f>IF(N527="základní",J527,0)</f>
        <v>0</v>
      </c>
      <c r="BF527" s="221">
        <f>IF(N527="snížená",J527,0)</f>
        <v>0</v>
      </c>
      <c r="BG527" s="221">
        <f>IF(N527="zákl. přenesená",J527,0)</f>
        <v>0</v>
      </c>
      <c r="BH527" s="221">
        <f>IF(N527="sníž. přenesená",J527,0)</f>
        <v>0</v>
      </c>
      <c r="BI527" s="221">
        <f>IF(N527="nulová",J527,0)</f>
        <v>0</v>
      </c>
      <c r="BJ527" s="14" t="s">
        <v>84</v>
      </c>
      <c r="BK527" s="221">
        <f>ROUND(I527*H527,2)</f>
        <v>0</v>
      </c>
      <c r="BL527" s="14" t="s">
        <v>141</v>
      </c>
      <c r="BM527" s="220" t="s">
        <v>474</v>
      </c>
    </row>
    <row r="528" s="2" customFormat="1">
      <c r="A528" s="35"/>
      <c r="B528" s="36"/>
      <c r="C528" s="37"/>
      <c r="D528" s="222" t="s">
        <v>142</v>
      </c>
      <c r="E528" s="37"/>
      <c r="F528" s="223" t="s">
        <v>146</v>
      </c>
      <c r="G528" s="37"/>
      <c r="H528" s="37"/>
      <c r="I528" s="224"/>
      <c r="J528" s="37"/>
      <c r="K528" s="37"/>
      <c r="L528" s="41"/>
      <c r="M528" s="225"/>
      <c r="N528" s="22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142</v>
      </c>
      <c r="AU528" s="14" t="s">
        <v>84</v>
      </c>
    </row>
    <row r="529" s="2" customFormat="1">
      <c r="A529" s="35"/>
      <c r="B529" s="36"/>
      <c r="C529" s="37"/>
      <c r="D529" s="222" t="s">
        <v>143</v>
      </c>
      <c r="E529" s="37"/>
      <c r="F529" s="227" t="s">
        <v>147</v>
      </c>
      <c r="G529" s="37"/>
      <c r="H529" s="37"/>
      <c r="I529" s="224"/>
      <c r="J529" s="37"/>
      <c r="K529" s="37"/>
      <c r="L529" s="41"/>
      <c r="M529" s="225"/>
      <c r="N529" s="226"/>
      <c r="O529" s="88"/>
      <c r="P529" s="88"/>
      <c r="Q529" s="88"/>
      <c r="R529" s="88"/>
      <c r="S529" s="88"/>
      <c r="T529" s="89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4" t="s">
        <v>143</v>
      </c>
      <c r="AU529" s="14" t="s">
        <v>84</v>
      </c>
    </row>
    <row r="530" s="2" customFormat="1" ht="16.5" customHeight="1">
      <c r="A530" s="35"/>
      <c r="B530" s="36"/>
      <c r="C530" s="209" t="s">
        <v>317</v>
      </c>
      <c r="D530" s="209" t="s">
        <v>137</v>
      </c>
      <c r="E530" s="210" t="s">
        <v>475</v>
      </c>
      <c r="F530" s="211" t="s">
        <v>150</v>
      </c>
      <c r="G530" s="212" t="s">
        <v>140</v>
      </c>
      <c r="H530" s="213">
        <v>1</v>
      </c>
      <c r="I530" s="214"/>
      <c r="J530" s="215">
        <f>ROUND(I530*H530,2)</f>
        <v>0</v>
      </c>
      <c r="K530" s="211" t="s">
        <v>1</v>
      </c>
      <c r="L530" s="41"/>
      <c r="M530" s="216" t="s">
        <v>1</v>
      </c>
      <c r="N530" s="217" t="s">
        <v>41</v>
      </c>
      <c r="O530" s="88"/>
      <c r="P530" s="218">
        <f>O530*H530</f>
        <v>0</v>
      </c>
      <c r="Q530" s="218">
        <v>0</v>
      </c>
      <c r="R530" s="218">
        <f>Q530*H530</f>
        <v>0</v>
      </c>
      <c r="S530" s="218">
        <v>0</v>
      </c>
      <c r="T530" s="219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20" t="s">
        <v>141</v>
      </c>
      <c r="AT530" s="220" t="s">
        <v>137</v>
      </c>
      <c r="AU530" s="220" t="s">
        <v>84</v>
      </c>
      <c r="AY530" s="14" t="s">
        <v>136</v>
      </c>
      <c r="BE530" s="221">
        <f>IF(N530="základní",J530,0)</f>
        <v>0</v>
      </c>
      <c r="BF530" s="221">
        <f>IF(N530="snížená",J530,0)</f>
        <v>0</v>
      </c>
      <c r="BG530" s="221">
        <f>IF(N530="zákl. přenesená",J530,0)</f>
        <v>0</v>
      </c>
      <c r="BH530" s="221">
        <f>IF(N530="sníž. přenesená",J530,0)</f>
        <v>0</v>
      </c>
      <c r="BI530" s="221">
        <f>IF(N530="nulová",J530,0)</f>
        <v>0</v>
      </c>
      <c r="BJ530" s="14" t="s">
        <v>84</v>
      </c>
      <c r="BK530" s="221">
        <f>ROUND(I530*H530,2)</f>
        <v>0</v>
      </c>
      <c r="BL530" s="14" t="s">
        <v>141</v>
      </c>
      <c r="BM530" s="220" t="s">
        <v>476</v>
      </c>
    </row>
    <row r="531" s="2" customFormat="1">
      <c r="A531" s="35"/>
      <c r="B531" s="36"/>
      <c r="C531" s="37"/>
      <c r="D531" s="222" t="s">
        <v>142</v>
      </c>
      <c r="E531" s="37"/>
      <c r="F531" s="223" t="s">
        <v>150</v>
      </c>
      <c r="G531" s="37"/>
      <c r="H531" s="37"/>
      <c r="I531" s="224"/>
      <c r="J531" s="37"/>
      <c r="K531" s="37"/>
      <c r="L531" s="41"/>
      <c r="M531" s="225"/>
      <c r="N531" s="226"/>
      <c r="O531" s="88"/>
      <c r="P531" s="88"/>
      <c r="Q531" s="88"/>
      <c r="R531" s="88"/>
      <c r="S531" s="88"/>
      <c r="T531" s="89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4" t="s">
        <v>142</v>
      </c>
      <c r="AU531" s="14" t="s">
        <v>84</v>
      </c>
    </row>
    <row r="532" s="2" customFormat="1" ht="16.5" customHeight="1">
      <c r="A532" s="35"/>
      <c r="B532" s="36"/>
      <c r="C532" s="209" t="s">
        <v>477</v>
      </c>
      <c r="D532" s="209" t="s">
        <v>137</v>
      </c>
      <c r="E532" s="210" t="s">
        <v>478</v>
      </c>
      <c r="F532" s="211" t="s">
        <v>153</v>
      </c>
      <c r="G532" s="212" t="s">
        <v>140</v>
      </c>
      <c r="H532" s="213">
        <v>1</v>
      </c>
      <c r="I532" s="214"/>
      <c r="J532" s="215">
        <f>ROUND(I532*H532,2)</f>
        <v>0</v>
      </c>
      <c r="K532" s="211" t="s">
        <v>1</v>
      </c>
      <c r="L532" s="41"/>
      <c r="M532" s="216" t="s">
        <v>1</v>
      </c>
      <c r="N532" s="217" t="s">
        <v>41</v>
      </c>
      <c r="O532" s="88"/>
      <c r="P532" s="218">
        <f>O532*H532</f>
        <v>0</v>
      </c>
      <c r="Q532" s="218">
        <v>0</v>
      </c>
      <c r="R532" s="218">
        <f>Q532*H532</f>
        <v>0</v>
      </c>
      <c r="S532" s="218">
        <v>0</v>
      </c>
      <c r="T532" s="219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20" t="s">
        <v>141</v>
      </c>
      <c r="AT532" s="220" t="s">
        <v>137</v>
      </c>
      <c r="AU532" s="220" t="s">
        <v>84</v>
      </c>
      <c r="AY532" s="14" t="s">
        <v>136</v>
      </c>
      <c r="BE532" s="221">
        <f>IF(N532="základní",J532,0)</f>
        <v>0</v>
      </c>
      <c r="BF532" s="221">
        <f>IF(N532="snížená",J532,0)</f>
        <v>0</v>
      </c>
      <c r="BG532" s="221">
        <f>IF(N532="zákl. přenesená",J532,0)</f>
        <v>0</v>
      </c>
      <c r="BH532" s="221">
        <f>IF(N532="sníž. přenesená",J532,0)</f>
        <v>0</v>
      </c>
      <c r="BI532" s="221">
        <f>IF(N532="nulová",J532,0)</f>
        <v>0</v>
      </c>
      <c r="BJ532" s="14" t="s">
        <v>84</v>
      </c>
      <c r="BK532" s="221">
        <f>ROUND(I532*H532,2)</f>
        <v>0</v>
      </c>
      <c r="BL532" s="14" t="s">
        <v>141</v>
      </c>
      <c r="BM532" s="220" t="s">
        <v>479</v>
      </c>
    </row>
    <row r="533" s="2" customFormat="1">
      <c r="A533" s="35"/>
      <c r="B533" s="36"/>
      <c r="C533" s="37"/>
      <c r="D533" s="222" t="s">
        <v>142</v>
      </c>
      <c r="E533" s="37"/>
      <c r="F533" s="223" t="s">
        <v>153</v>
      </c>
      <c r="G533" s="37"/>
      <c r="H533" s="37"/>
      <c r="I533" s="224"/>
      <c r="J533" s="37"/>
      <c r="K533" s="37"/>
      <c r="L533" s="41"/>
      <c r="M533" s="225"/>
      <c r="N533" s="226"/>
      <c r="O533" s="88"/>
      <c r="P533" s="88"/>
      <c r="Q533" s="88"/>
      <c r="R533" s="88"/>
      <c r="S533" s="88"/>
      <c r="T533" s="89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4" t="s">
        <v>142</v>
      </c>
      <c r="AU533" s="14" t="s">
        <v>84</v>
      </c>
    </row>
    <row r="534" s="2" customFormat="1" ht="16.5" customHeight="1">
      <c r="A534" s="35"/>
      <c r="B534" s="36"/>
      <c r="C534" s="209" t="s">
        <v>319</v>
      </c>
      <c r="D534" s="209" t="s">
        <v>137</v>
      </c>
      <c r="E534" s="210" t="s">
        <v>480</v>
      </c>
      <c r="F534" s="211" t="s">
        <v>157</v>
      </c>
      <c r="G534" s="212" t="s">
        <v>140</v>
      </c>
      <c r="H534" s="213">
        <v>1</v>
      </c>
      <c r="I534" s="214"/>
      <c r="J534" s="215">
        <f>ROUND(I534*H534,2)</f>
        <v>0</v>
      </c>
      <c r="K534" s="211" t="s">
        <v>1</v>
      </c>
      <c r="L534" s="41"/>
      <c r="M534" s="216" t="s">
        <v>1</v>
      </c>
      <c r="N534" s="217" t="s">
        <v>41</v>
      </c>
      <c r="O534" s="88"/>
      <c r="P534" s="218">
        <f>O534*H534</f>
        <v>0</v>
      </c>
      <c r="Q534" s="218">
        <v>0</v>
      </c>
      <c r="R534" s="218">
        <f>Q534*H534</f>
        <v>0</v>
      </c>
      <c r="S534" s="218">
        <v>0</v>
      </c>
      <c r="T534" s="21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20" t="s">
        <v>141</v>
      </c>
      <c r="AT534" s="220" t="s">
        <v>137</v>
      </c>
      <c r="AU534" s="220" t="s">
        <v>84</v>
      </c>
      <c r="AY534" s="14" t="s">
        <v>136</v>
      </c>
      <c r="BE534" s="221">
        <f>IF(N534="základní",J534,0)</f>
        <v>0</v>
      </c>
      <c r="BF534" s="221">
        <f>IF(N534="snížená",J534,0)</f>
        <v>0</v>
      </c>
      <c r="BG534" s="221">
        <f>IF(N534="zákl. přenesená",J534,0)</f>
        <v>0</v>
      </c>
      <c r="BH534" s="221">
        <f>IF(N534="sníž. přenesená",J534,0)</f>
        <v>0</v>
      </c>
      <c r="BI534" s="221">
        <f>IF(N534="nulová",J534,0)</f>
        <v>0</v>
      </c>
      <c r="BJ534" s="14" t="s">
        <v>84</v>
      </c>
      <c r="BK534" s="221">
        <f>ROUND(I534*H534,2)</f>
        <v>0</v>
      </c>
      <c r="BL534" s="14" t="s">
        <v>141</v>
      </c>
      <c r="BM534" s="220" t="s">
        <v>481</v>
      </c>
    </row>
    <row r="535" s="2" customFormat="1">
      <c r="A535" s="35"/>
      <c r="B535" s="36"/>
      <c r="C535" s="37"/>
      <c r="D535" s="222" t="s">
        <v>142</v>
      </c>
      <c r="E535" s="37"/>
      <c r="F535" s="223" t="s">
        <v>157</v>
      </c>
      <c r="G535" s="37"/>
      <c r="H535" s="37"/>
      <c r="I535" s="224"/>
      <c r="J535" s="37"/>
      <c r="K535" s="37"/>
      <c r="L535" s="41"/>
      <c r="M535" s="225"/>
      <c r="N535" s="226"/>
      <c r="O535" s="88"/>
      <c r="P535" s="88"/>
      <c r="Q535" s="88"/>
      <c r="R535" s="88"/>
      <c r="S535" s="88"/>
      <c r="T535" s="89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4" t="s">
        <v>142</v>
      </c>
      <c r="AU535" s="14" t="s">
        <v>84</v>
      </c>
    </row>
    <row r="536" s="2" customFormat="1" ht="16.5" customHeight="1">
      <c r="A536" s="35"/>
      <c r="B536" s="36"/>
      <c r="C536" s="209" t="s">
        <v>482</v>
      </c>
      <c r="D536" s="209" t="s">
        <v>137</v>
      </c>
      <c r="E536" s="210" t="s">
        <v>455</v>
      </c>
      <c r="F536" s="211" t="s">
        <v>157</v>
      </c>
      <c r="G536" s="212" t="s">
        <v>140</v>
      </c>
      <c r="H536" s="213">
        <v>1</v>
      </c>
      <c r="I536" s="214"/>
      <c r="J536" s="215">
        <f>ROUND(I536*H536,2)</f>
        <v>0</v>
      </c>
      <c r="K536" s="211" t="s">
        <v>1</v>
      </c>
      <c r="L536" s="41"/>
      <c r="M536" s="216" t="s">
        <v>1</v>
      </c>
      <c r="N536" s="217" t="s">
        <v>41</v>
      </c>
      <c r="O536" s="88"/>
      <c r="P536" s="218">
        <f>O536*H536</f>
        <v>0</v>
      </c>
      <c r="Q536" s="218">
        <v>0</v>
      </c>
      <c r="R536" s="218">
        <f>Q536*H536</f>
        <v>0</v>
      </c>
      <c r="S536" s="218">
        <v>0</v>
      </c>
      <c r="T536" s="219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20" t="s">
        <v>141</v>
      </c>
      <c r="AT536" s="220" t="s">
        <v>137</v>
      </c>
      <c r="AU536" s="220" t="s">
        <v>84</v>
      </c>
      <c r="AY536" s="14" t="s">
        <v>136</v>
      </c>
      <c r="BE536" s="221">
        <f>IF(N536="základní",J536,0)</f>
        <v>0</v>
      </c>
      <c r="BF536" s="221">
        <f>IF(N536="snížená",J536,0)</f>
        <v>0</v>
      </c>
      <c r="BG536" s="221">
        <f>IF(N536="zákl. přenesená",J536,0)</f>
        <v>0</v>
      </c>
      <c r="BH536" s="221">
        <f>IF(N536="sníž. přenesená",J536,0)</f>
        <v>0</v>
      </c>
      <c r="BI536" s="221">
        <f>IF(N536="nulová",J536,0)</f>
        <v>0</v>
      </c>
      <c r="BJ536" s="14" t="s">
        <v>84</v>
      </c>
      <c r="BK536" s="221">
        <f>ROUND(I536*H536,2)</f>
        <v>0</v>
      </c>
      <c r="BL536" s="14" t="s">
        <v>141</v>
      </c>
      <c r="BM536" s="220" t="s">
        <v>483</v>
      </c>
    </row>
    <row r="537" s="2" customFormat="1">
      <c r="A537" s="35"/>
      <c r="B537" s="36"/>
      <c r="C537" s="37"/>
      <c r="D537" s="222" t="s">
        <v>142</v>
      </c>
      <c r="E537" s="37"/>
      <c r="F537" s="223" t="s">
        <v>157</v>
      </c>
      <c r="G537" s="37"/>
      <c r="H537" s="37"/>
      <c r="I537" s="224"/>
      <c r="J537" s="37"/>
      <c r="K537" s="37"/>
      <c r="L537" s="41"/>
      <c r="M537" s="225"/>
      <c r="N537" s="226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142</v>
      </c>
      <c r="AU537" s="14" t="s">
        <v>84</v>
      </c>
    </row>
    <row r="538" s="2" customFormat="1" ht="21.75" customHeight="1">
      <c r="A538" s="35"/>
      <c r="B538" s="36"/>
      <c r="C538" s="209" t="s">
        <v>320</v>
      </c>
      <c r="D538" s="209" t="s">
        <v>137</v>
      </c>
      <c r="E538" s="210" t="s">
        <v>484</v>
      </c>
      <c r="F538" s="211" t="s">
        <v>485</v>
      </c>
      <c r="G538" s="212" t="s">
        <v>140</v>
      </c>
      <c r="H538" s="213">
        <v>2</v>
      </c>
      <c r="I538" s="214"/>
      <c r="J538" s="215">
        <f>ROUND(I538*H538,2)</f>
        <v>0</v>
      </c>
      <c r="K538" s="211" t="s">
        <v>1</v>
      </c>
      <c r="L538" s="41"/>
      <c r="M538" s="216" t="s">
        <v>1</v>
      </c>
      <c r="N538" s="217" t="s">
        <v>41</v>
      </c>
      <c r="O538" s="88"/>
      <c r="P538" s="218">
        <f>O538*H538</f>
        <v>0</v>
      </c>
      <c r="Q538" s="218">
        <v>0</v>
      </c>
      <c r="R538" s="218">
        <f>Q538*H538</f>
        <v>0</v>
      </c>
      <c r="S538" s="218">
        <v>0</v>
      </c>
      <c r="T538" s="219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20" t="s">
        <v>141</v>
      </c>
      <c r="AT538" s="220" t="s">
        <v>137</v>
      </c>
      <c r="AU538" s="220" t="s">
        <v>84</v>
      </c>
      <c r="AY538" s="14" t="s">
        <v>136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14" t="s">
        <v>84</v>
      </c>
      <c r="BK538" s="221">
        <f>ROUND(I538*H538,2)</f>
        <v>0</v>
      </c>
      <c r="BL538" s="14" t="s">
        <v>141</v>
      </c>
      <c r="BM538" s="220" t="s">
        <v>486</v>
      </c>
    </row>
    <row r="539" s="2" customFormat="1">
      <c r="A539" s="35"/>
      <c r="B539" s="36"/>
      <c r="C539" s="37"/>
      <c r="D539" s="222" t="s">
        <v>142</v>
      </c>
      <c r="E539" s="37"/>
      <c r="F539" s="223" t="s">
        <v>485</v>
      </c>
      <c r="G539" s="37"/>
      <c r="H539" s="37"/>
      <c r="I539" s="224"/>
      <c r="J539" s="37"/>
      <c r="K539" s="37"/>
      <c r="L539" s="41"/>
      <c r="M539" s="225"/>
      <c r="N539" s="226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142</v>
      </c>
      <c r="AU539" s="14" t="s">
        <v>84</v>
      </c>
    </row>
    <row r="540" s="2" customFormat="1" ht="16.5" customHeight="1">
      <c r="A540" s="35"/>
      <c r="B540" s="36"/>
      <c r="C540" s="209" t="s">
        <v>487</v>
      </c>
      <c r="D540" s="209" t="s">
        <v>137</v>
      </c>
      <c r="E540" s="210" t="s">
        <v>488</v>
      </c>
      <c r="F540" s="211" t="s">
        <v>489</v>
      </c>
      <c r="G540" s="212" t="s">
        <v>458</v>
      </c>
      <c r="H540" s="213">
        <v>0.80000000000000004</v>
      </c>
      <c r="I540" s="214"/>
      <c r="J540" s="215">
        <f>ROUND(I540*H540,2)</f>
        <v>0</v>
      </c>
      <c r="K540" s="211" t="s">
        <v>1</v>
      </c>
      <c r="L540" s="41"/>
      <c r="M540" s="216" t="s">
        <v>1</v>
      </c>
      <c r="N540" s="217" t="s">
        <v>41</v>
      </c>
      <c r="O540" s="88"/>
      <c r="P540" s="218">
        <f>O540*H540</f>
        <v>0</v>
      </c>
      <c r="Q540" s="218">
        <v>0</v>
      </c>
      <c r="R540" s="218">
        <f>Q540*H540</f>
        <v>0</v>
      </c>
      <c r="S540" s="218">
        <v>0</v>
      </c>
      <c r="T540" s="219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20" t="s">
        <v>141</v>
      </c>
      <c r="AT540" s="220" t="s">
        <v>137</v>
      </c>
      <c r="AU540" s="220" t="s">
        <v>84</v>
      </c>
      <c r="AY540" s="14" t="s">
        <v>136</v>
      </c>
      <c r="BE540" s="221">
        <f>IF(N540="základní",J540,0)</f>
        <v>0</v>
      </c>
      <c r="BF540" s="221">
        <f>IF(N540="snížená",J540,0)</f>
        <v>0</v>
      </c>
      <c r="BG540" s="221">
        <f>IF(N540="zákl. přenesená",J540,0)</f>
        <v>0</v>
      </c>
      <c r="BH540" s="221">
        <f>IF(N540="sníž. přenesená",J540,0)</f>
        <v>0</v>
      </c>
      <c r="BI540" s="221">
        <f>IF(N540="nulová",J540,0)</f>
        <v>0</v>
      </c>
      <c r="BJ540" s="14" t="s">
        <v>84</v>
      </c>
      <c r="BK540" s="221">
        <f>ROUND(I540*H540,2)</f>
        <v>0</v>
      </c>
      <c r="BL540" s="14" t="s">
        <v>141</v>
      </c>
      <c r="BM540" s="220" t="s">
        <v>490</v>
      </c>
    </row>
    <row r="541" s="2" customFormat="1">
      <c r="A541" s="35"/>
      <c r="B541" s="36"/>
      <c r="C541" s="37"/>
      <c r="D541" s="222" t="s">
        <v>142</v>
      </c>
      <c r="E541" s="37"/>
      <c r="F541" s="223" t="s">
        <v>489</v>
      </c>
      <c r="G541" s="37"/>
      <c r="H541" s="37"/>
      <c r="I541" s="224"/>
      <c r="J541" s="37"/>
      <c r="K541" s="37"/>
      <c r="L541" s="41"/>
      <c r="M541" s="225"/>
      <c r="N541" s="226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142</v>
      </c>
      <c r="AU541" s="14" t="s">
        <v>84</v>
      </c>
    </row>
    <row r="542" s="2" customFormat="1" ht="24.15" customHeight="1">
      <c r="A542" s="35"/>
      <c r="B542" s="36"/>
      <c r="C542" s="209" t="s">
        <v>322</v>
      </c>
      <c r="D542" s="209" t="s">
        <v>137</v>
      </c>
      <c r="E542" s="210" t="s">
        <v>491</v>
      </c>
      <c r="F542" s="211" t="s">
        <v>492</v>
      </c>
      <c r="G542" s="212" t="s">
        <v>168</v>
      </c>
      <c r="H542" s="213">
        <v>1</v>
      </c>
      <c r="I542" s="214"/>
      <c r="J542" s="215">
        <f>ROUND(I542*H542,2)</f>
        <v>0</v>
      </c>
      <c r="K542" s="211" t="s">
        <v>1</v>
      </c>
      <c r="L542" s="41"/>
      <c r="M542" s="216" t="s">
        <v>1</v>
      </c>
      <c r="N542" s="217" t="s">
        <v>41</v>
      </c>
      <c r="O542" s="88"/>
      <c r="P542" s="218">
        <f>O542*H542</f>
        <v>0</v>
      </c>
      <c r="Q542" s="218">
        <v>0</v>
      </c>
      <c r="R542" s="218">
        <f>Q542*H542</f>
        <v>0</v>
      </c>
      <c r="S542" s="218">
        <v>0</v>
      </c>
      <c r="T542" s="21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20" t="s">
        <v>141</v>
      </c>
      <c r="AT542" s="220" t="s">
        <v>137</v>
      </c>
      <c r="AU542" s="220" t="s">
        <v>84</v>
      </c>
      <c r="AY542" s="14" t="s">
        <v>136</v>
      </c>
      <c r="BE542" s="221">
        <f>IF(N542="základní",J542,0)</f>
        <v>0</v>
      </c>
      <c r="BF542" s="221">
        <f>IF(N542="snížená",J542,0)</f>
        <v>0</v>
      </c>
      <c r="BG542" s="221">
        <f>IF(N542="zákl. přenesená",J542,0)</f>
        <v>0</v>
      </c>
      <c r="BH542" s="221">
        <f>IF(N542="sníž. přenesená",J542,0)</f>
        <v>0</v>
      </c>
      <c r="BI542" s="221">
        <f>IF(N542="nulová",J542,0)</f>
        <v>0</v>
      </c>
      <c r="BJ542" s="14" t="s">
        <v>84</v>
      </c>
      <c r="BK542" s="221">
        <f>ROUND(I542*H542,2)</f>
        <v>0</v>
      </c>
      <c r="BL542" s="14" t="s">
        <v>141</v>
      </c>
      <c r="BM542" s="220" t="s">
        <v>493</v>
      </c>
    </row>
    <row r="543" s="2" customFormat="1">
      <c r="A543" s="35"/>
      <c r="B543" s="36"/>
      <c r="C543" s="37"/>
      <c r="D543" s="222" t="s">
        <v>142</v>
      </c>
      <c r="E543" s="37"/>
      <c r="F543" s="223" t="s">
        <v>492</v>
      </c>
      <c r="G543" s="37"/>
      <c r="H543" s="37"/>
      <c r="I543" s="224"/>
      <c r="J543" s="37"/>
      <c r="K543" s="37"/>
      <c r="L543" s="41"/>
      <c r="M543" s="225"/>
      <c r="N543" s="226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142</v>
      </c>
      <c r="AU543" s="14" t="s">
        <v>84</v>
      </c>
    </row>
    <row r="544" s="12" customFormat="1" ht="25.92" customHeight="1">
      <c r="A544" s="12"/>
      <c r="B544" s="195"/>
      <c r="C544" s="196"/>
      <c r="D544" s="197" t="s">
        <v>75</v>
      </c>
      <c r="E544" s="198" t="s">
        <v>494</v>
      </c>
      <c r="F544" s="198" t="s">
        <v>495</v>
      </c>
      <c r="G544" s="196"/>
      <c r="H544" s="196"/>
      <c r="I544" s="199"/>
      <c r="J544" s="200">
        <f>BK544</f>
        <v>0</v>
      </c>
      <c r="K544" s="196"/>
      <c r="L544" s="201"/>
      <c r="M544" s="202"/>
      <c r="N544" s="203"/>
      <c r="O544" s="203"/>
      <c r="P544" s="204">
        <f>SUM(P545:P571)</f>
        <v>0</v>
      </c>
      <c r="Q544" s="203"/>
      <c r="R544" s="204">
        <f>SUM(R545:R571)</f>
        <v>36</v>
      </c>
      <c r="S544" s="203"/>
      <c r="T544" s="205">
        <f>SUM(T545:T571)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6" t="s">
        <v>84</v>
      </c>
      <c r="AT544" s="207" t="s">
        <v>75</v>
      </c>
      <c r="AU544" s="207" t="s">
        <v>76</v>
      </c>
      <c r="AY544" s="206" t="s">
        <v>136</v>
      </c>
      <c r="BK544" s="208">
        <f>SUM(BK545:BK571)</f>
        <v>0</v>
      </c>
    </row>
    <row r="545" s="2" customFormat="1" ht="37.8" customHeight="1">
      <c r="A545" s="35"/>
      <c r="B545" s="36"/>
      <c r="C545" s="209" t="s">
        <v>496</v>
      </c>
      <c r="D545" s="209" t="s">
        <v>137</v>
      </c>
      <c r="E545" s="210" t="s">
        <v>497</v>
      </c>
      <c r="F545" s="211" t="s">
        <v>498</v>
      </c>
      <c r="G545" s="212" t="s">
        <v>140</v>
      </c>
      <c r="H545" s="213">
        <v>1</v>
      </c>
      <c r="I545" s="214"/>
      <c r="J545" s="215">
        <f>ROUND(I545*H545,2)</f>
        <v>0</v>
      </c>
      <c r="K545" s="211" t="s">
        <v>1</v>
      </c>
      <c r="L545" s="41"/>
      <c r="M545" s="216" t="s">
        <v>1</v>
      </c>
      <c r="N545" s="217" t="s">
        <v>41</v>
      </c>
      <c r="O545" s="88"/>
      <c r="P545" s="218">
        <f>O545*H545</f>
        <v>0</v>
      </c>
      <c r="Q545" s="218">
        <v>36</v>
      </c>
      <c r="R545" s="218">
        <f>Q545*H545</f>
        <v>36</v>
      </c>
      <c r="S545" s="218">
        <v>0</v>
      </c>
      <c r="T545" s="21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20" t="s">
        <v>141</v>
      </c>
      <c r="AT545" s="220" t="s">
        <v>137</v>
      </c>
      <c r="AU545" s="220" t="s">
        <v>84</v>
      </c>
      <c r="AY545" s="14" t="s">
        <v>136</v>
      </c>
      <c r="BE545" s="221">
        <f>IF(N545="základní",J545,0)</f>
        <v>0</v>
      </c>
      <c r="BF545" s="221">
        <f>IF(N545="snížená",J545,0)</f>
        <v>0</v>
      </c>
      <c r="BG545" s="221">
        <f>IF(N545="zákl. přenesená",J545,0)</f>
        <v>0</v>
      </c>
      <c r="BH545" s="221">
        <f>IF(N545="sníž. přenesená",J545,0)</f>
        <v>0</v>
      </c>
      <c r="BI545" s="221">
        <f>IF(N545="nulová",J545,0)</f>
        <v>0</v>
      </c>
      <c r="BJ545" s="14" t="s">
        <v>84</v>
      </c>
      <c r="BK545" s="221">
        <f>ROUND(I545*H545,2)</f>
        <v>0</v>
      </c>
      <c r="BL545" s="14" t="s">
        <v>141</v>
      </c>
      <c r="BM545" s="220" t="s">
        <v>499</v>
      </c>
    </row>
    <row r="546" s="2" customFormat="1">
      <c r="A546" s="35"/>
      <c r="B546" s="36"/>
      <c r="C546" s="37"/>
      <c r="D546" s="222" t="s">
        <v>142</v>
      </c>
      <c r="E546" s="37"/>
      <c r="F546" s="223" t="s">
        <v>498</v>
      </c>
      <c r="G546" s="37"/>
      <c r="H546" s="37"/>
      <c r="I546" s="224"/>
      <c r="J546" s="37"/>
      <c r="K546" s="37"/>
      <c r="L546" s="41"/>
      <c r="M546" s="225"/>
      <c r="N546" s="226"/>
      <c r="O546" s="88"/>
      <c r="P546" s="88"/>
      <c r="Q546" s="88"/>
      <c r="R546" s="88"/>
      <c r="S546" s="88"/>
      <c r="T546" s="89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4" t="s">
        <v>142</v>
      </c>
      <c r="AU546" s="14" t="s">
        <v>84</v>
      </c>
    </row>
    <row r="547" s="2" customFormat="1" ht="16.5" customHeight="1">
      <c r="A547" s="35"/>
      <c r="B547" s="36"/>
      <c r="C547" s="209" t="s">
        <v>323</v>
      </c>
      <c r="D547" s="209" t="s">
        <v>137</v>
      </c>
      <c r="E547" s="210" t="s">
        <v>500</v>
      </c>
      <c r="F547" s="211" t="s">
        <v>501</v>
      </c>
      <c r="G547" s="212" t="s">
        <v>140</v>
      </c>
      <c r="H547" s="213">
        <v>1</v>
      </c>
      <c r="I547" s="214"/>
      <c r="J547" s="215">
        <f>ROUND(I547*H547,2)</f>
        <v>0</v>
      </c>
      <c r="K547" s="211" t="s">
        <v>1</v>
      </c>
      <c r="L547" s="41"/>
      <c r="M547" s="216" t="s">
        <v>1</v>
      </c>
      <c r="N547" s="217" t="s">
        <v>41</v>
      </c>
      <c r="O547" s="88"/>
      <c r="P547" s="218">
        <f>O547*H547</f>
        <v>0</v>
      </c>
      <c r="Q547" s="218">
        <v>0</v>
      </c>
      <c r="R547" s="218">
        <f>Q547*H547</f>
        <v>0</v>
      </c>
      <c r="S547" s="218">
        <v>0</v>
      </c>
      <c r="T547" s="219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20" t="s">
        <v>141</v>
      </c>
      <c r="AT547" s="220" t="s">
        <v>137</v>
      </c>
      <c r="AU547" s="220" t="s">
        <v>84</v>
      </c>
      <c r="AY547" s="14" t="s">
        <v>136</v>
      </c>
      <c r="BE547" s="221">
        <f>IF(N547="základní",J547,0)</f>
        <v>0</v>
      </c>
      <c r="BF547" s="221">
        <f>IF(N547="snížená",J547,0)</f>
        <v>0</v>
      </c>
      <c r="BG547" s="221">
        <f>IF(N547="zákl. přenesená",J547,0)</f>
        <v>0</v>
      </c>
      <c r="BH547" s="221">
        <f>IF(N547="sníž. přenesená",J547,0)</f>
        <v>0</v>
      </c>
      <c r="BI547" s="221">
        <f>IF(N547="nulová",J547,0)</f>
        <v>0</v>
      </c>
      <c r="BJ547" s="14" t="s">
        <v>84</v>
      </c>
      <c r="BK547" s="221">
        <f>ROUND(I547*H547,2)</f>
        <v>0</v>
      </c>
      <c r="BL547" s="14" t="s">
        <v>141</v>
      </c>
      <c r="BM547" s="220" t="s">
        <v>502</v>
      </c>
    </row>
    <row r="548" s="2" customFormat="1">
      <c r="A548" s="35"/>
      <c r="B548" s="36"/>
      <c r="C548" s="37"/>
      <c r="D548" s="222" t="s">
        <v>142</v>
      </c>
      <c r="E548" s="37"/>
      <c r="F548" s="223" t="s">
        <v>501</v>
      </c>
      <c r="G548" s="37"/>
      <c r="H548" s="37"/>
      <c r="I548" s="224"/>
      <c r="J548" s="37"/>
      <c r="K548" s="37"/>
      <c r="L548" s="41"/>
      <c r="M548" s="225"/>
      <c r="N548" s="226"/>
      <c r="O548" s="88"/>
      <c r="P548" s="88"/>
      <c r="Q548" s="88"/>
      <c r="R548" s="88"/>
      <c r="S548" s="88"/>
      <c r="T548" s="89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4" t="s">
        <v>142</v>
      </c>
      <c r="AU548" s="14" t="s">
        <v>84</v>
      </c>
    </row>
    <row r="549" s="2" customFormat="1" ht="16.5" customHeight="1">
      <c r="A549" s="35"/>
      <c r="B549" s="36"/>
      <c r="C549" s="209" t="s">
        <v>503</v>
      </c>
      <c r="D549" s="209" t="s">
        <v>137</v>
      </c>
      <c r="E549" s="210" t="s">
        <v>438</v>
      </c>
      <c r="F549" s="211" t="s">
        <v>439</v>
      </c>
      <c r="G549" s="212" t="s">
        <v>140</v>
      </c>
      <c r="H549" s="213">
        <v>1</v>
      </c>
      <c r="I549" s="214"/>
      <c r="J549" s="215">
        <f>ROUND(I549*H549,2)</f>
        <v>0</v>
      </c>
      <c r="K549" s="211" t="s">
        <v>1</v>
      </c>
      <c r="L549" s="41"/>
      <c r="M549" s="216" t="s">
        <v>1</v>
      </c>
      <c r="N549" s="217" t="s">
        <v>41</v>
      </c>
      <c r="O549" s="88"/>
      <c r="P549" s="218">
        <f>O549*H549</f>
        <v>0</v>
      </c>
      <c r="Q549" s="218">
        <v>0</v>
      </c>
      <c r="R549" s="218">
        <f>Q549*H549</f>
        <v>0</v>
      </c>
      <c r="S549" s="218">
        <v>0</v>
      </c>
      <c r="T549" s="21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20" t="s">
        <v>141</v>
      </c>
      <c r="AT549" s="220" t="s">
        <v>137</v>
      </c>
      <c r="AU549" s="220" t="s">
        <v>84</v>
      </c>
      <c r="AY549" s="14" t="s">
        <v>136</v>
      </c>
      <c r="BE549" s="221">
        <f>IF(N549="základní",J549,0)</f>
        <v>0</v>
      </c>
      <c r="BF549" s="221">
        <f>IF(N549="snížená",J549,0)</f>
        <v>0</v>
      </c>
      <c r="BG549" s="221">
        <f>IF(N549="zákl. přenesená",J549,0)</f>
        <v>0</v>
      </c>
      <c r="BH549" s="221">
        <f>IF(N549="sníž. přenesená",J549,0)</f>
        <v>0</v>
      </c>
      <c r="BI549" s="221">
        <f>IF(N549="nulová",J549,0)</f>
        <v>0</v>
      </c>
      <c r="BJ549" s="14" t="s">
        <v>84</v>
      </c>
      <c r="BK549" s="221">
        <f>ROUND(I549*H549,2)</f>
        <v>0</v>
      </c>
      <c r="BL549" s="14" t="s">
        <v>141</v>
      </c>
      <c r="BM549" s="220" t="s">
        <v>504</v>
      </c>
    </row>
    <row r="550" s="2" customFormat="1">
      <c r="A550" s="35"/>
      <c r="B550" s="36"/>
      <c r="C550" s="37"/>
      <c r="D550" s="222" t="s">
        <v>142</v>
      </c>
      <c r="E550" s="37"/>
      <c r="F550" s="223" t="s">
        <v>439</v>
      </c>
      <c r="G550" s="37"/>
      <c r="H550" s="37"/>
      <c r="I550" s="224"/>
      <c r="J550" s="37"/>
      <c r="K550" s="37"/>
      <c r="L550" s="41"/>
      <c r="M550" s="225"/>
      <c r="N550" s="226"/>
      <c r="O550" s="88"/>
      <c r="P550" s="88"/>
      <c r="Q550" s="88"/>
      <c r="R550" s="88"/>
      <c r="S550" s="88"/>
      <c r="T550" s="89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4" t="s">
        <v>142</v>
      </c>
      <c r="AU550" s="14" t="s">
        <v>84</v>
      </c>
    </row>
    <row r="551" s="2" customFormat="1">
      <c r="A551" s="35"/>
      <c r="B551" s="36"/>
      <c r="C551" s="37"/>
      <c r="D551" s="222" t="s">
        <v>143</v>
      </c>
      <c r="E551" s="37"/>
      <c r="F551" s="227" t="s">
        <v>144</v>
      </c>
      <c r="G551" s="37"/>
      <c r="H551" s="37"/>
      <c r="I551" s="224"/>
      <c r="J551" s="37"/>
      <c r="K551" s="37"/>
      <c r="L551" s="41"/>
      <c r="M551" s="225"/>
      <c r="N551" s="226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143</v>
      </c>
      <c r="AU551" s="14" t="s">
        <v>84</v>
      </c>
    </row>
    <row r="552" s="2" customFormat="1" ht="16.5" customHeight="1">
      <c r="A552" s="35"/>
      <c r="B552" s="36"/>
      <c r="C552" s="209" t="s">
        <v>325</v>
      </c>
      <c r="D552" s="209" t="s">
        <v>137</v>
      </c>
      <c r="E552" s="210" t="s">
        <v>441</v>
      </c>
      <c r="F552" s="211" t="s">
        <v>163</v>
      </c>
      <c r="G552" s="212" t="s">
        <v>140</v>
      </c>
      <c r="H552" s="213">
        <v>1</v>
      </c>
      <c r="I552" s="214"/>
      <c r="J552" s="215">
        <f>ROUND(I552*H552,2)</f>
        <v>0</v>
      </c>
      <c r="K552" s="211" t="s">
        <v>1</v>
      </c>
      <c r="L552" s="41"/>
      <c r="M552" s="216" t="s">
        <v>1</v>
      </c>
      <c r="N552" s="217" t="s">
        <v>41</v>
      </c>
      <c r="O552" s="88"/>
      <c r="P552" s="218">
        <f>O552*H552</f>
        <v>0</v>
      </c>
      <c r="Q552" s="218">
        <v>0</v>
      </c>
      <c r="R552" s="218">
        <f>Q552*H552</f>
        <v>0</v>
      </c>
      <c r="S552" s="218">
        <v>0</v>
      </c>
      <c r="T552" s="21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20" t="s">
        <v>141</v>
      </c>
      <c r="AT552" s="220" t="s">
        <v>137</v>
      </c>
      <c r="AU552" s="220" t="s">
        <v>84</v>
      </c>
      <c r="AY552" s="14" t="s">
        <v>136</v>
      </c>
      <c r="BE552" s="221">
        <f>IF(N552="základní",J552,0)</f>
        <v>0</v>
      </c>
      <c r="BF552" s="221">
        <f>IF(N552="snížená",J552,0)</f>
        <v>0</v>
      </c>
      <c r="BG552" s="221">
        <f>IF(N552="zákl. přenesená",J552,0)</f>
        <v>0</v>
      </c>
      <c r="BH552" s="221">
        <f>IF(N552="sníž. přenesená",J552,0)</f>
        <v>0</v>
      </c>
      <c r="BI552" s="221">
        <f>IF(N552="nulová",J552,0)</f>
        <v>0</v>
      </c>
      <c r="BJ552" s="14" t="s">
        <v>84</v>
      </c>
      <c r="BK552" s="221">
        <f>ROUND(I552*H552,2)</f>
        <v>0</v>
      </c>
      <c r="BL552" s="14" t="s">
        <v>141</v>
      </c>
      <c r="BM552" s="220" t="s">
        <v>505</v>
      </c>
    </row>
    <row r="553" s="2" customFormat="1">
      <c r="A553" s="35"/>
      <c r="B553" s="36"/>
      <c r="C553" s="37"/>
      <c r="D553" s="222" t="s">
        <v>142</v>
      </c>
      <c r="E553" s="37"/>
      <c r="F553" s="223" t="s">
        <v>163</v>
      </c>
      <c r="G553" s="37"/>
      <c r="H553" s="37"/>
      <c r="I553" s="224"/>
      <c r="J553" s="37"/>
      <c r="K553" s="37"/>
      <c r="L553" s="41"/>
      <c r="M553" s="225"/>
      <c r="N553" s="226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142</v>
      </c>
      <c r="AU553" s="14" t="s">
        <v>84</v>
      </c>
    </row>
    <row r="554" s="2" customFormat="1">
      <c r="A554" s="35"/>
      <c r="B554" s="36"/>
      <c r="C554" s="37"/>
      <c r="D554" s="222" t="s">
        <v>143</v>
      </c>
      <c r="E554" s="37"/>
      <c r="F554" s="227" t="s">
        <v>443</v>
      </c>
      <c r="G554" s="37"/>
      <c r="H554" s="37"/>
      <c r="I554" s="224"/>
      <c r="J554" s="37"/>
      <c r="K554" s="37"/>
      <c r="L554" s="41"/>
      <c r="M554" s="225"/>
      <c r="N554" s="226"/>
      <c r="O554" s="88"/>
      <c r="P554" s="88"/>
      <c r="Q554" s="88"/>
      <c r="R554" s="88"/>
      <c r="S554" s="88"/>
      <c r="T554" s="89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4" t="s">
        <v>143</v>
      </c>
      <c r="AU554" s="14" t="s">
        <v>84</v>
      </c>
    </row>
    <row r="555" s="2" customFormat="1" ht="16.5" customHeight="1">
      <c r="A555" s="35"/>
      <c r="B555" s="36"/>
      <c r="C555" s="209" t="s">
        <v>506</v>
      </c>
      <c r="D555" s="209" t="s">
        <v>137</v>
      </c>
      <c r="E555" s="210" t="s">
        <v>473</v>
      </c>
      <c r="F555" s="211" t="s">
        <v>146</v>
      </c>
      <c r="G555" s="212" t="s">
        <v>140</v>
      </c>
      <c r="H555" s="213">
        <v>1</v>
      </c>
      <c r="I555" s="214"/>
      <c r="J555" s="215">
        <f>ROUND(I555*H555,2)</f>
        <v>0</v>
      </c>
      <c r="K555" s="211" t="s">
        <v>1</v>
      </c>
      <c r="L555" s="41"/>
      <c r="M555" s="216" t="s">
        <v>1</v>
      </c>
      <c r="N555" s="217" t="s">
        <v>41</v>
      </c>
      <c r="O555" s="88"/>
      <c r="P555" s="218">
        <f>O555*H555</f>
        <v>0</v>
      </c>
      <c r="Q555" s="218">
        <v>0</v>
      </c>
      <c r="R555" s="218">
        <f>Q555*H555</f>
        <v>0</v>
      </c>
      <c r="S555" s="218">
        <v>0</v>
      </c>
      <c r="T555" s="219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20" t="s">
        <v>141</v>
      </c>
      <c r="AT555" s="220" t="s">
        <v>137</v>
      </c>
      <c r="AU555" s="220" t="s">
        <v>84</v>
      </c>
      <c r="AY555" s="14" t="s">
        <v>136</v>
      </c>
      <c r="BE555" s="221">
        <f>IF(N555="základní",J555,0)</f>
        <v>0</v>
      </c>
      <c r="BF555" s="221">
        <f>IF(N555="snížená",J555,0)</f>
        <v>0</v>
      </c>
      <c r="BG555" s="221">
        <f>IF(N555="zákl. přenesená",J555,0)</f>
        <v>0</v>
      </c>
      <c r="BH555" s="221">
        <f>IF(N555="sníž. přenesená",J555,0)</f>
        <v>0</v>
      </c>
      <c r="BI555" s="221">
        <f>IF(N555="nulová",J555,0)</f>
        <v>0</v>
      </c>
      <c r="BJ555" s="14" t="s">
        <v>84</v>
      </c>
      <c r="BK555" s="221">
        <f>ROUND(I555*H555,2)</f>
        <v>0</v>
      </c>
      <c r="BL555" s="14" t="s">
        <v>141</v>
      </c>
      <c r="BM555" s="220" t="s">
        <v>507</v>
      </c>
    </row>
    <row r="556" s="2" customFormat="1">
      <c r="A556" s="35"/>
      <c r="B556" s="36"/>
      <c r="C556" s="37"/>
      <c r="D556" s="222" t="s">
        <v>142</v>
      </c>
      <c r="E556" s="37"/>
      <c r="F556" s="223" t="s">
        <v>146</v>
      </c>
      <c r="G556" s="37"/>
      <c r="H556" s="37"/>
      <c r="I556" s="224"/>
      <c r="J556" s="37"/>
      <c r="K556" s="37"/>
      <c r="L556" s="41"/>
      <c r="M556" s="225"/>
      <c r="N556" s="226"/>
      <c r="O556" s="88"/>
      <c r="P556" s="88"/>
      <c r="Q556" s="88"/>
      <c r="R556" s="88"/>
      <c r="S556" s="88"/>
      <c r="T556" s="89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4" t="s">
        <v>142</v>
      </c>
      <c r="AU556" s="14" t="s">
        <v>84</v>
      </c>
    </row>
    <row r="557" s="2" customFormat="1">
      <c r="A557" s="35"/>
      <c r="B557" s="36"/>
      <c r="C557" s="37"/>
      <c r="D557" s="222" t="s">
        <v>143</v>
      </c>
      <c r="E557" s="37"/>
      <c r="F557" s="227" t="s">
        <v>147</v>
      </c>
      <c r="G557" s="37"/>
      <c r="H557" s="37"/>
      <c r="I557" s="224"/>
      <c r="J557" s="37"/>
      <c r="K557" s="37"/>
      <c r="L557" s="41"/>
      <c r="M557" s="225"/>
      <c r="N557" s="22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143</v>
      </c>
      <c r="AU557" s="14" t="s">
        <v>84</v>
      </c>
    </row>
    <row r="558" s="2" customFormat="1" ht="16.5" customHeight="1">
      <c r="A558" s="35"/>
      <c r="B558" s="36"/>
      <c r="C558" s="209" t="s">
        <v>326</v>
      </c>
      <c r="D558" s="209" t="s">
        <v>137</v>
      </c>
      <c r="E558" s="210" t="s">
        <v>475</v>
      </c>
      <c r="F558" s="211" t="s">
        <v>150</v>
      </c>
      <c r="G558" s="212" t="s">
        <v>140</v>
      </c>
      <c r="H558" s="213">
        <v>1</v>
      </c>
      <c r="I558" s="214"/>
      <c r="J558" s="215">
        <f>ROUND(I558*H558,2)</f>
        <v>0</v>
      </c>
      <c r="K558" s="211" t="s">
        <v>1</v>
      </c>
      <c r="L558" s="41"/>
      <c r="M558" s="216" t="s">
        <v>1</v>
      </c>
      <c r="N558" s="217" t="s">
        <v>41</v>
      </c>
      <c r="O558" s="88"/>
      <c r="P558" s="218">
        <f>O558*H558</f>
        <v>0</v>
      </c>
      <c r="Q558" s="218">
        <v>0</v>
      </c>
      <c r="R558" s="218">
        <f>Q558*H558</f>
        <v>0</v>
      </c>
      <c r="S558" s="218">
        <v>0</v>
      </c>
      <c r="T558" s="219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20" t="s">
        <v>141</v>
      </c>
      <c r="AT558" s="220" t="s">
        <v>137</v>
      </c>
      <c r="AU558" s="220" t="s">
        <v>84</v>
      </c>
      <c r="AY558" s="14" t="s">
        <v>136</v>
      </c>
      <c r="BE558" s="221">
        <f>IF(N558="základní",J558,0)</f>
        <v>0</v>
      </c>
      <c r="BF558" s="221">
        <f>IF(N558="snížená",J558,0)</f>
        <v>0</v>
      </c>
      <c r="BG558" s="221">
        <f>IF(N558="zákl. přenesená",J558,0)</f>
        <v>0</v>
      </c>
      <c r="BH558" s="221">
        <f>IF(N558="sníž. přenesená",J558,0)</f>
        <v>0</v>
      </c>
      <c r="BI558" s="221">
        <f>IF(N558="nulová",J558,0)</f>
        <v>0</v>
      </c>
      <c r="BJ558" s="14" t="s">
        <v>84</v>
      </c>
      <c r="BK558" s="221">
        <f>ROUND(I558*H558,2)</f>
        <v>0</v>
      </c>
      <c r="BL558" s="14" t="s">
        <v>141</v>
      </c>
      <c r="BM558" s="220" t="s">
        <v>508</v>
      </c>
    </row>
    <row r="559" s="2" customFormat="1">
      <c r="A559" s="35"/>
      <c r="B559" s="36"/>
      <c r="C559" s="37"/>
      <c r="D559" s="222" t="s">
        <v>142</v>
      </c>
      <c r="E559" s="37"/>
      <c r="F559" s="223" t="s">
        <v>150</v>
      </c>
      <c r="G559" s="37"/>
      <c r="H559" s="37"/>
      <c r="I559" s="224"/>
      <c r="J559" s="37"/>
      <c r="K559" s="37"/>
      <c r="L559" s="41"/>
      <c r="M559" s="225"/>
      <c r="N559" s="226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142</v>
      </c>
      <c r="AU559" s="14" t="s">
        <v>84</v>
      </c>
    </row>
    <row r="560" s="2" customFormat="1" ht="16.5" customHeight="1">
      <c r="A560" s="35"/>
      <c r="B560" s="36"/>
      <c r="C560" s="209" t="s">
        <v>509</v>
      </c>
      <c r="D560" s="209" t="s">
        <v>137</v>
      </c>
      <c r="E560" s="210" t="s">
        <v>478</v>
      </c>
      <c r="F560" s="211" t="s">
        <v>153</v>
      </c>
      <c r="G560" s="212" t="s">
        <v>140</v>
      </c>
      <c r="H560" s="213">
        <v>1</v>
      </c>
      <c r="I560" s="214"/>
      <c r="J560" s="215">
        <f>ROUND(I560*H560,2)</f>
        <v>0</v>
      </c>
      <c r="K560" s="211" t="s">
        <v>1</v>
      </c>
      <c r="L560" s="41"/>
      <c r="M560" s="216" t="s">
        <v>1</v>
      </c>
      <c r="N560" s="217" t="s">
        <v>41</v>
      </c>
      <c r="O560" s="88"/>
      <c r="P560" s="218">
        <f>O560*H560</f>
        <v>0</v>
      </c>
      <c r="Q560" s="218">
        <v>0</v>
      </c>
      <c r="R560" s="218">
        <f>Q560*H560</f>
        <v>0</v>
      </c>
      <c r="S560" s="218">
        <v>0</v>
      </c>
      <c r="T560" s="219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20" t="s">
        <v>141</v>
      </c>
      <c r="AT560" s="220" t="s">
        <v>137</v>
      </c>
      <c r="AU560" s="220" t="s">
        <v>84</v>
      </c>
      <c r="AY560" s="14" t="s">
        <v>136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14" t="s">
        <v>84</v>
      </c>
      <c r="BK560" s="221">
        <f>ROUND(I560*H560,2)</f>
        <v>0</v>
      </c>
      <c r="BL560" s="14" t="s">
        <v>141</v>
      </c>
      <c r="BM560" s="220" t="s">
        <v>510</v>
      </c>
    </row>
    <row r="561" s="2" customFormat="1">
      <c r="A561" s="35"/>
      <c r="B561" s="36"/>
      <c r="C561" s="37"/>
      <c r="D561" s="222" t="s">
        <v>142</v>
      </c>
      <c r="E561" s="37"/>
      <c r="F561" s="223" t="s">
        <v>153</v>
      </c>
      <c r="G561" s="37"/>
      <c r="H561" s="37"/>
      <c r="I561" s="224"/>
      <c r="J561" s="37"/>
      <c r="K561" s="37"/>
      <c r="L561" s="41"/>
      <c r="M561" s="225"/>
      <c r="N561" s="226"/>
      <c r="O561" s="88"/>
      <c r="P561" s="88"/>
      <c r="Q561" s="88"/>
      <c r="R561" s="88"/>
      <c r="S561" s="88"/>
      <c r="T561" s="89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142</v>
      </c>
      <c r="AU561" s="14" t="s">
        <v>84</v>
      </c>
    </row>
    <row r="562" s="2" customFormat="1" ht="16.5" customHeight="1">
      <c r="A562" s="35"/>
      <c r="B562" s="36"/>
      <c r="C562" s="209" t="s">
        <v>328</v>
      </c>
      <c r="D562" s="209" t="s">
        <v>137</v>
      </c>
      <c r="E562" s="210" t="s">
        <v>480</v>
      </c>
      <c r="F562" s="211" t="s">
        <v>157</v>
      </c>
      <c r="G562" s="212" t="s">
        <v>140</v>
      </c>
      <c r="H562" s="213">
        <v>1</v>
      </c>
      <c r="I562" s="214"/>
      <c r="J562" s="215">
        <f>ROUND(I562*H562,2)</f>
        <v>0</v>
      </c>
      <c r="K562" s="211" t="s">
        <v>1</v>
      </c>
      <c r="L562" s="41"/>
      <c r="M562" s="216" t="s">
        <v>1</v>
      </c>
      <c r="N562" s="217" t="s">
        <v>41</v>
      </c>
      <c r="O562" s="88"/>
      <c r="P562" s="218">
        <f>O562*H562</f>
        <v>0</v>
      </c>
      <c r="Q562" s="218">
        <v>0</v>
      </c>
      <c r="R562" s="218">
        <f>Q562*H562</f>
        <v>0</v>
      </c>
      <c r="S562" s="218">
        <v>0</v>
      </c>
      <c r="T562" s="219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20" t="s">
        <v>141</v>
      </c>
      <c r="AT562" s="220" t="s">
        <v>137</v>
      </c>
      <c r="AU562" s="220" t="s">
        <v>84</v>
      </c>
      <c r="AY562" s="14" t="s">
        <v>136</v>
      </c>
      <c r="BE562" s="221">
        <f>IF(N562="základní",J562,0)</f>
        <v>0</v>
      </c>
      <c r="BF562" s="221">
        <f>IF(N562="snížená",J562,0)</f>
        <v>0</v>
      </c>
      <c r="BG562" s="221">
        <f>IF(N562="zákl. přenesená",J562,0)</f>
        <v>0</v>
      </c>
      <c r="BH562" s="221">
        <f>IF(N562="sníž. přenesená",J562,0)</f>
        <v>0</v>
      </c>
      <c r="BI562" s="221">
        <f>IF(N562="nulová",J562,0)</f>
        <v>0</v>
      </c>
      <c r="BJ562" s="14" t="s">
        <v>84</v>
      </c>
      <c r="BK562" s="221">
        <f>ROUND(I562*H562,2)</f>
        <v>0</v>
      </c>
      <c r="BL562" s="14" t="s">
        <v>141</v>
      </c>
      <c r="BM562" s="220" t="s">
        <v>511</v>
      </c>
    </row>
    <row r="563" s="2" customFormat="1">
      <c r="A563" s="35"/>
      <c r="B563" s="36"/>
      <c r="C563" s="37"/>
      <c r="D563" s="222" t="s">
        <v>142</v>
      </c>
      <c r="E563" s="37"/>
      <c r="F563" s="223" t="s">
        <v>157</v>
      </c>
      <c r="G563" s="37"/>
      <c r="H563" s="37"/>
      <c r="I563" s="224"/>
      <c r="J563" s="37"/>
      <c r="K563" s="37"/>
      <c r="L563" s="41"/>
      <c r="M563" s="225"/>
      <c r="N563" s="226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142</v>
      </c>
      <c r="AU563" s="14" t="s">
        <v>84</v>
      </c>
    </row>
    <row r="564" s="2" customFormat="1" ht="16.5" customHeight="1">
      <c r="A564" s="35"/>
      <c r="B564" s="36"/>
      <c r="C564" s="209" t="s">
        <v>512</v>
      </c>
      <c r="D564" s="209" t="s">
        <v>137</v>
      </c>
      <c r="E564" s="210" t="s">
        <v>513</v>
      </c>
      <c r="F564" s="211" t="s">
        <v>157</v>
      </c>
      <c r="G564" s="212" t="s">
        <v>140</v>
      </c>
      <c r="H564" s="213">
        <v>1</v>
      </c>
      <c r="I564" s="214"/>
      <c r="J564" s="215">
        <f>ROUND(I564*H564,2)</f>
        <v>0</v>
      </c>
      <c r="K564" s="211" t="s">
        <v>1</v>
      </c>
      <c r="L564" s="41"/>
      <c r="M564" s="216" t="s">
        <v>1</v>
      </c>
      <c r="N564" s="217" t="s">
        <v>41</v>
      </c>
      <c r="O564" s="88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20" t="s">
        <v>141</v>
      </c>
      <c r="AT564" s="220" t="s">
        <v>137</v>
      </c>
      <c r="AU564" s="220" t="s">
        <v>84</v>
      </c>
      <c r="AY564" s="14" t="s">
        <v>136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14" t="s">
        <v>84</v>
      </c>
      <c r="BK564" s="221">
        <f>ROUND(I564*H564,2)</f>
        <v>0</v>
      </c>
      <c r="BL564" s="14" t="s">
        <v>141</v>
      </c>
      <c r="BM564" s="220" t="s">
        <v>514</v>
      </c>
    </row>
    <row r="565" s="2" customFormat="1">
      <c r="A565" s="35"/>
      <c r="B565" s="36"/>
      <c r="C565" s="37"/>
      <c r="D565" s="222" t="s">
        <v>142</v>
      </c>
      <c r="E565" s="37"/>
      <c r="F565" s="223" t="s">
        <v>157</v>
      </c>
      <c r="G565" s="37"/>
      <c r="H565" s="37"/>
      <c r="I565" s="224"/>
      <c r="J565" s="37"/>
      <c r="K565" s="37"/>
      <c r="L565" s="41"/>
      <c r="M565" s="225"/>
      <c r="N565" s="226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142</v>
      </c>
      <c r="AU565" s="14" t="s">
        <v>84</v>
      </c>
    </row>
    <row r="566" s="2" customFormat="1" ht="21.75" customHeight="1">
      <c r="A566" s="35"/>
      <c r="B566" s="36"/>
      <c r="C566" s="209" t="s">
        <v>329</v>
      </c>
      <c r="D566" s="209" t="s">
        <v>137</v>
      </c>
      <c r="E566" s="210" t="s">
        <v>484</v>
      </c>
      <c r="F566" s="211" t="s">
        <v>485</v>
      </c>
      <c r="G566" s="212" t="s">
        <v>140</v>
      </c>
      <c r="H566" s="213">
        <v>2</v>
      </c>
      <c r="I566" s="214"/>
      <c r="J566" s="215">
        <f>ROUND(I566*H566,2)</f>
        <v>0</v>
      </c>
      <c r="K566" s="211" t="s">
        <v>1</v>
      </c>
      <c r="L566" s="41"/>
      <c r="M566" s="216" t="s">
        <v>1</v>
      </c>
      <c r="N566" s="217" t="s">
        <v>41</v>
      </c>
      <c r="O566" s="88"/>
      <c r="P566" s="218">
        <f>O566*H566</f>
        <v>0</v>
      </c>
      <c r="Q566" s="218">
        <v>0</v>
      </c>
      <c r="R566" s="218">
        <f>Q566*H566</f>
        <v>0</v>
      </c>
      <c r="S566" s="218">
        <v>0</v>
      </c>
      <c r="T566" s="219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20" t="s">
        <v>141</v>
      </c>
      <c r="AT566" s="220" t="s">
        <v>137</v>
      </c>
      <c r="AU566" s="220" t="s">
        <v>84</v>
      </c>
      <c r="AY566" s="14" t="s">
        <v>136</v>
      </c>
      <c r="BE566" s="221">
        <f>IF(N566="základní",J566,0)</f>
        <v>0</v>
      </c>
      <c r="BF566" s="221">
        <f>IF(N566="snížená",J566,0)</f>
        <v>0</v>
      </c>
      <c r="BG566" s="221">
        <f>IF(N566="zákl. přenesená",J566,0)</f>
        <v>0</v>
      </c>
      <c r="BH566" s="221">
        <f>IF(N566="sníž. přenesená",J566,0)</f>
        <v>0</v>
      </c>
      <c r="BI566" s="221">
        <f>IF(N566="nulová",J566,0)</f>
        <v>0</v>
      </c>
      <c r="BJ566" s="14" t="s">
        <v>84</v>
      </c>
      <c r="BK566" s="221">
        <f>ROUND(I566*H566,2)</f>
        <v>0</v>
      </c>
      <c r="BL566" s="14" t="s">
        <v>141</v>
      </c>
      <c r="BM566" s="220" t="s">
        <v>515</v>
      </c>
    </row>
    <row r="567" s="2" customFormat="1">
      <c r="A567" s="35"/>
      <c r="B567" s="36"/>
      <c r="C567" s="37"/>
      <c r="D567" s="222" t="s">
        <v>142</v>
      </c>
      <c r="E567" s="37"/>
      <c r="F567" s="223" t="s">
        <v>485</v>
      </c>
      <c r="G567" s="37"/>
      <c r="H567" s="37"/>
      <c r="I567" s="224"/>
      <c r="J567" s="37"/>
      <c r="K567" s="37"/>
      <c r="L567" s="41"/>
      <c r="M567" s="225"/>
      <c r="N567" s="226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142</v>
      </c>
      <c r="AU567" s="14" t="s">
        <v>84</v>
      </c>
    </row>
    <row r="568" s="2" customFormat="1" ht="16.5" customHeight="1">
      <c r="A568" s="35"/>
      <c r="B568" s="36"/>
      <c r="C568" s="209" t="s">
        <v>516</v>
      </c>
      <c r="D568" s="209" t="s">
        <v>137</v>
      </c>
      <c r="E568" s="210" t="s">
        <v>488</v>
      </c>
      <c r="F568" s="211" t="s">
        <v>489</v>
      </c>
      <c r="G568" s="212" t="s">
        <v>458</v>
      </c>
      <c r="H568" s="213">
        <v>0.80000000000000004</v>
      </c>
      <c r="I568" s="214"/>
      <c r="J568" s="215">
        <f>ROUND(I568*H568,2)</f>
        <v>0</v>
      </c>
      <c r="K568" s="211" t="s">
        <v>1</v>
      </c>
      <c r="L568" s="41"/>
      <c r="M568" s="216" t="s">
        <v>1</v>
      </c>
      <c r="N568" s="217" t="s">
        <v>41</v>
      </c>
      <c r="O568" s="88"/>
      <c r="P568" s="218">
        <f>O568*H568</f>
        <v>0</v>
      </c>
      <c r="Q568" s="218">
        <v>0</v>
      </c>
      <c r="R568" s="218">
        <f>Q568*H568</f>
        <v>0</v>
      </c>
      <c r="S568" s="218">
        <v>0</v>
      </c>
      <c r="T568" s="219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20" t="s">
        <v>141</v>
      </c>
      <c r="AT568" s="220" t="s">
        <v>137</v>
      </c>
      <c r="AU568" s="220" t="s">
        <v>84</v>
      </c>
      <c r="AY568" s="14" t="s">
        <v>136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14" t="s">
        <v>84</v>
      </c>
      <c r="BK568" s="221">
        <f>ROUND(I568*H568,2)</f>
        <v>0</v>
      </c>
      <c r="BL568" s="14" t="s">
        <v>141</v>
      </c>
      <c r="BM568" s="220" t="s">
        <v>517</v>
      </c>
    </row>
    <row r="569" s="2" customFormat="1">
      <c r="A569" s="35"/>
      <c r="B569" s="36"/>
      <c r="C569" s="37"/>
      <c r="D569" s="222" t="s">
        <v>142</v>
      </c>
      <c r="E569" s="37"/>
      <c r="F569" s="223" t="s">
        <v>489</v>
      </c>
      <c r="G569" s="37"/>
      <c r="H569" s="37"/>
      <c r="I569" s="224"/>
      <c r="J569" s="37"/>
      <c r="K569" s="37"/>
      <c r="L569" s="41"/>
      <c r="M569" s="225"/>
      <c r="N569" s="226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142</v>
      </c>
      <c r="AU569" s="14" t="s">
        <v>84</v>
      </c>
    </row>
    <row r="570" s="2" customFormat="1" ht="24.15" customHeight="1">
      <c r="A570" s="35"/>
      <c r="B570" s="36"/>
      <c r="C570" s="209" t="s">
        <v>331</v>
      </c>
      <c r="D570" s="209" t="s">
        <v>137</v>
      </c>
      <c r="E570" s="210" t="s">
        <v>518</v>
      </c>
      <c r="F570" s="211" t="s">
        <v>492</v>
      </c>
      <c r="G570" s="212" t="s">
        <v>168</v>
      </c>
      <c r="H570" s="213">
        <v>1</v>
      </c>
      <c r="I570" s="214"/>
      <c r="J570" s="215">
        <f>ROUND(I570*H570,2)</f>
        <v>0</v>
      </c>
      <c r="K570" s="211" t="s">
        <v>1</v>
      </c>
      <c r="L570" s="41"/>
      <c r="M570" s="216" t="s">
        <v>1</v>
      </c>
      <c r="N570" s="217" t="s">
        <v>41</v>
      </c>
      <c r="O570" s="88"/>
      <c r="P570" s="218">
        <f>O570*H570</f>
        <v>0</v>
      </c>
      <c r="Q570" s="218">
        <v>0</v>
      </c>
      <c r="R570" s="218">
        <f>Q570*H570</f>
        <v>0</v>
      </c>
      <c r="S570" s="218">
        <v>0</v>
      </c>
      <c r="T570" s="219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20" t="s">
        <v>141</v>
      </c>
      <c r="AT570" s="220" t="s">
        <v>137</v>
      </c>
      <c r="AU570" s="220" t="s">
        <v>84</v>
      </c>
      <c r="AY570" s="14" t="s">
        <v>136</v>
      </c>
      <c r="BE570" s="221">
        <f>IF(N570="základní",J570,0)</f>
        <v>0</v>
      </c>
      <c r="BF570" s="221">
        <f>IF(N570="snížená",J570,0)</f>
        <v>0</v>
      </c>
      <c r="BG570" s="221">
        <f>IF(N570="zákl. přenesená",J570,0)</f>
        <v>0</v>
      </c>
      <c r="BH570" s="221">
        <f>IF(N570="sníž. přenesená",J570,0)</f>
        <v>0</v>
      </c>
      <c r="BI570" s="221">
        <f>IF(N570="nulová",J570,0)</f>
        <v>0</v>
      </c>
      <c r="BJ570" s="14" t="s">
        <v>84</v>
      </c>
      <c r="BK570" s="221">
        <f>ROUND(I570*H570,2)</f>
        <v>0</v>
      </c>
      <c r="BL570" s="14" t="s">
        <v>141</v>
      </c>
      <c r="BM570" s="220" t="s">
        <v>519</v>
      </c>
    </row>
    <row r="571" s="2" customFormat="1">
      <c r="A571" s="35"/>
      <c r="B571" s="36"/>
      <c r="C571" s="37"/>
      <c r="D571" s="222" t="s">
        <v>142</v>
      </c>
      <c r="E571" s="37"/>
      <c r="F571" s="223" t="s">
        <v>492</v>
      </c>
      <c r="G571" s="37"/>
      <c r="H571" s="37"/>
      <c r="I571" s="224"/>
      <c r="J571" s="37"/>
      <c r="K571" s="37"/>
      <c r="L571" s="41"/>
      <c r="M571" s="225"/>
      <c r="N571" s="226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142</v>
      </c>
      <c r="AU571" s="14" t="s">
        <v>84</v>
      </c>
    </row>
    <row r="572" s="12" customFormat="1" ht="25.92" customHeight="1">
      <c r="A572" s="12"/>
      <c r="B572" s="195"/>
      <c r="C572" s="196"/>
      <c r="D572" s="197" t="s">
        <v>75</v>
      </c>
      <c r="E572" s="198" t="s">
        <v>520</v>
      </c>
      <c r="F572" s="198" t="s">
        <v>521</v>
      </c>
      <c r="G572" s="196"/>
      <c r="H572" s="196"/>
      <c r="I572" s="199"/>
      <c r="J572" s="200">
        <f>BK572</f>
        <v>0</v>
      </c>
      <c r="K572" s="196"/>
      <c r="L572" s="201"/>
      <c r="M572" s="202"/>
      <c r="N572" s="203"/>
      <c r="O572" s="203"/>
      <c r="P572" s="204">
        <f>SUM(P573:P612)</f>
        <v>0</v>
      </c>
      <c r="Q572" s="203"/>
      <c r="R572" s="204">
        <f>SUM(R573:R612)</f>
        <v>76</v>
      </c>
      <c r="S572" s="203"/>
      <c r="T572" s="205">
        <f>SUM(T573:T612)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6" t="s">
        <v>84</v>
      </c>
      <c r="AT572" s="207" t="s">
        <v>75</v>
      </c>
      <c r="AU572" s="207" t="s">
        <v>76</v>
      </c>
      <c r="AY572" s="206" t="s">
        <v>136</v>
      </c>
      <c r="BK572" s="208">
        <f>SUM(BK573:BK612)</f>
        <v>0</v>
      </c>
    </row>
    <row r="573" s="2" customFormat="1" ht="16.5" customHeight="1">
      <c r="A573" s="35"/>
      <c r="B573" s="36"/>
      <c r="C573" s="209" t="s">
        <v>522</v>
      </c>
      <c r="D573" s="209" t="s">
        <v>137</v>
      </c>
      <c r="E573" s="210" t="s">
        <v>523</v>
      </c>
      <c r="F573" s="211" t="s">
        <v>524</v>
      </c>
      <c r="G573" s="212" t="s">
        <v>525</v>
      </c>
      <c r="H573" s="213">
        <v>20.5</v>
      </c>
      <c r="I573" s="214"/>
      <c r="J573" s="215">
        <f>ROUND(I573*H573,2)</f>
        <v>0</v>
      </c>
      <c r="K573" s="211" t="s">
        <v>1</v>
      </c>
      <c r="L573" s="41"/>
      <c r="M573" s="216" t="s">
        <v>1</v>
      </c>
      <c r="N573" s="217" t="s">
        <v>41</v>
      </c>
      <c r="O573" s="88"/>
      <c r="P573" s="218">
        <f>O573*H573</f>
        <v>0</v>
      </c>
      <c r="Q573" s="218">
        <v>0</v>
      </c>
      <c r="R573" s="218">
        <f>Q573*H573</f>
        <v>0</v>
      </c>
      <c r="S573" s="218">
        <v>0</v>
      </c>
      <c r="T573" s="219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20" t="s">
        <v>141</v>
      </c>
      <c r="AT573" s="220" t="s">
        <v>137</v>
      </c>
      <c r="AU573" s="220" t="s">
        <v>84</v>
      </c>
      <c r="AY573" s="14" t="s">
        <v>136</v>
      </c>
      <c r="BE573" s="221">
        <f>IF(N573="základní",J573,0)</f>
        <v>0</v>
      </c>
      <c r="BF573" s="221">
        <f>IF(N573="snížená",J573,0)</f>
        <v>0</v>
      </c>
      <c r="BG573" s="221">
        <f>IF(N573="zákl. přenesená",J573,0)</f>
        <v>0</v>
      </c>
      <c r="BH573" s="221">
        <f>IF(N573="sníž. přenesená",J573,0)</f>
        <v>0</v>
      </c>
      <c r="BI573" s="221">
        <f>IF(N573="nulová",J573,0)</f>
        <v>0</v>
      </c>
      <c r="BJ573" s="14" t="s">
        <v>84</v>
      </c>
      <c r="BK573" s="221">
        <f>ROUND(I573*H573,2)</f>
        <v>0</v>
      </c>
      <c r="BL573" s="14" t="s">
        <v>141</v>
      </c>
      <c r="BM573" s="220" t="s">
        <v>526</v>
      </c>
    </row>
    <row r="574" s="2" customFormat="1">
      <c r="A574" s="35"/>
      <c r="B574" s="36"/>
      <c r="C574" s="37"/>
      <c r="D574" s="222" t="s">
        <v>142</v>
      </c>
      <c r="E574" s="37"/>
      <c r="F574" s="223" t="s">
        <v>524</v>
      </c>
      <c r="G574" s="37"/>
      <c r="H574" s="37"/>
      <c r="I574" s="224"/>
      <c r="J574" s="37"/>
      <c r="K574" s="37"/>
      <c r="L574" s="41"/>
      <c r="M574" s="225"/>
      <c r="N574" s="226"/>
      <c r="O574" s="88"/>
      <c r="P574" s="88"/>
      <c r="Q574" s="88"/>
      <c r="R574" s="88"/>
      <c r="S574" s="88"/>
      <c r="T574" s="89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142</v>
      </c>
      <c r="AU574" s="14" t="s">
        <v>84</v>
      </c>
    </row>
    <row r="575" s="2" customFormat="1" ht="37.8" customHeight="1">
      <c r="A575" s="35"/>
      <c r="B575" s="36"/>
      <c r="C575" s="209" t="s">
        <v>332</v>
      </c>
      <c r="D575" s="209" t="s">
        <v>137</v>
      </c>
      <c r="E575" s="210" t="s">
        <v>527</v>
      </c>
      <c r="F575" s="211" t="s">
        <v>528</v>
      </c>
      <c r="G575" s="212" t="s">
        <v>140</v>
      </c>
      <c r="H575" s="213">
        <v>1</v>
      </c>
      <c r="I575" s="214"/>
      <c r="J575" s="215">
        <f>ROUND(I575*H575,2)</f>
        <v>0</v>
      </c>
      <c r="K575" s="211" t="s">
        <v>1</v>
      </c>
      <c r="L575" s="41"/>
      <c r="M575" s="216" t="s">
        <v>1</v>
      </c>
      <c r="N575" s="217" t="s">
        <v>41</v>
      </c>
      <c r="O575" s="88"/>
      <c r="P575" s="218">
        <f>O575*H575</f>
        <v>0</v>
      </c>
      <c r="Q575" s="218">
        <v>76</v>
      </c>
      <c r="R575" s="218">
        <f>Q575*H575</f>
        <v>76</v>
      </c>
      <c r="S575" s="218">
        <v>0</v>
      </c>
      <c r="T575" s="21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20" t="s">
        <v>141</v>
      </c>
      <c r="AT575" s="220" t="s">
        <v>137</v>
      </c>
      <c r="AU575" s="220" t="s">
        <v>84</v>
      </c>
      <c r="AY575" s="14" t="s">
        <v>136</v>
      </c>
      <c r="BE575" s="221">
        <f>IF(N575="základní",J575,0)</f>
        <v>0</v>
      </c>
      <c r="BF575" s="221">
        <f>IF(N575="snížená",J575,0)</f>
        <v>0</v>
      </c>
      <c r="BG575" s="221">
        <f>IF(N575="zákl. přenesená",J575,0)</f>
        <v>0</v>
      </c>
      <c r="BH575" s="221">
        <f>IF(N575="sníž. přenesená",J575,0)</f>
        <v>0</v>
      </c>
      <c r="BI575" s="221">
        <f>IF(N575="nulová",J575,0)</f>
        <v>0</v>
      </c>
      <c r="BJ575" s="14" t="s">
        <v>84</v>
      </c>
      <c r="BK575" s="221">
        <f>ROUND(I575*H575,2)</f>
        <v>0</v>
      </c>
      <c r="BL575" s="14" t="s">
        <v>141</v>
      </c>
      <c r="BM575" s="220" t="s">
        <v>529</v>
      </c>
    </row>
    <row r="576" s="2" customFormat="1">
      <c r="A576" s="35"/>
      <c r="B576" s="36"/>
      <c r="C576" s="37"/>
      <c r="D576" s="222" t="s">
        <v>142</v>
      </c>
      <c r="E576" s="37"/>
      <c r="F576" s="223" t="s">
        <v>528</v>
      </c>
      <c r="G576" s="37"/>
      <c r="H576" s="37"/>
      <c r="I576" s="224"/>
      <c r="J576" s="37"/>
      <c r="K576" s="37"/>
      <c r="L576" s="41"/>
      <c r="M576" s="225"/>
      <c r="N576" s="226"/>
      <c r="O576" s="88"/>
      <c r="P576" s="88"/>
      <c r="Q576" s="88"/>
      <c r="R576" s="88"/>
      <c r="S576" s="88"/>
      <c r="T576" s="89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4" t="s">
        <v>142</v>
      </c>
      <c r="AU576" s="14" t="s">
        <v>84</v>
      </c>
    </row>
    <row r="577" s="2" customFormat="1" ht="16.5" customHeight="1">
      <c r="A577" s="35"/>
      <c r="B577" s="36"/>
      <c r="C577" s="209" t="s">
        <v>530</v>
      </c>
      <c r="D577" s="209" t="s">
        <v>137</v>
      </c>
      <c r="E577" s="210" t="s">
        <v>531</v>
      </c>
      <c r="F577" s="211" t="s">
        <v>532</v>
      </c>
      <c r="G577" s="212" t="s">
        <v>140</v>
      </c>
      <c r="H577" s="213">
        <v>1</v>
      </c>
      <c r="I577" s="214"/>
      <c r="J577" s="215">
        <f>ROUND(I577*H577,2)</f>
        <v>0</v>
      </c>
      <c r="K577" s="211" t="s">
        <v>1</v>
      </c>
      <c r="L577" s="41"/>
      <c r="M577" s="216" t="s">
        <v>1</v>
      </c>
      <c r="N577" s="217" t="s">
        <v>41</v>
      </c>
      <c r="O577" s="88"/>
      <c r="P577" s="218">
        <f>O577*H577</f>
        <v>0</v>
      </c>
      <c r="Q577" s="218">
        <v>0</v>
      </c>
      <c r="R577" s="218">
        <f>Q577*H577</f>
        <v>0</v>
      </c>
      <c r="S577" s="218">
        <v>0</v>
      </c>
      <c r="T577" s="219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20" t="s">
        <v>141</v>
      </c>
      <c r="AT577" s="220" t="s">
        <v>137</v>
      </c>
      <c r="AU577" s="220" t="s">
        <v>84</v>
      </c>
      <c r="AY577" s="14" t="s">
        <v>136</v>
      </c>
      <c r="BE577" s="221">
        <f>IF(N577="základní",J577,0)</f>
        <v>0</v>
      </c>
      <c r="BF577" s="221">
        <f>IF(N577="snížená",J577,0)</f>
        <v>0</v>
      </c>
      <c r="BG577" s="221">
        <f>IF(N577="zákl. přenesená",J577,0)</f>
        <v>0</v>
      </c>
      <c r="BH577" s="221">
        <f>IF(N577="sníž. přenesená",J577,0)</f>
        <v>0</v>
      </c>
      <c r="BI577" s="221">
        <f>IF(N577="nulová",J577,0)</f>
        <v>0</v>
      </c>
      <c r="BJ577" s="14" t="s">
        <v>84</v>
      </c>
      <c r="BK577" s="221">
        <f>ROUND(I577*H577,2)</f>
        <v>0</v>
      </c>
      <c r="BL577" s="14" t="s">
        <v>141</v>
      </c>
      <c r="BM577" s="220" t="s">
        <v>533</v>
      </c>
    </row>
    <row r="578" s="2" customFormat="1">
      <c r="A578" s="35"/>
      <c r="B578" s="36"/>
      <c r="C578" s="37"/>
      <c r="D578" s="222" t="s">
        <v>142</v>
      </c>
      <c r="E578" s="37"/>
      <c r="F578" s="223" t="s">
        <v>532</v>
      </c>
      <c r="G578" s="37"/>
      <c r="H578" s="37"/>
      <c r="I578" s="224"/>
      <c r="J578" s="37"/>
      <c r="K578" s="37"/>
      <c r="L578" s="41"/>
      <c r="M578" s="225"/>
      <c r="N578" s="226"/>
      <c r="O578" s="88"/>
      <c r="P578" s="88"/>
      <c r="Q578" s="88"/>
      <c r="R578" s="88"/>
      <c r="S578" s="88"/>
      <c r="T578" s="89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4" t="s">
        <v>142</v>
      </c>
      <c r="AU578" s="14" t="s">
        <v>84</v>
      </c>
    </row>
    <row r="579" s="2" customFormat="1" ht="16.5" customHeight="1">
      <c r="A579" s="35"/>
      <c r="B579" s="36"/>
      <c r="C579" s="209" t="s">
        <v>334</v>
      </c>
      <c r="D579" s="209" t="s">
        <v>137</v>
      </c>
      <c r="E579" s="210" t="s">
        <v>534</v>
      </c>
      <c r="F579" s="211" t="s">
        <v>535</v>
      </c>
      <c r="G579" s="212" t="s">
        <v>140</v>
      </c>
      <c r="H579" s="213">
        <v>4</v>
      </c>
      <c r="I579" s="214"/>
      <c r="J579" s="215">
        <f>ROUND(I579*H579,2)</f>
        <v>0</v>
      </c>
      <c r="K579" s="211" t="s">
        <v>1</v>
      </c>
      <c r="L579" s="41"/>
      <c r="M579" s="216" t="s">
        <v>1</v>
      </c>
      <c r="N579" s="217" t="s">
        <v>41</v>
      </c>
      <c r="O579" s="88"/>
      <c r="P579" s="218">
        <f>O579*H579</f>
        <v>0</v>
      </c>
      <c r="Q579" s="218">
        <v>0</v>
      </c>
      <c r="R579" s="218">
        <f>Q579*H579</f>
        <v>0</v>
      </c>
      <c r="S579" s="218">
        <v>0</v>
      </c>
      <c r="T579" s="219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20" t="s">
        <v>141</v>
      </c>
      <c r="AT579" s="220" t="s">
        <v>137</v>
      </c>
      <c r="AU579" s="220" t="s">
        <v>84</v>
      </c>
      <c r="AY579" s="14" t="s">
        <v>136</v>
      </c>
      <c r="BE579" s="221">
        <f>IF(N579="základní",J579,0)</f>
        <v>0</v>
      </c>
      <c r="BF579" s="221">
        <f>IF(N579="snížená",J579,0)</f>
        <v>0</v>
      </c>
      <c r="BG579" s="221">
        <f>IF(N579="zákl. přenesená",J579,0)</f>
        <v>0</v>
      </c>
      <c r="BH579" s="221">
        <f>IF(N579="sníž. přenesená",J579,0)</f>
        <v>0</v>
      </c>
      <c r="BI579" s="221">
        <f>IF(N579="nulová",J579,0)</f>
        <v>0</v>
      </c>
      <c r="BJ579" s="14" t="s">
        <v>84</v>
      </c>
      <c r="BK579" s="221">
        <f>ROUND(I579*H579,2)</f>
        <v>0</v>
      </c>
      <c r="BL579" s="14" t="s">
        <v>141</v>
      </c>
      <c r="BM579" s="220" t="s">
        <v>536</v>
      </c>
    </row>
    <row r="580" s="2" customFormat="1">
      <c r="A580" s="35"/>
      <c r="B580" s="36"/>
      <c r="C580" s="37"/>
      <c r="D580" s="222" t="s">
        <v>142</v>
      </c>
      <c r="E580" s="37"/>
      <c r="F580" s="223" t="s">
        <v>535</v>
      </c>
      <c r="G580" s="37"/>
      <c r="H580" s="37"/>
      <c r="I580" s="224"/>
      <c r="J580" s="37"/>
      <c r="K580" s="37"/>
      <c r="L580" s="41"/>
      <c r="M580" s="225"/>
      <c r="N580" s="226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142</v>
      </c>
      <c r="AU580" s="14" t="s">
        <v>84</v>
      </c>
    </row>
    <row r="581" s="2" customFormat="1" ht="16.5" customHeight="1">
      <c r="A581" s="35"/>
      <c r="B581" s="36"/>
      <c r="C581" s="209" t="s">
        <v>537</v>
      </c>
      <c r="D581" s="209" t="s">
        <v>137</v>
      </c>
      <c r="E581" s="210" t="s">
        <v>538</v>
      </c>
      <c r="F581" s="211" t="s">
        <v>539</v>
      </c>
      <c r="G581" s="212" t="s">
        <v>140</v>
      </c>
      <c r="H581" s="213">
        <v>1</v>
      </c>
      <c r="I581" s="214"/>
      <c r="J581" s="215">
        <f>ROUND(I581*H581,2)</f>
        <v>0</v>
      </c>
      <c r="K581" s="211" t="s">
        <v>1</v>
      </c>
      <c r="L581" s="41"/>
      <c r="M581" s="216" t="s">
        <v>1</v>
      </c>
      <c r="N581" s="217" t="s">
        <v>41</v>
      </c>
      <c r="O581" s="88"/>
      <c r="P581" s="218">
        <f>O581*H581</f>
        <v>0</v>
      </c>
      <c r="Q581" s="218">
        <v>0</v>
      </c>
      <c r="R581" s="218">
        <f>Q581*H581</f>
        <v>0</v>
      </c>
      <c r="S581" s="218">
        <v>0</v>
      </c>
      <c r="T581" s="219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20" t="s">
        <v>141</v>
      </c>
      <c r="AT581" s="220" t="s">
        <v>137</v>
      </c>
      <c r="AU581" s="220" t="s">
        <v>84</v>
      </c>
      <c r="AY581" s="14" t="s">
        <v>136</v>
      </c>
      <c r="BE581" s="221">
        <f>IF(N581="základní",J581,0)</f>
        <v>0</v>
      </c>
      <c r="BF581" s="221">
        <f>IF(N581="snížená",J581,0)</f>
        <v>0</v>
      </c>
      <c r="BG581" s="221">
        <f>IF(N581="zákl. přenesená",J581,0)</f>
        <v>0</v>
      </c>
      <c r="BH581" s="221">
        <f>IF(N581="sníž. přenesená",J581,0)</f>
        <v>0</v>
      </c>
      <c r="BI581" s="221">
        <f>IF(N581="nulová",J581,0)</f>
        <v>0</v>
      </c>
      <c r="BJ581" s="14" t="s">
        <v>84</v>
      </c>
      <c r="BK581" s="221">
        <f>ROUND(I581*H581,2)</f>
        <v>0</v>
      </c>
      <c r="BL581" s="14" t="s">
        <v>141</v>
      </c>
      <c r="BM581" s="220" t="s">
        <v>540</v>
      </c>
    </row>
    <row r="582" s="2" customFormat="1">
      <c r="A582" s="35"/>
      <c r="B582" s="36"/>
      <c r="C582" s="37"/>
      <c r="D582" s="222" t="s">
        <v>142</v>
      </c>
      <c r="E582" s="37"/>
      <c r="F582" s="223" t="s">
        <v>539</v>
      </c>
      <c r="G582" s="37"/>
      <c r="H582" s="37"/>
      <c r="I582" s="224"/>
      <c r="J582" s="37"/>
      <c r="K582" s="37"/>
      <c r="L582" s="41"/>
      <c r="M582" s="225"/>
      <c r="N582" s="226"/>
      <c r="O582" s="88"/>
      <c r="P582" s="88"/>
      <c r="Q582" s="88"/>
      <c r="R582" s="88"/>
      <c r="S582" s="88"/>
      <c r="T582" s="89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142</v>
      </c>
      <c r="AU582" s="14" t="s">
        <v>84</v>
      </c>
    </row>
    <row r="583" s="2" customFormat="1">
      <c r="A583" s="35"/>
      <c r="B583" s="36"/>
      <c r="C583" s="37"/>
      <c r="D583" s="222" t="s">
        <v>143</v>
      </c>
      <c r="E583" s="37"/>
      <c r="F583" s="227" t="s">
        <v>144</v>
      </c>
      <c r="G583" s="37"/>
      <c r="H583" s="37"/>
      <c r="I583" s="224"/>
      <c r="J583" s="37"/>
      <c r="K583" s="37"/>
      <c r="L583" s="41"/>
      <c r="M583" s="225"/>
      <c r="N583" s="226"/>
      <c r="O583" s="88"/>
      <c r="P583" s="88"/>
      <c r="Q583" s="88"/>
      <c r="R583" s="88"/>
      <c r="S583" s="88"/>
      <c r="T583" s="89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4" t="s">
        <v>143</v>
      </c>
      <c r="AU583" s="14" t="s">
        <v>84</v>
      </c>
    </row>
    <row r="584" s="2" customFormat="1" ht="16.5" customHeight="1">
      <c r="A584" s="35"/>
      <c r="B584" s="36"/>
      <c r="C584" s="209" t="s">
        <v>335</v>
      </c>
      <c r="D584" s="209" t="s">
        <v>137</v>
      </c>
      <c r="E584" s="210" t="s">
        <v>441</v>
      </c>
      <c r="F584" s="211" t="s">
        <v>163</v>
      </c>
      <c r="G584" s="212" t="s">
        <v>140</v>
      </c>
      <c r="H584" s="213">
        <v>1</v>
      </c>
      <c r="I584" s="214"/>
      <c r="J584" s="215">
        <f>ROUND(I584*H584,2)</f>
        <v>0</v>
      </c>
      <c r="K584" s="211" t="s">
        <v>1</v>
      </c>
      <c r="L584" s="41"/>
      <c r="M584" s="216" t="s">
        <v>1</v>
      </c>
      <c r="N584" s="217" t="s">
        <v>41</v>
      </c>
      <c r="O584" s="88"/>
      <c r="P584" s="218">
        <f>O584*H584</f>
        <v>0</v>
      </c>
      <c r="Q584" s="218">
        <v>0</v>
      </c>
      <c r="R584" s="218">
        <f>Q584*H584</f>
        <v>0</v>
      </c>
      <c r="S584" s="218">
        <v>0</v>
      </c>
      <c r="T584" s="219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20" t="s">
        <v>141</v>
      </c>
      <c r="AT584" s="220" t="s">
        <v>137</v>
      </c>
      <c r="AU584" s="220" t="s">
        <v>84</v>
      </c>
      <c r="AY584" s="14" t="s">
        <v>136</v>
      </c>
      <c r="BE584" s="221">
        <f>IF(N584="základní",J584,0)</f>
        <v>0</v>
      </c>
      <c r="BF584" s="221">
        <f>IF(N584="snížená",J584,0)</f>
        <v>0</v>
      </c>
      <c r="BG584" s="221">
        <f>IF(N584="zákl. přenesená",J584,0)</f>
        <v>0</v>
      </c>
      <c r="BH584" s="221">
        <f>IF(N584="sníž. přenesená",J584,0)</f>
        <v>0</v>
      </c>
      <c r="BI584" s="221">
        <f>IF(N584="nulová",J584,0)</f>
        <v>0</v>
      </c>
      <c r="BJ584" s="14" t="s">
        <v>84</v>
      </c>
      <c r="BK584" s="221">
        <f>ROUND(I584*H584,2)</f>
        <v>0</v>
      </c>
      <c r="BL584" s="14" t="s">
        <v>141</v>
      </c>
      <c r="BM584" s="220" t="s">
        <v>541</v>
      </c>
    </row>
    <row r="585" s="2" customFormat="1">
      <c r="A585" s="35"/>
      <c r="B585" s="36"/>
      <c r="C585" s="37"/>
      <c r="D585" s="222" t="s">
        <v>142</v>
      </c>
      <c r="E585" s="37"/>
      <c r="F585" s="223" t="s">
        <v>163</v>
      </c>
      <c r="G585" s="37"/>
      <c r="H585" s="37"/>
      <c r="I585" s="224"/>
      <c r="J585" s="37"/>
      <c r="K585" s="37"/>
      <c r="L585" s="41"/>
      <c r="M585" s="225"/>
      <c r="N585" s="226"/>
      <c r="O585" s="88"/>
      <c r="P585" s="88"/>
      <c r="Q585" s="88"/>
      <c r="R585" s="88"/>
      <c r="S585" s="88"/>
      <c r="T585" s="89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4" t="s">
        <v>142</v>
      </c>
      <c r="AU585" s="14" t="s">
        <v>84</v>
      </c>
    </row>
    <row r="586" s="2" customFormat="1">
      <c r="A586" s="35"/>
      <c r="B586" s="36"/>
      <c r="C586" s="37"/>
      <c r="D586" s="222" t="s">
        <v>143</v>
      </c>
      <c r="E586" s="37"/>
      <c r="F586" s="227" t="s">
        <v>443</v>
      </c>
      <c r="G586" s="37"/>
      <c r="H586" s="37"/>
      <c r="I586" s="224"/>
      <c r="J586" s="37"/>
      <c r="K586" s="37"/>
      <c r="L586" s="41"/>
      <c r="M586" s="225"/>
      <c r="N586" s="226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143</v>
      </c>
      <c r="AU586" s="14" t="s">
        <v>84</v>
      </c>
    </row>
    <row r="587" s="2" customFormat="1" ht="16.5" customHeight="1">
      <c r="A587" s="35"/>
      <c r="B587" s="36"/>
      <c r="C587" s="209" t="s">
        <v>542</v>
      </c>
      <c r="D587" s="209" t="s">
        <v>137</v>
      </c>
      <c r="E587" s="210" t="s">
        <v>543</v>
      </c>
      <c r="F587" s="211" t="s">
        <v>146</v>
      </c>
      <c r="G587" s="212" t="s">
        <v>140</v>
      </c>
      <c r="H587" s="213">
        <v>1</v>
      </c>
      <c r="I587" s="214"/>
      <c r="J587" s="215">
        <f>ROUND(I587*H587,2)</f>
        <v>0</v>
      </c>
      <c r="K587" s="211" t="s">
        <v>1</v>
      </c>
      <c r="L587" s="41"/>
      <c r="M587" s="216" t="s">
        <v>1</v>
      </c>
      <c r="N587" s="217" t="s">
        <v>41</v>
      </c>
      <c r="O587" s="88"/>
      <c r="P587" s="218">
        <f>O587*H587</f>
        <v>0</v>
      </c>
      <c r="Q587" s="218">
        <v>0</v>
      </c>
      <c r="R587" s="218">
        <f>Q587*H587</f>
        <v>0</v>
      </c>
      <c r="S587" s="218">
        <v>0</v>
      </c>
      <c r="T587" s="219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20" t="s">
        <v>141</v>
      </c>
      <c r="AT587" s="220" t="s">
        <v>137</v>
      </c>
      <c r="AU587" s="220" t="s">
        <v>84</v>
      </c>
      <c r="AY587" s="14" t="s">
        <v>136</v>
      </c>
      <c r="BE587" s="221">
        <f>IF(N587="základní",J587,0)</f>
        <v>0</v>
      </c>
      <c r="BF587" s="221">
        <f>IF(N587="snížená",J587,0)</f>
        <v>0</v>
      </c>
      <c r="BG587" s="221">
        <f>IF(N587="zákl. přenesená",J587,0)</f>
        <v>0</v>
      </c>
      <c r="BH587" s="221">
        <f>IF(N587="sníž. přenesená",J587,0)</f>
        <v>0</v>
      </c>
      <c r="BI587" s="221">
        <f>IF(N587="nulová",J587,0)</f>
        <v>0</v>
      </c>
      <c r="BJ587" s="14" t="s">
        <v>84</v>
      </c>
      <c r="BK587" s="221">
        <f>ROUND(I587*H587,2)</f>
        <v>0</v>
      </c>
      <c r="BL587" s="14" t="s">
        <v>141</v>
      </c>
      <c r="BM587" s="220" t="s">
        <v>544</v>
      </c>
    </row>
    <row r="588" s="2" customFormat="1">
      <c r="A588" s="35"/>
      <c r="B588" s="36"/>
      <c r="C588" s="37"/>
      <c r="D588" s="222" t="s">
        <v>142</v>
      </c>
      <c r="E588" s="37"/>
      <c r="F588" s="223" t="s">
        <v>146</v>
      </c>
      <c r="G588" s="37"/>
      <c r="H588" s="37"/>
      <c r="I588" s="224"/>
      <c r="J588" s="37"/>
      <c r="K588" s="37"/>
      <c r="L588" s="41"/>
      <c r="M588" s="225"/>
      <c r="N588" s="226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142</v>
      </c>
      <c r="AU588" s="14" t="s">
        <v>84</v>
      </c>
    </row>
    <row r="589" s="2" customFormat="1">
      <c r="A589" s="35"/>
      <c r="B589" s="36"/>
      <c r="C589" s="37"/>
      <c r="D589" s="222" t="s">
        <v>143</v>
      </c>
      <c r="E589" s="37"/>
      <c r="F589" s="227" t="s">
        <v>147</v>
      </c>
      <c r="G589" s="37"/>
      <c r="H589" s="37"/>
      <c r="I589" s="224"/>
      <c r="J589" s="37"/>
      <c r="K589" s="37"/>
      <c r="L589" s="41"/>
      <c r="M589" s="225"/>
      <c r="N589" s="226"/>
      <c r="O589" s="88"/>
      <c r="P589" s="88"/>
      <c r="Q589" s="88"/>
      <c r="R589" s="88"/>
      <c r="S589" s="88"/>
      <c r="T589" s="89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4" t="s">
        <v>143</v>
      </c>
      <c r="AU589" s="14" t="s">
        <v>84</v>
      </c>
    </row>
    <row r="590" s="2" customFormat="1" ht="16.5" customHeight="1">
      <c r="A590" s="35"/>
      <c r="B590" s="36"/>
      <c r="C590" s="209" t="s">
        <v>337</v>
      </c>
      <c r="D590" s="209" t="s">
        <v>137</v>
      </c>
      <c r="E590" s="210" t="s">
        <v>545</v>
      </c>
      <c r="F590" s="211" t="s">
        <v>150</v>
      </c>
      <c r="G590" s="212" t="s">
        <v>140</v>
      </c>
      <c r="H590" s="213">
        <v>1</v>
      </c>
      <c r="I590" s="214"/>
      <c r="J590" s="215">
        <f>ROUND(I590*H590,2)</f>
        <v>0</v>
      </c>
      <c r="K590" s="211" t="s">
        <v>1</v>
      </c>
      <c r="L590" s="41"/>
      <c r="M590" s="216" t="s">
        <v>1</v>
      </c>
      <c r="N590" s="217" t="s">
        <v>41</v>
      </c>
      <c r="O590" s="88"/>
      <c r="P590" s="218">
        <f>O590*H590</f>
        <v>0</v>
      </c>
      <c r="Q590" s="218">
        <v>0</v>
      </c>
      <c r="R590" s="218">
        <f>Q590*H590</f>
        <v>0</v>
      </c>
      <c r="S590" s="218">
        <v>0</v>
      </c>
      <c r="T590" s="219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20" t="s">
        <v>141</v>
      </c>
      <c r="AT590" s="220" t="s">
        <v>137</v>
      </c>
      <c r="AU590" s="220" t="s">
        <v>84</v>
      </c>
      <c r="AY590" s="14" t="s">
        <v>136</v>
      </c>
      <c r="BE590" s="221">
        <f>IF(N590="základní",J590,0)</f>
        <v>0</v>
      </c>
      <c r="BF590" s="221">
        <f>IF(N590="snížená",J590,0)</f>
        <v>0</v>
      </c>
      <c r="BG590" s="221">
        <f>IF(N590="zákl. přenesená",J590,0)</f>
        <v>0</v>
      </c>
      <c r="BH590" s="221">
        <f>IF(N590="sníž. přenesená",J590,0)</f>
        <v>0</v>
      </c>
      <c r="BI590" s="221">
        <f>IF(N590="nulová",J590,0)</f>
        <v>0</v>
      </c>
      <c r="BJ590" s="14" t="s">
        <v>84</v>
      </c>
      <c r="BK590" s="221">
        <f>ROUND(I590*H590,2)</f>
        <v>0</v>
      </c>
      <c r="BL590" s="14" t="s">
        <v>141</v>
      </c>
      <c r="BM590" s="220" t="s">
        <v>546</v>
      </c>
    </row>
    <row r="591" s="2" customFormat="1">
      <c r="A591" s="35"/>
      <c r="B591" s="36"/>
      <c r="C591" s="37"/>
      <c r="D591" s="222" t="s">
        <v>142</v>
      </c>
      <c r="E591" s="37"/>
      <c r="F591" s="223" t="s">
        <v>150</v>
      </c>
      <c r="G591" s="37"/>
      <c r="H591" s="37"/>
      <c r="I591" s="224"/>
      <c r="J591" s="37"/>
      <c r="K591" s="37"/>
      <c r="L591" s="41"/>
      <c r="M591" s="225"/>
      <c r="N591" s="226"/>
      <c r="O591" s="88"/>
      <c r="P591" s="88"/>
      <c r="Q591" s="88"/>
      <c r="R591" s="88"/>
      <c r="S591" s="88"/>
      <c r="T591" s="89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4" t="s">
        <v>142</v>
      </c>
      <c r="AU591" s="14" t="s">
        <v>84</v>
      </c>
    </row>
    <row r="592" s="2" customFormat="1" ht="16.5" customHeight="1">
      <c r="A592" s="35"/>
      <c r="B592" s="36"/>
      <c r="C592" s="209" t="s">
        <v>547</v>
      </c>
      <c r="D592" s="209" t="s">
        <v>137</v>
      </c>
      <c r="E592" s="210" t="s">
        <v>548</v>
      </c>
      <c r="F592" s="211" t="s">
        <v>153</v>
      </c>
      <c r="G592" s="212" t="s">
        <v>140</v>
      </c>
      <c r="H592" s="213">
        <v>1</v>
      </c>
      <c r="I592" s="214"/>
      <c r="J592" s="215">
        <f>ROUND(I592*H592,2)</f>
        <v>0</v>
      </c>
      <c r="K592" s="211" t="s">
        <v>1</v>
      </c>
      <c r="L592" s="41"/>
      <c r="M592" s="216" t="s">
        <v>1</v>
      </c>
      <c r="N592" s="217" t="s">
        <v>41</v>
      </c>
      <c r="O592" s="88"/>
      <c r="P592" s="218">
        <f>O592*H592</f>
        <v>0</v>
      </c>
      <c r="Q592" s="218">
        <v>0</v>
      </c>
      <c r="R592" s="218">
        <f>Q592*H592</f>
        <v>0</v>
      </c>
      <c r="S592" s="218">
        <v>0</v>
      </c>
      <c r="T592" s="219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20" t="s">
        <v>141</v>
      </c>
      <c r="AT592" s="220" t="s">
        <v>137</v>
      </c>
      <c r="AU592" s="220" t="s">
        <v>84</v>
      </c>
      <c r="AY592" s="14" t="s">
        <v>136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14" t="s">
        <v>84</v>
      </c>
      <c r="BK592" s="221">
        <f>ROUND(I592*H592,2)</f>
        <v>0</v>
      </c>
      <c r="BL592" s="14" t="s">
        <v>141</v>
      </c>
      <c r="BM592" s="220" t="s">
        <v>549</v>
      </c>
    </row>
    <row r="593" s="2" customFormat="1">
      <c r="A593" s="35"/>
      <c r="B593" s="36"/>
      <c r="C593" s="37"/>
      <c r="D593" s="222" t="s">
        <v>142</v>
      </c>
      <c r="E593" s="37"/>
      <c r="F593" s="223" t="s">
        <v>153</v>
      </c>
      <c r="G593" s="37"/>
      <c r="H593" s="37"/>
      <c r="I593" s="224"/>
      <c r="J593" s="37"/>
      <c r="K593" s="37"/>
      <c r="L593" s="41"/>
      <c r="M593" s="225"/>
      <c r="N593" s="226"/>
      <c r="O593" s="88"/>
      <c r="P593" s="88"/>
      <c r="Q593" s="88"/>
      <c r="R593" s="88"/>
      <c r="S593" s="88"/>
      <c r="T593" s="89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4" t="s">
        <v>142</v>
      </c>
      <c r="AU593" s="14" t="s">
        <v>84</v>
      </c>
    </row>
    <row r="594" s="2" customFormat="1" ht="16.5" customHeight="1">
      <c r="A594" s="35"/>
      <c r="B594" s="36"/>
      <c r="C594" s="209" t="s">
        <v>340</v>
      </c>
      <c r="D594" s="209" t="s">
        <v>137</v>
      </c>
      <c r="E594" s="210" t="s">
        <v>550</v>
      </c>
      <c r="F594" s="211" t="s">
        <v>157</v>
      </c>
      <c r="G594" s="212" t="s">
        <v>140</v>
      </c>
      <c r="H594" s="213">
        <v>1</v>
      </c>
      <c r="I594" s="214"/>
      <c r="J594" s="215">
        <f>ROUND(I594*H594,2)</f>
        <v>0</v>
      </c>
      <c r="K594" s="211" t="s">
        <v>1</v>
      </c>
      <c r="L594" s="41"/>
      <c r="M594" s="216" t="s">
        <v>1</v>
      </c>
      <c r="N594" s="217" t="s">
        <v>41</v>
      </c>
      <c r="O594" s="88"/>
      <c r="P594" s="218">
        <f>O594*H594</f>
        <v>0</v>
      </c>
      <c r="Q594" s="218">
        <v>0</v>
      </c>
      <c r="R594" s="218">
        <f>Q594*H594</f>
        <v>0</v>
      </c>
      <c r="S594" s="218">
        <v>0</v>
      </c>
      <c r="T594" s="219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20" t="s">
        <v>141</v>
      </c>
      <c r="AT594" s="220" t="s">
        <v>137</v>
      </c>
      <c r="AU594" s="220" t="s">
        <v>84</v>
      </c>
      <c r="AY594" s="14" t="s">
        <v>136</v>
      </c>
      <c r="BE594" s="221">
        <f>IF(N594="základní",J594,0)</f>
        <v>0</v>
      </c>
      <c r="BF594" s="221">
        <f>IF(N594="snížená",J594,0)</f>
        <v>0</v>
      </c>
      <c r="BG594" s="221">
        <f>IF(N594="zákl. přenesená",J594,0)</f>
        <v>0</v>
      </c>
      <c r="BH594" s="221">
        <f>IF(N594="sníž. přenesená",J594,0)</f>
        <v>0</v>
      </c>
      <c r="BI594" s="221">
        <f>IF(N594="nulová",J594,0)</f>
        <v>0</v>
      </c>
      <c r="BJ594" s="14" t="s">
        <v>84</v>
      </c>
      <c r="BK594" s="221">
        <f>ROUND(I594*H594,2)</f>
        <v>0</v>
      </c>
      <c r="BL594" s="14" t="s">
        <v>141</v>
      </c>
      <c r="BM594" s="220" t="s">
        <v>551</v>
      </c>
    </row>
    <row r="595" s="2" customFormat="1">
      <c r="A595" s="35"/>
      <c r="B595" s="36"/>
      <c r="C595" s="37"/>
      <c r="D595" s="222" t="s">
        <v>142</v>
      </c>
      <c r="E595" s="37"/>
      <c r="F595" s="223" t="s">
        <v>157</v>
      </c>
      <c r="G595" s="37"/>
      <c r="H595" s="37"/>
      <c r="I595" s="224"/>
      <c r="J595" s="37"/>
      <c r="K595" s="37"/>
      <c r="L595" s="41"/>
      <c r="M595" s="225"/>
      <c r="N595" s="226"/>
      <c r="O595" s="88"/>
      <c r="P595" s="88"/>
      <c r="Q595" s="88"/>
      <c r="R595" s="88"/>
      <c r="S595" s="88"/>
      <c r="T595" s="89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4" t="s">
        <v>142</v>
      </c>
      <c r="AU595" s="14" t="s">
        <v>84</v>
      </c>
    </row>
    <row r="596" s="2" customFormat="1" ht="16.5" customHeight="1">
      <c r="A596" s="35"/>
      <c r="B596" s="36"/>
      <c r="C596" s="209" t="s">
        <v>552</v>
      </c>
      <c r="D596" s="209" t="s">
        <v>137</v>
      </c>
      <c r="E596" s="210" t="s">
        <v>553</v>
      </c>
      <c r="F596" s="211" t="s">
        <v>189</v>
      </c>
      <c r="G596" s="212" t="s">
        <v>140</v>
      </c>
      <c r="H596" s="213">
        <v>1</v>
      </c>
      <c r="I596" s="214"/>
      <c r="J596" s="215">
        <f>ROUND(I596*H596,2)</f>
        <v>0</v>
      </c>
      <c r="K596" s="211" t="s">
        <v>1</v>
      </c>
      <c r="L596" s="41"/>
      <c r="M596" s="216" t="s">
        <v>1</v>
      </c>
      <c r="N596" s="217" t="s">
        <v>41</v>
      </c>
      <c r="O596" s="88"/>
      <c r="P596" s="218">
        <f>O596*H596</f>
        <v>0</v>
      </c>
      <c r="Q596" s="218">
        <v>0</v>
      </c>
      <c r="R596" s="218">
        <f>Q596*H596</f>
        <v>0</v>
      </c>
      <c r="S596" s="218">
        <v>0</v>
      </c>
      <c r="T596" s="219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20" t="s">
        <v>141</v>
      </c>
      <c r="AT596" s="220" t="s">
        <v>137</v>
      </c>
      <c r="AU596" s="220" t="s">
        <v>84</v>
      </c>
      <c r="AY596" s="14" t="s">
        <v>136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14" t="s">
        <v>84</v>
      </c>
      <c r="BK596" s="221">
        <f>ROUND(I596*H596,2)</f>
        <v>0</v>
      </c>
      <c r="BL596" s="14" t="s">
        <v>141</v>
      </c>
      <c r="BM596" s="220" t="s">
        <v>554</v>
      </c>
    </row>
    <row r="597" s="2" customFormat="1">
      <c r="A597" s="35"/>
      <c r="B597" s="36"/>
      <c r="C597" s="37"/>
      <c r="D597" s="222" t="s">
        <v>142</v>
      </c>
      <c r="E597" s="37"/>
      <c r="F597" s="223" t="s">
        <v>189</v>
      </c>
      <c r="G597" s="37"/>
      <c r="H597" s="37"/>
      <c r="I597" s="224"/>
      <c r="J597" s="37"/>
      <c r="K597" s="37"/>
      <c r="L597" s="41"/>
      <c r="M597" s="225"/>
      <c r="N597" s="226"/>
      <c r="O597" s="88"/>
      <c r="P597" s="88"/>
      <c r="Q597" s="88"/>
      <c r="R597" s="88"/>
      <c r="S597" s="88"/>
      <c r="T597" s="89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4" t="s">
        <v>142</v>
      </c>
      <c r="AU597" s="14" t="s">
        <v>84</v>
      </c>
    </row>
    <row r="598" s="2" customFormat="1" ht="21.75" customHeight="1">
      <c r="A598" s="35"/>
      <c r="B598" s="36"/>
      <c r="C598" s="209" t="s">
        <v>345</v>
      </c>
      <c r="D598" s="209" t="s">
        <v>137</v>
      </c>
      <c r="E598" s="210" t="s">
        <v>484</v>
      </c>
      <c r="F598" s="211" t="s">
        <v>485</v>
      </c>
      <c r="G598" s="212" t="s">
        <v>140</v>
      </c>
      <c r="H598" s="213">
        <v>2</v>
      </c>
      <c r="I598" s="214"/>
      <c r="J598" s="215">
        <f>ROUND(I598*H598,2)</f>
        <v>0</v>
      </c>
      <c r="K598" s="211" t="s">
        <v>1</v>
      </c>
      <c r="L598" s="41"/>
      <c r="M598" s="216" t="s">
        <v>1</v>
      </c>
      <c r="N598" s="217" t="s">
        <v>41</v>
      </c>
      <c r="O598" s="88"/>
      <c r="P598" s="218">
        <f>O598*H598</f>
        <v>0</v>
      </c>
      <c r="Q598" s="218">
        <v>0</v>
      </c>
      <c r="R598" s="218">
        <f>Q598*H598</f>
        <v>0</v>
      </c>
      <c r="S598" s="218">
        <v>0</v>
      </c>
      <c r="T598" s="219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20" t="s">
        <v>141</v>
      </c>
      <c r="AT598" s="220" t="s">
        <v>137</v>
      </c>
      <c r="AU598" s="220" t="s">
        <v>84</v>
      </c>
      <c r="AY598" s="14" t="s">
        <v>136</v>
      </c>
      <c r="BE598" s="221">
        <f>IF(N598="základní",J598,0)</f>
        <v>0</v>
      </c>
      <c r="BF598" s="221">
        <f>IF(N598="snížená",J598,0)</f>
        <v>0</v>
      </c>
      <c r="BG598" s="221">
        <f>IF(N598="zákl. přenesená",J598,0)</f>
        <v>0</v>
      </c>
      <c r="BH598" s="221">
        <f>IF(N598="sníž. přenesená",J598,0)</f>
        <v>0</v>
      </c>
      <c r="BI598" s="221">
        <f>IF(N598="nulová",J598,0)</f>
        <v>0</v>
      </c>
      <c r="BJ598" s="14" t="s">
        <v>84</v>
      </c>
      <c r="BK598" s="221">
        <f>ROUND(I598*H598,2)</f>
        <v>0</v>
      </c>
      <c r="BL598" s="14" t="s">
        <v>141</v>
      </c>
      <c r="BM598" s="220" t="s">
        <v>555</v>
      </c>
    </row>
    <row r="599" s="2" customFormat="1">
      <c r="A599" s="35"/>
      <c r="B599" s="36"/>
      <c r="C599" s="37"/>
      <c r="D599" s="222" t="s">
        <v>142</v>
      </c>
      <c r="E599" s="37"/>
      <c r="F599" s="223" t="s">
        <v>485</v>
      </c>
      <c r="G599" s="37"/>
      <c r="H599" s="37"/>
      <c r="I599" s="224"/>
      <c r="J599" s="37"/>
      <c r="K599" s="37"/>
      <c r="L599" s="41"/>
      <c r="M599" s="225"/>
      <c r="N599" s="226"/>
      <c r="O599" s="88"/>
      <c r="P599" s="88"/>
      <c r="Q599" s="88"/>
      <c r="R599" s="88"/>
      <c r="S599" s="88"/>
      <c r="T599" s="89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4" t="s">
        <v>142</v>
      </c>
      <c r="AU599" s="14" t="s">
        <v>84</v>
      </c>
    </row>
    <row r="600" s="2" customFormat="1" ht="21.75" customHeight="1">
      <c r="A600" s="35"/>
      <c r="B600" s="36"/>
      <c r="C600" s="209" t="s">
        <v>556</v>
      </c>
      <c r="D600" s="209" t="s">
        <v>137</v>
      </c>
      <c r="E600" s="210" t="s">
        <v>557</v>
      </c>
      <c r="F600" s="211" t="s">
        <v>558</v>
      </c>
      <c r="G600" s="212" t="s">
        <v>140</v>
      </c>
      <c r="H600" s="213">
        <v>4</v>
      </c>
      <c r="I600" s="214"/>
      <c r="J600" s="215">
        <f>ROUND(I600*H600,2)</f>
        <v>0</v>
      </c>
      <c r="K600" s="211" t="s">
        <v>1</v>
      </c>
      <c r="L600" s="41"/>
      <c r="M600" s="216" t="s">
        <v>1</v>
      </c>
      <c r="N600" s="217" t="s">
        <v>41</v>
      </c>
      <c r="O600" s="88"/>
      <c r="P600" s="218">
        <f>O600*H600</f>
        <v>0</v>
      </c>
      <c r="Q600" s="218">
        <v>0</v>
      </c>
      <c r="R600" s="218">
        <f>Q600*H600</f>
        <v>0</v>
      </c>
      <c r="S600" s="218">
        <v>0</v>
      </c>
      <c r="T600" s="219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20" t="s">
        <v>141</v>
      </c>
      <c r="AT600" s="220" t="s">
        <v>137</v>
      </c>
      <c r="AU600" s="220" t="s">
        <v>84</v>
      </c>
      <c r="AY600" s="14" t="s">
        <v>136</v>
      </c>
      <c r="BE600" s="221">
        <f>IF(N600="základní",J600,0)</f>
        <v>0</v>
      </c>
      <c r="BF600" s="221">
        <f>IF(N600="snížená",J600,0)</f>
        <v>0</v>
      </c>
      <c r="BG600" s="221">
        <f>IF(N600="zákl. přenesená",J600,0)</f>
        <v>0</v>
      </c>
      <c r="BH600" s="221">
        <f>IF(N600="sníž. přenesená",J600,0)</f>
        <v>0</v>
      </c>
      <c r="BI600" s="221">
        <f>IF(N600="nulová",J600,0)</f>
        <v>0</v>
      </c>
      <c r="BJ600" s="14" t="s">
        <v>84</v>
      </c>
      <c r="BK600" s="221">
        <f>ROUND(I600*H600,2)</f>
        <v>0</v>
      </c>
      <c r="BL600" s="14" t="s">
        <v>141</v>
      </c>
      <c r="BM600" s="220" t="s">
        <v>559</v>
      </c>
    </row>
    <row r="601" s="2" customFormat="1">
      <c r="A601" s="35"/>
      <c r="B601" s="36"/>
      <c r="C601" s="37"/>
      <c r="D601" s="222" t="s">
        <v>142</v>
      </c>
      <c r="E601" s="37"/>
      <c r="F601" s="223" t="s">
        <v>558</v>
      </c>
      <c r="G601" s="37"/>
      <c r="H601" s="37"/>
      <c r="I601" s="224"/>
      <c r="J601" s="37"/>
      <c r="K601" s="37"/>
      <c r="L601" s="41"/>
      <c r="M601" s="225"/>
      <c r="N601" s="226"/>
      <c r="O601" s="88"/>
      <c r="P601" s="88"/>
      <c r="Q601" s="88"/>
      <c r="R601" s="88"/>
      <c r="S601" s="88"/>
      <c r="T601" s="89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4" t="s">
        <v>142</v>
      </c>
      <c r="AU601" s="14" t="s">
        <v>84</v>
      </c>
    </row>
    <row r="602" s="2" customFormat="1" ht="21.75" customHeight="1">
      <c r="A602" s="35"/>
      <c r="B602" s="36"/>
      <c r="C602" s="209" t="s">
        <v>346</v>
      </c>
      <c r="D602" s="209" t="s">
        <v>137</v>
      </c>
      <c r="E602" s="210" t="s">
        <v>560</v>
      </c>
      <c r="F602" s="211" t="s">
        <v>561</v>
      </c>
      <c r="G602" s="212" t="s">
        <v>140</v>
      </c>
      <c r="H602" s="213">
        <v>4</v>
      </c>
      <c r="I602" s="214"/>
      <c r="J602" s="215">
        <f>ROUND(I602*H602,2)</f>
        <v>0</v>
      </c>
      <c r="K602" s="211" t="s">
        <v>1</v>
      </c>
      <c r="L602" s="41"/>
      <c r="M602" s="216" t="s">
        <v>1</v>
      </c>
      <c r="N602" s="217" t="s">
        <v>41</v>
      </c>
      <c r="O602" s="88"/>
      <c r="P602" s="218">
        <f>O602*H602</f>
        <v>0</v>
      </c>
      <c r="Q602" s="218">
        <v>0</v>
      </c>
      <c r="R602" s="218">
        <f>Q602*H602</f>
        <v>0</v>
      </c>
      <c r="S602" s="218">
        <v>0</v>
      </c>
      <c r="T602" s="219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20" t="s">
        <v>141</v>
      </c>
      <c r="AT602" s="220" t="s">
        <v>137</v>
      </c>
      <c r="AU602" s="220" t="s">
        <v>84</v>
      </c>
      <c r="AY602" s="14" t="s">
        <v>136</v>
      </c>
      <c r="BE602" s="221">
        <f>IF(N602="základní",J602,0)</f>
        <v>0</v>
      </c>
      <c r="BF602" s="221">
        <f>IF(N602="snížená",J602,0)</f>
        <v>0</v>
      </c>
      <c r="BG602" s="221">
        <f>IF(N602="zákl. přenesená",J602,0)</f>
        <v>0</v>
      </c>
      <c r="BH602" s="221">
        <f>IF(N602="sníž. přenesená",J602,0)</f>
        <v>0</v>
      </c>
      <c r="BI602" s="221">
        <f>IF(N602="nulová",J602,0)</f>
        <v>0</v>
      </c>
      <c r="BJ602" s="14" t="s">
        <v>84</v>
      </c>
      <c r="BK602" s="221">
        <f>ROUND(I602*H602,2)</f>
        <v>0</v>
      </c>
      <c r="BL602" s="14" t="s">
        <v>141</v>
      </c>
      <c r="BM602" s="220" t="s">
        <v>562</v>
      </c>
    </row>
    <row r="603" s="2" customFormat="1">
      <c r="A603" s="35"/>
      <c r="B603" s="36"/>
      <c r="C603" s="37"/>
      <c r="D603" s="222" t="s">
        <v>142</v>
      </c>
      <c r="E603" s="37"/>
      <c r="F603" s="223" t="s">
        <v>561</v>
      </c>
      <c r="G603" s="37"/>
      <c r="H603" s="37"/>
      <c r="I603" s="224"/>
      <c r="J603" s="37"/>
      <c r="K603" s="37"/>
      <c r="L603" s="41"/>
      <c r="M603" s="225"/>
      <c r="N603" s="226"/>
      <c r="O603" s="88"/>
      <c r="P603" s="88"/>
      <c r="Q603" s="88"/>
      <c r="R603" s="88"/>
      <c r="S603" s="88"/>
      <c r="T603" s="89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4" t="s">
        <v>142</v>
      </c>
      <c r="AU603" s="14" t="s">
        <v>84</v>
      </c>
    </row>
    <row r="604" s="2" customFormat="1" ht="24.15" customHeight="1">
      <c r="A604" s="35"/>
      <c r="B604" s="36"/>
      <c r="C604" s="209" t="s">
        <v>563</v>
      </c>
      <c r="D604" s="209" t="s">
        <v>137</v>
      </c>
      <c r="E604" s="210" t="s">
        <v>564</v>
      </c>
      <c r="F604" s="211" t="s">
        <v>565</v>
      </c>
      <c r="G604" s="212" t="s">
        <v>140</v>
      </c>
      <c r="H604" s="213">
        <v>1</v>
      </c>
      <c r="I604" s="214"/>
      <c r="J604" s="215">
        <f>ROUND(I604*H604,2)</f>
        <v>0</v>
      </c>
      <c r="K604" s="211" t="s">
        <v>1</v>
      </c>
      <c r="L604" s="41"/>
      <c r="M604" s="216" t="s">
        <v>1</v>
      </c>
      <c r="N604" s="217" t="s">
        <v>41</v>
      </c>
      <c r="O604" s="88"/>
      <c r="P604" s="218">
        <f>O604*H604</f>
        <v>0</v>
      </c>
      <c r="Q604" s="218">
        <v>0</v>
      </c>
      <c r="R604" s="218">
        <f>Q604*H604</f>
        <v>0</v>
      </c>
      <c r="S604" s="218">
        <v>0</v>
      </c>
      <c r="T604" s="219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20" t="s">
        <v>141</v>
      </c>
      <c r="AT604" s="220" t="s">
        <v>137</v>
      </c>
      <c r="AU604" s="220" t="s">
        <v>84</v>
      </c>
      <c r="AY604" s="14" t="s">
        <v>136</v>
      </c>
      <c r="BE604" s="221">
        <f>IF(N604="základní",J604,0)</f>
        <v>0</v>
      </c>
      <c r="BF604" s="221">
        <f>IF(N604="snížená",J604,0)</f>
        <v>0</v>
      </c>
      <c r="BG604" s="221">
        <f>IF(N604="zákl. přenesená",J604,0)</f>
        <v>0</v>
      </c>
      <c r="BH604" s="221">
        <f>IF(N604="sníž. přenesená",J604,0)</f>
        <v>0</v>
      </c>
      <c r="BI604" s="221">
        <f>IF(N604="nulová",J604,0)</f>
        <v>0</v>
      </c>
      <c r="BJ604" s="14" t="s">
        <v>84</v>
      </c>
      <c r="BK604" s="221">
        <f>ROUND(I604*H604,2)</f>
        <v>0</v>
      </c>
      <c r="BL604" s="14" t="s">
        <v>141</v>
      </c>
      <c r="BM604" s="220" t="s">
        <v>566</v>
      </c>
    </row>
    <row r="605" s="2" customFormat="1">
      <c r="A605" s="35"/>
      <c r="B605" s="36"/>
      <c r="C605" s="37"/>
      <c r="D605" s="222" t="s">
        <v>142</v>
      </c>
      <c r="E605" s="37"/>
      <c r="F605" s="223" t="s">
        <v>565</v>
      </c>
      <c r="G605" s="37"/>
      <c r="H605" s="37"/>
      <c r="I605" s="224"/>
      <c r="J605" s="37"/>
      <c r="K605" s="37"/>
      <c r="L605" s="41"/>
      <c r="M605" s="225"/>
      <c r="N605" s="226"/>
      <c r="O605" s="88"/>
      <c r="P605" s="88"/>
      <c r="Q605" s="88"/>
      <c r="R605" s="88"/>
      <c r="S605" s="88"/>
      <c r="T605" s="89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4" t="s">
        <v>142</v>
      </c>
      <c r="AU605" s="14" t="s">
        <v>84</v>
      </c>
    </row>
    <row r="606" s="2" customFormat="1" ht="16.5" customHeight="1">
      <c r="A606" s="35"/>
      <c r="B606" s="36"/>
      <c r="C606" s="209" t="s">
        <v>348</v>
      </c>
      <c r="D606" s="209" t="s">
        <v>137</v>
      </c>
      <c r="E606" s="210" t="s">
        <v>567</v>
      </c>
      <c r="F606" s="211" t="s">
        <v>568</v>
      </c>
      <c r="G606" s="212" t="s">
        <v>140</v>
      </c>
      <c r="H606" s="213">
        <v>1</v>
      </c>
      <c r="I606" s="214"/>
      <c r="J606" s="215">
        <f>ROUND(I606*H606,2)</f>
        <v>0</v>
      </c>
      <c r="K606" s="211" t="s">
        <v>1</v>
      </c>
      <c r="L606" s="41"/>
      <c r="M606" s="216" t="s">
        <v>1</v>
      </c>
      <c r="N606" s="217" t="s">
        <v>41</v>
      </c>
      <c r="O606" s="88"/>
      <c r="P606" s="218">
        <f>O606*H606</f>
        <v>0</v>
      </c>
      <c r="Q606" s="218">
        <v>0</v>
      </c>
      <c r="R606" s="218">
        <f>Q606*H606</f>
        <v>0</v>
      </c>
      <c r="S606" s="218">
        <v>0</v>
      </c>
      <c r="T606" s="219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20" t="s">
        <v>141</v>
      </c>
      <c r="AT606" s="220" t="s">
        <v>137</v>
      </c>
      <c r="AU606" s="220" t="s">
        <v>84</v>
      </c>
      <c r="AY606" s="14" t="s">
        <v>136</v>
      </c>
      <c r="BE606" s="221">
        <f>IF(N606="základní",J606,0)</f>
        <v>0</v>
      </c>
      <c r="BF606" s="221">
        <f>IF(N606="snížená",J606,0)</f>
        <v>0</v>
      </c>
      <c r="BG606" s="221">
        <f>IF(N606="zákl. přenesená",J606,0)</f>
        <v>0</v>
      </c>
      <c r="BH606" s="221">
        <f>IF(N606="sníž. přenesená",J606,0)</f>
        <v>0</v>
      </c>
      <c r="BI606" s="221">
        <f>IF(N606="nulová",J606,0)</f>
        <v>0</v>
      </c>
      <c r="BJ606" s="14" t="s">
        <v>84</v>
      </c>
      <c r="BK606" s="221">
        <f>ROUND(I606*H606,2)</f>
        <v>0</v>
      </c>
      <c r="BL606" s="14" t="s">
        <v>141</v>
      </c>
      <c r="BM606" s="220" t="s">
        <v>569</v>
      </c>
    </row>
    <row r="607" s="2" customFormat="1">
      <c r="A607" s="35"/>
      <c r="B607" s="36"/>
      <c r="C607" s="37"/>
      <c r="D607" s="222" t="s">
        <v>142</v>
      </c>
      <c r="E607" s="37"/>
      <c r="F607" s="223" t="s">
        <v>568</v>
      </c>
      <c r="G607" s="37"/>
      <c r="H607" s="37"/>
      <c r="I607" s="224"/>
      <c r="J607" s="37"/>
      <c r="K607" s="37"/>
      <c r="L607" s="41"/>
      <c r="M607" s="225"/>
      <c r="N607" s="226"/>
      <c r="O607" s="88"/>
      <c r="P607" s="88"/>
      <c r="Q607" s="88"/>
      <c r="R607" s="88"/>
      <c r="S607" s="88"/>
      <c r="T607" s="89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4" t="s">
        <v>142</v>
      </c>
      <c r="AU607" s="14" t="s">
        <v>84</v>
      </c>
    </row>
    <row r="608" s="2" customFormat="1" ht="16.5" customHeight="1">
      <c r="A608" s="35"/>
      <c r="B608" s="36"/>
      <c r="C608" s="209" t="s">
        <v>570</v>
      </c>
      <c r="D608" s="209" t="s">
        <v>137</v>
      </c>
      <c r="E608" s="210" t="s">
        <v>488</v>
      </c>
      <c r="F608" s="211" t="s">
        <v>489</v>
      </c>
      <c r="G608" s="212" t="s">
        <v>458</v>
      </c>
      <c r="H608" s="213">
        <v>0.80000000000000004</v>
      </c>
      <c r="I608" s="214"/>
      <c r="J608" s="215">
        <f>ROUND(I608*H608,2)</f>
        <v>0</v>
      </c>
      <c r="K608" s="211" t="s">
        <v>1</v>
      </c>
      <c r="L608" s="41"/>
      <c r="M608" s="216" t="s">
        <v>1</v>
      </c>
      <c r="N608" s="217" t="s">
        <v>41</v>
      </c>
      <c r="O608" s="88"/>
      <c r="P608" s="218">
        <f>O608*H608</f>
        <v>0</v>
      </c>
      <c r="Q608" s="218">
        <v>0</v>
      </c>
      <c r="R608" s="218">
        <f>Q608*H608</f>
        <v>0</v>
      </c>
      <c r="S608" s="218">
        <v>0</v>
      </c>
      <c r="T608" s="219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20" t="s">
        <v>141</v>
      </c>
      <c r="AT608" s="220" t="s">
        <v>137</v>
      </c>
      <c r="AU608" s="220" t="s">
        <v>84</v>
      </c>
      <c r="AY608" s="14" t="s">
        <v>136</v>
      </c>
      <c r="BE608" s="221">
        <f>IF(N608="základní",J608,0)</f>
        <v>0</v>
      </c>
      <c r="BF608" s="221">
        <f>IF(N608="snížená",J608,0)</f>
        <v>0</v>
      </c>
      <c r="BG608" s="221">
        <f>IF(N608="zákl. přenesená",J608,0)</f>
        <v>0</v>
      </c>
      <c r="BH608" s="221">
        <f>IF(N608="sníž. přenesená",J608,0)</f>
        <v>0</v>
      </c>
      <c r="BI608" s="221">
        <f>IF(N608="nulová",J608,0)</f>
        <v>0</v>
      </c>
      <c r="BJ608" s="14" t="s">
        <v>84</v>
      </c>
      <c r="BK608" s="221">
        <f>ROUND(I608*H608,2)</f>
        <v>0</v>
      </c>
      <c r="BL608" s="14" t="s">
        <v>141</v>
      </c>
      <c r="BM608" s="220" t="s">
        <v>571</v>
      </c>
    </row>
    <row r="609" s="2" customFormat="1">
      <c r="A609" s="35"/>
      <c r="B609" s="36"/>
      <c r="C609" s="37"/>
      <c r="D609" s="222" t="s">
        <v>142</v>
      </c>
      <c r="E609" s="37"/>
      <c r="F609" s="223" t="s">
        <v>489</v>
      </c>
      <c r="G609" s="37"/>
      <c r="H609" s="37"/>
      <c r="I609" s="224"/>
      <c r="J609" s="37"/>
      <c r="K609" s="37"/>
      <c r="L609" s="41"/>
      <c r="M609" s="225"/>
      <c r="N609" s="226"/>
      <c r="O609" s="88"/>
      <c r="P609" s="88"/>
      <c r="Q609" s="88"/>
      <c r="R609" s="88"/>
      <c r="S609" s="88"/>
      <c r="T609" s="89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4" t="s">
        <v>142</v>
      </c>
      <c r="AU609" s="14" t="s">
        <v>84</v>
      </c>
    </row>
    <row r="610" s="2" customFormat="1" ht="24.15" customHeight="1">
      <c r="A610" s="35"/>
      <c r="B610" s="36"/>
      <c r="C610" s="209" t="s">
        <v>349</v>
      </c>
      <c r="D610" s="209" t="s">
        <v>137</v>
      </c>
      <c r="E610" s="210" t="s">
        <v>572</v>
      </c>
      <c r="F610" s="211" t="s">
        <v>492</v>
      </c>
      <c r="G610" s="212" t="s">
        <v>168</v>
      </c>
      <c r="H610" s="213">
        <v>1</v>
      </c>
      <c r="I610" s="214"/>
      <c r="J610" s="215">
        <f>ROUND(I610*H610,2)</f>
        <v>0</v>
      </c>
      <c r="K610" s="211" t="s">
        <v>1</v>
      </c>
      <c r="L610" s="41"/>
      <c r="M610" s="216" t="s">
        <v>1</v>
      </c>
      <c r="N610" s="217" t="s">
        <v>41</v>
      </c>
      <c r="O610" s="88"/>
      <c r="P610" s="218">
        <f>O610*H610</f>
        <v>0</v>
      </c>
      <c r="Q610" s="218">
        <v>0</v>
      </c>
      <c r="R610" s="218">
        <f>Q610*H610</f>
        <v>0</v>
      </c>
      <c r="S610" s="218">
        <v>0</v>
      </c>
      <c r="T610" s="219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20" t="s">
        <v>141</v>
      </c>
      <c r="AT610" s="220" t="s">
        <v>137</v>
      </c>
      <c r="AU610" s="220" t="s">
        <v>84</v>
      </c>
      <c r="AY610" s="14" t="s">
        <v>136</v>
      </c>
      <c r="BE610" s="221">
        <f>IF(N610="základní",J610,0)</f>
        <v>0</v>
      </c>
      <c r="BF610" s="221">
        <f>IF(N610="snížená",J610,0)</f>
        <v>0</v>
      </c>
      <c r="BG610" s="221">
        <f>IF(N610="zákl. přenesená",J610,0)</f>
        <v>0</v>
      </c>
      <c r="BH610" s="221">
        <f>IF(N610="sníž. přenesená",J610,0)</f>
        <v>0</v>
      </c>
      <c r="BI610" s="221">
        <f>IF(N610="nulová",J610,0)</f>
        <v>0</v>
      </c>
      <c r="BJ610" s="14" t="s">
        <v>84</v>
      </c>
      <c r="BK610" s="221">
        <f>ROUND(I610*H610,2)</f>
        <v>0</v>
      </c>
      <c r="BL610" s="14" t="s">
        <v>141</v>
      </c>
      <c r="BM610" s="220" t="s">
        <v>573</v>
      </c>
    </row>
    <row r="611" s="2" customFormat="1">
      <c r="A611" s="35"/>
      <c r="B611" s="36"/>
      <c r="C611" s="37"/>
      <c r="D611" s="222" t="s">
        <v>142</v>
      </c>
      <c r="E611" s="37"/>
      <c r="F611" s="223" t="s">
        <v>492</v>
      </c>
      <c r="G611" s="37"/>
      <c r="H611" s="37"/>
      <c r="I611" s="224"/>
      <c r="J611" s="37"/>
      <c r="K611" s="37"/>
      <c r="L611" s="41"/>
      <c r="M611" s="225"/>
      <c r="N611" s="226"/>
      <c r="O611" s="88"/>
      <c r="P611" s="88"/>
      <c r="Q611" s="88"/>
      <c r="R611" s="88"/>
      <c r="S611" s="88"/>
      <c r="T611" s="89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4" t="s">
        <v>142</v>
      </c>
      <c r="AU611" s="14" t="s">
        <v>84</v>
      </c>
    </row>
    <row r="612" s="2" customFormat="1">
      <c r="A612" s="35"/>
      <c r="B612" s="36"/>
      <c r="C612" s="37"/>
      <c r="D612" s="222" t="s">
        <v>143</v>
      </c>
      <c r="E612" s="37"/>
      <c r="F612" s="227" t="s">
        <v>574</v>
      </c>
      <c r="G612" s="37"/>
      <c r="H612" s="37"/>
      <c r="I612" s="224"/>
      <c r="J612" s="37"/>
      <c r="K612" s="37"/>
      <c r="L612" s="41"/>
      <c r="M612" s="225"/>
      <c r="N612" s="226"/>
      <c r="O612" s="88"/>
      <c r="P612" s="88"/>
      <c r="Q612" s="88"/>
      <c r="R612" s="88"/>
      <c r="S612" s="88"/>
      <c r="T612" s="89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4" t="s">
        <v>143</v>
      </c>
      <c r="AU612" s="14" t="s">
        <v>84</v>
      </c>
    </row>
    <row r="613" s="12" customFormat="1" ht="25.92" customHeight="1">
      <c r="A613" s="12"/>
      <c r="B613" s="195"/>
      <c r="C613" s="196"/>
      <c r="D613" s="197" t="s">
        <v>75</v>
      </c>
      <c r="E613" s="198" t="s">
        <v>575</v>
      </c>
      <c r="F613" s="198" t="s">
        <v>576</v>
      </c>
      <c r="G613" s="196"/>
      <c r="H613" s="196"/>
      <c r="I613" s="199"/>
      <c r="J613" s="200">
        <f>BK613</f>
        <v>0</v>
      </c>
      <c r="K613" s="196"/>
      <c r="L613" s="201"/>
      <c r="M613" s="202"/>
      <c r="N613" s="203"/>
      <c r="O613" s="203"/>
      <c r="P613" s="204">
        <f>SUM(P614:P638)</f>
        <v>0</v>
      </c>
      <c r="Q613" s="203"/>
      <c r="R613" s="204">
        <f>SUM(R614:R638)</f>
        <v>27.5</v>
      </c>
      <c r="S613" s="203"/>
      <c r="T613" s="205">
        <f>SUM(T614:T638)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6" t="s">
        <v>84</v>
      </c>
      <c r="AT613" s="207" t="s">
        <v>75</v>
      </c>
      <c r="AU613" s="207" t="s">
        <v>76</v>
      </c>
      <c r="AY613" s="206" t="s">
        <v>136</v>
      </c>
      <c r="BK613" s="208">
        <f>SUM(BK614:BK638)</f>
        <v>0</v>
      </c>
    </row>
    <row r="614" s="2" customFormat="1" ht="37.8" customHeight="1">
      <c r="A614" s="35"/>
      <c r="B614" s="36"/>
      <c r="C614" s="209" t="s">
        <v>577</v>
      </c>
      <c r="D614" s="209" t="s">
        <v>137</v>
      </c>
      <c r="E614" s="210" t="s">
        <v>578</v>
      </c>
      <c r="F614" s="211" t="s">
        <v>464</v>
      </c>
      <c r="G614" s="212" t="s">
        <v>140</v>
      </c>
      <c r="H614" s="213">
        <v>1</v>
      </c>
      <c r="I614" s="214"/>
      <c r="J614" s="215">
        <f>ROUND(I614*H614,2)</f>
        <v>0</v>
      </c>
      <c r="K614" s="211" t="s">
        <v>1</v>
      </c>
      <c r="L614" s="41"/>
      <c r="M614" s="216" t="s">
        <v>1</v>
      </c>
      <c r="N614" s="217" t="s">
        <v>41</v>
      </c>
      <c r="O614" s="88"/>
      <c r="P614" s="218">
        <f>O614*H614</f>
        <v>0</v>
      </c>
      <c r="Q614" s="218">
        <v>27.5</v>
      </c>
      <c r="R614" s="218">
        <f>Q614*H614</f>
        <v>27.5</v>
      </c>
      <c r="S614" s="218">
        <v>0</v>
      </c>
      <c r="T614" s="219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20" t="s">
        <v>141</v>
      </c>
      <c r="AT614" s="220" t="s">
        <v>137</v>
      </c>
      <c r="AU614" s="220" t="s">
        <v>84</v>
      </c>
      <c r="AY614" s="14" t="s">
        <v>136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14" t="s">
        <v>84</v>
      </c>
      <c r="BK614" s="221">
        <f>ROUND(I614*H614,2)</f>
        <v>0</v>
      </c>
      <c r="BL614" s="14" t="s">
        <v>141</v>
      </c>
      <c r="BM614" s="220" t="s">
        <v>579</v>
      </c>
    </row>
    <row r="615" s="2" customFormat="1">
      <c r="A615" s="35"/>
      <c r="B615" s="36"/>
      <c r="C615" s="37"/>
      <c r="D615" s="222" t="s">
        <v>142</v>
      </c>
      <c r="E615" s="37"/>
      <c r="F615" s="223" t="s">
        <v>464</v>
      </c>
      <c r="G615" s="37"/>
      <c r="H615" s="37"/>
      <c r="I615" s="224"/>
      <c r="J615" s="37"/>
      <c r="K615" s="37"/>
      <c r="L615" s="41"/>
      <c r="M615" s="225"/>
      <c r="N615" s="226"/>
      <c r="O615" s="88"/>
      <c r="P615" s="88"/>
      <c r="Q615" s="88"/>
      <c r="R615" s="88"/>
      <c r="S615" s="88"/>
      <c r="T615" s="89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4" t="s">
        <v>142</v>
      </c>
      <c r="AU615" s="14" t="s">
        <v>84</v>
      </c>
    </row>
    <row r="616" s="2" customFormat="1" ht="16.5" customHeight="1">
      <c r="A616" s="35"/>
      <c r="B616" s="36"/>
      <c r="C616" s="209" t="s">
        <v>351</v>
      </c>
      <c r="D616" s="209" t="s">
        <v>137</v>
      </c>
      <c r="E616" s="210" t="s">
        <v>580</v>
      </c>
      <c r="F616" s="211" t="s">
        <v>467</v>
      </c>
      <c r="G616" s="212" t="s">
        <v>140</v>
      </c>
      <c r="H616" s="213">
        <v>1</v>
      </c>
      <c r="I616" s="214"/>
      <c r="J616" s="215">
        <f>ROUND(I616*H616,2)</f>
        <v>0</v>
      </c>
      <c r="K616" s="211" t="s">
        <v>1</v>
      </c>
      <c r="L616" s="41"/>
      <c r="M616" s="216" t="s">
        <v>1</v>
      </c>
      <c r="N616" s="217" t="s">
        <v>41</v>
      </c>
      <c r="O616" s="88"/>
      <c r="P616" s="218">
        <f>O616*H616</f>
        <v>0</v>
      </c>
      <c r="Q616" s="218">
        <v>0</v>
      </c>
      <c r="R616" s="218">
        <f>Q616*H616</f>
        <v>0</v>
      </c>
      <c r="S616" s="218">
        <v>0</v>
      </c>
      <c r="T616" s="219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20" t="s">
        <v>141</v>
      </c>
      <c r="AT616" s="220" t="s">
        <v>137</v>
      </c>
      <c r="AU616" s="220" t="s">
        <v>84</v>
      </c>
      <c r="AY616" s="14" t="s">
        <v>136</v>
      </c>
      <c r="BE616" s="221">
        <f>IF(N616="základní",J616,0)</f>
        <v>0</v>
      </c>
      <c r="BF616" s="221">
        <f>IF(N616="snížená",J616,0)</f>
        <v>0</v>
      </c>
      <c r="BG616" s="221">
        <f>IF(N616="zákl. přenesená",J616,0)</f>
        <v>0</v>
      </c>
      <c r="BH616" s="221">
        <f>IF(N616="sníž. přenesená",J616,0)</f>
        <v>0</v>
      </c>
      <c r="BI616" s="221">
        <f>IF(N616="nulová",J616,0)</f>
        <v>0</v>
      </c>
      <c r="BJ616" s="14" t="s">
        <v>84</v>
      </c>
      <c r="BK616" s="221">
        <f>ROUND(I616*H616,2)</f>
        <v>0</v>
      </c>
      <c r="BL616" s="14" t="s">
        <v>141</v>
      </c>
      <c r="BM616" s="220" t="s">
        <v>581</v>
      </c>
    </row>
    <row r="617" s="2" customFormat="1">
      <c r="A617" s="35"/>
      <c r="B617" s="36"/>
      <c r="C617" s="37"/>
      <c r="D617" s="222" t="s">
        <v>142</v>
      </c>
      <c r="E617" s="37"/>
      <c r="F617" s="223" t="s">
        <v>467</v>
      </c>
      <c r="G617" s="37"/>
      <c r="H617" s="37"/>
      <c r="I617" s="224"/>
      <c r="J617" s="37"/>
      <c r="K617" s="37"/>
      <c r="L617" s="41"/>
      <c r="M617" s="225"/>
      <c r="N617" s="226"/>
      <c r="O617" s="88"/>
      <c r="P617" s="88"/>
      <c r="Q617" s="88"/>
      <c r="R617" s="88"/>
      <c r="S617" s="88"/>
      <c r="T617" s="89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4" t="s">
        <v>142</v>
      </c>
      <c r="AU617" s="14" t="s">
        <v>84</v>
      </c>
    </row>
    <row r="618" s="2" customFormat="1" ht="16.5" customHeight="1">
      <c r="A618" s="35"/>
      <c r="B618" s="36"/>
      <c r="C618" s="209" t="s">
        <v>582</v>
      </c>
      <c r="D618" s="209" t="s">
        <v>137</v>
      </c>
      <c r="E618" s="210" t="s">
        <v>438</v>
      </c>
      <c r="F618" s="211" t="s">
        <v>439</v>
      </c>
      <c r="G618" s="212" t="s">
        <v>140</v>
      </c>
      <c r="H618" s="213">
        <v>1</v>
      </c>
      <c r="I618" s="214"/>
      <c r="J618" s="215">
        <f>ROUND(I618*H618,2)</f>
        <v>0</v>
      </c>
      <c r="K618" s="211" t="s">
        <v>1</v>
      </c>
      <c r="L618" s="41"/>
      <c r="M618" s="216" t="s">
        <v>1</v>
      </c>
      <c r="N618" s="217" t="s">
        <v>41</v>
      </c>
      <c r="O618" s="88"/>
      <c r="P618" s="218">
        <f>O618*H618</f>
        <v>0</v>
      </c>
      <c r="Q618" s="218">
        <v>0</v>
      </c>
      <c r="R618" s="218">
        <f>Q618*H618</f>
        <v>0</v>
      </c>
      <c r="S618" s="218">
        <v>0</v>
      </c>
      <c r="T618" s="219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20" t="s">
        <v>141</v>
      </c>
      <c r="AT618" s="220" t="s">
        <v>137</v>
      </c>
      <c r="AU618" s="220" t="s">
        <v>84</v>
      </c>
      <c r="AY618" s="14" t="s">
        <v>136</v>
      </c>
      <c r="BE618" s="221">
        <f>IF(N618="základní",J618,0)</f>
        <v>0</v>
      </c>
      <c r="BF618" s="221">
        <f>IF(N618="snížená",J618,0)</f>
        <v>0</v>
      </c>
      <c r="BG618" s="221">
        <f>IF(N618="zákl. přenesená",J618,0)</f>
        <v>0</v>
      </c>
      <c r="BH618" s="221">
        <f>IF(N618="sníž. přenesená",J618,0)</f>
        <v>0</v>
      </c>
      <c r="BI618" s="221">
        <f>IF(N618="nulová",J618,0)</f>
        <v>0</v>
      </c>
      <c r="BJ618" s="14" t="s">
        <v>84</v>
      </c>
      <c r="BK618" s="221">
        <f>ROUND(I618*H618,2)</f>
        <v>0</v>
      </c>
      <c r="BL618" s="14" t="s">
        <v>141</v>
      </c>
      <c r="BM618" s="220" t="s">
        <v>583</v>
      </c>
    </row>
    <row r="619" s="2" customFormat="1">
      <c r="A619" s="35"/>
      <c r="B619" s="36"/>
      <c r="C619" s="37"/>
      <c r="D619" s="222" t="s">
        <v>142</v>
      </c>
      <c r="E619" s="37"/>
      <c r="F619" s="223" t="s">
        <v>439</v>
      </c>
      <c r="G619" s="37"/>
      <c r="H619" s="37"/>
      <c r="I619" s="224"/>
      <c r="J619" s="37"/>
      <c r="K619" s="37"/>
      <c r="L619" s="41"/>
      <c r="M619" s="225"/>
      <c r="N619" s="226"/>
      <c r="O619" s="88"/>
      <c r="P619" s="88"/>
      <c r="Q619" s="88"/>
      <c r="R619" s="88"/>
      <c r="S619" s="88"/>
      <c r="T619" s="89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4" t="s">
        <v>142</v>
      </c>
      <c r="AU619" s="14" t="s">
        <v>84</v>
      </c>
    </row>
    <row r="620" s="2" customFormat="1">
      <c r="A620" s="35"/>
      <c r="B620" s="36"/>
      <c r="C620" s="37"/>
      <c r="D620" s="222" t="s">
        <v>143</v>
      </c>
      <c r="E620" s="37"/>
      <c r="F620" s="227" t="s">
        <v>144</v>
      </c>
      <c r="G620" s="37"/>
      <c r="H620" s="37"/>
      <c r="I620" s="224"/>
      <c r="J620" s="37"/>
      <c r="K620" s="37"/>
      <c r="L620" s="41"/>
      <c r="M620" s="225"/>
      <c r="N620" s="226"/>
      <c r="O620" s="88"/>
      <c r="P620" s="88"/>
      <c r="Q620" s="88"/>
      <c r="R620" s="88"/>
      <c r="S620" s="88"/>
      <c r="T620" s="89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4" t="s">
        <v>143</v>
      </c>
      <c r="AU620" s="14" t="s">
        <v>84</v>
      </c>
    </row>
    <row r="621" s="2" customFormat="1" ht="16.5" customHeight="1">
      <c r="A621" s="35"/>
      <c r="B621" s="36"/>
      <c r="C621" s="209" t="s">
        <v>352</v>
      </c>
      <c r="D621" s="209" t="s">
        <v>137</v>
      </c>
      <c r="E621" s="210" t="s">
        <v>441</v>
      </c>
      <c r="F621" s="211" t="s">
        <v>163</v>
      </c>
      <c r="G621" s="212" t="s">
        <v>140</v>
      </c>
      <c r="H621" s="213">
        <v>1</v>
      </c>
      <c r="I621" s="214"/>
      <c r="J621" s="215">
        <f>ROUND(I621*H621,2)</f>
        <v>0</v>
      </c>
      <c r="K621" s="211" t="s">
        <v>1</v>
      </c>
      <c r="L621" s="41"/>
      <c r="M621" s="216" t="s">
        <v>1</v>
      </c>
      <c r="N621" s="217" t="s">
        <v>41</v>
      </c>
      <c r="O621" s="88"/>
      <c r="P621" s="218">
        <f>O621*H621</f>
        <v>0</v>
      </c>
      <c r="Q621" s="218">
        <v>0</v>
      </c>
      <c r="R621" s="218">
        <f>Q621*H621</f>
        <v>0</v>
      </c>
      <c r="S621" s="218">
        <v>0</v>
      </c>
      <c r="T621" s="219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20" t="s">
        <v>141</v>
      </c>
      <c r="AT621" s="220" t="s">
        <v>137</v>
      </c>
      <c r="AU621" s="220" t="s">
        <v>84</v>
      </c>
      <c r="AY621" s="14" t="s">
        <v>136</v>
      </c>
      <c r="BE621" s="221">
        <f>IF(N621="základní",J621,0)</f>
        <v>0</v>
      </c>
      <c r="BF621" s="221">
        <f>IF(N621="snížená",J621,0)</f>
        <v>0</v>
      </c>
      <c r="BG621" s="221">
        <f>IF(N621="zákl. přenesená",J621,0)</f>
        <v>0</v>
      </c>
      <c r="BH621" s="221">
        <f>IF(N621="sníž. přenesená",J621,0)</f>
        <v>0</v>
      </c>
      <c r="BI621" s="221">
        <f>IF(N621="nulová",J621,0)</f>
        <v>0</v>
      </c>
      <c r="BJ621" s="14" t="s">
        <v>84</v>
      </c>
      <c r="BK621" s="221">
        <f>ROUND(I621*H621,2)</f>
        <v>0</v>
      </c>
      <c r="BL621" s="14" t="s">
        <v>141</v>
      </c>
      <c r="BM621" s="220" t="s">
        <v>584</v>
      </c>
    </row>
    <row r="622" s="2" customFormat="1">
      <c r="A622" s="35"/>
      <c r="B622" s="36"/>
      <c r="C622" s="37"/>
      <c r="D622" s="222" t="s">
        <v>142</v>
      </c>
      <c r="E622" s="37"/>
      <c r="F622" s="223" t="s">
        <v>163</v>
      </c>
      <c r="G622" s="37"/>
      <c r="H622" s="37"/>
      <c r="I622" s="224"/>
      <c r="J622" s="37"/>
      <c r="K622" s="37"/>
      <c r="L622" s="41"/>
      <c r="M622" s="225"/>
      <c r="N622" s="226"/>
      <c r="O622" s="88"/>
      <c r="P622" s="88"/>
      <c r="Q622" s="88"/>
      <c r="R622" s="88"/>
      <c r="S622" s="88"/>
      <c r="T622" s="89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4" t="s">
        <v>142</v>
      </c>
      <c r="AU622" s="14" t="s">
        <v>84</v>
      </c>
    </row>
    <row r="623" s="2" customFormat="1">
      <c r="A623" s="35"/>
      <c r="B623" s="36"/>
      <c r="C623" s="37"/>
      <c r="D623" s="222" t="s">
        <v>143</v>
      </c>
      <c r="E623" s="37"/>
      <c r="F623" s="227" t="s">
        <v>443</v>
      </c>
      <c r="G623" s="37"/>
      <c r="H623" s="37"/>
      <c r="I623" s="224"/>
      <c r="J623" s="37"/>
      <c r="K623" s="37"/>
      <c r="L623" s="41"/>
      <c r="M623" s="225"/>
      <c r="N623" s="226"/>
      <c r="O623" s="88"/>
      <c r="P623" s="88"/>
      <c r="Q623" s="88"/>
      <c r="R623" s="88"/>
      <c r="S623" s="88"/>
      <c r="T623" s="89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4" t="s">
        <v>143</v>
      </c>
      <c r="AU623" s="14" t="s">
        <v>84</v>
      </c>
    </row>
    <row r="624" s="2" customFormat="1" ht="16.5" customHeight="1">
      <c r="A624" s="35"/>
      <c r="B624" s="36"/>
      <c r="C624" s="209" t="s">
        <v>585</v>
      </c>
      <c r="D624" s="209" t="s">
        <v>137</v>
      </c>
      <c r="E624" s="210" t="s">
        <v>586</v>
      </c>
      <c r="F624" s="211" t="s">
        <v>146</v>
      </c>
      <c r="G624" s="212" t="s">
        <v>140</v>
      </c>
      <c r="H624" s="213">
        <v>1</v>
      </c>
      <c r="I624" s="214"/>
      <c r="J624" s="215">
        <f>ROUND(I624*H624,2)</f>
        <v>0</v>
      </c>
      <c r="K624" s="211" t="s">
        <v>1</v>
      </c>
      <c r="L624" s="41"/>
      <c r="M624" s="216" t="s">
        <v>1</v>
      </c>
      <c r="N624" s="217" t="s">
        <v>41</v>
      </c>
      <c r="O624" s="88"/>
      <c r="P624" s="218">
        <f>O624*H624</f>
        <v>0</v>
      </c>
      <c r="Q624" s="218">
        <v>0</v>
      </c>
      <c r="R624" s="218">
        <f>Q624*H624</f>
        <v>0</v>
      </c>
      <c r="S624" s="218">
        <v>0</v>
      </c>
      <c r="T624" s="219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20" t="s">
        <v>141</v>
      </c>
      <c r="AT624" s="220" t="s">
        <v>137</v>
      </c>
      <c r="AU624" s="220" t="s">
        <v>84</v>
      </c>
      <c r="AY624" s="14" t="s">
        <v>136</v>
      </c>
      <c r="BE624" s="221">
        <f>IF(N624="základní",J624,0)</f>
        <v>0</v>
      </c>
      <c r="BF624" s="221">
        <f>IF(N624="snížená",J624,0)</f>
        <v>0</v>
      </c>
      <c r="BG624" s="221">
        <f>IF(N624="zákl. přenesená",J624,0)</f>
        <v>0</v>
      </c>
      <c r="BH624" s="221">
        <f>IF(N624="sníž. přenesená",J624,0)</f>
        <v>0</v>
      </c>
      <c r="BI624" s="221">
        <f>IF(N624="nulová",J624,0)</f>
        <v>0</v>
      </c>
      <c r="BJ624" s="14" t="s">
        <v>84</v>
      </c>
      <c r="BK624" s="221">
        <f>ROUND(I624*H624,2)</f>
        <v>0</v>
      </c>
      <c r="BL624" s="14" t="s">
        <v>141</v>
      </c>
      <c r="BM624" s="220" t="s">
        <v>587</v>
      </c>
    </row>
    <row r="625" s="2" customFormat="1">
      <c r="A625" s="35"/>
      <c r="B625" s="36"/>
      <c r="C625" s="37"/>
      <c r="D625" s="222" t="s">
        <v>142</v>
      </c>
      <c r="E625" s="37"/>
      <c r="F625" s="223" t="s">
        <v>146</v>
      </c>
      <c r="G625" s="37"/>
      <c r="H625" s="37"/>
      <c r="I625" s="224"/>
      <c r="J625" s="37"/>
      <c r="K625" s="37"/>
      <c r="L625" s="41"/>
      <c r="M625" s="225"/>
      <c r="N625" s="226"/>
      <c r="O625" s="88"/>
      <c r="P625" s="88"/>
      <c r="Q625" s="88"/>
      <c r="R625" s="88"/>
      <c r="S625" s="88"/>
      <c r="T625" s="89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4" t="s">
        <v>142</v>
      </c>
      <c r="AU625" s="14" t="s">
        <v>84</v>
      </c>
    </row>
    <row r="626" s="2" customFormat="1">
      <c r="A626" s="35"/>
      <c r="B626" s="36"/>
      <c r="C626" s="37"/>
      <c r="D626" s="222" t="s">
        <v>143</v>
      </c>
      <c r="E626" s="37"/>
      <c r="F626" s="227" t="s">
        <v>147</v>
      </c>
      <c r="G626" s="37"/>
      <c r="H626" s="37"/>
      <c r="I626" s="224"/>
      <c r="J626" s="37"/>
      <c r="K626" s="37"/>
      <c r="L626" s="41"/>
      <c r="M626" s="225"/>
      <c r="N626" s="226"/>
      <c r="O626" s="88"/>
      <c r="P626" s="88"/>
      <c r="Q626" s="88"/>
      <c r="R626" s="88"/>
      <c r="S626" s="88"/>
      <c r="T626" s="89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4" t="s">
        <v>143</v>
      </c>
      <c r="AU626" s="14" t="s">
        <v>84</v>
      </c>
    </row>
    <row r="627" s="2" customFormat="1" ht="16.5" customHeight="1">
      <c r="A627" s="35"/>
      <c r="B627" s="36"/>
      <c r="C627" s="209" t="s">
        <v>354</v>
      </c>
      <c r="D627" s="209" t="s">
        <v>137</v>
      </c>
      <c r="E627" s="210" t="s">
        <v>447</v>
      </c>
      <c r="F627" s="211" t="s">
        <v>150</v>
      </c>
      <c r="G627" s="212" t="s">
        <v>140</v>
      </c>
      <c r="H627" s="213">
        <v>1</v>
      </c>
      <c r="I627" s="214"/>
      <c r="J627" s="215">
        <f>ROUND(I627*H627,2)</f>
        <v>0</v>
      </c>
      <c r="K627" s="211" t="s">
        <v>1</v>
      </c>
      <c r="L627" s="41"/>
      <c r="M627" s="216" t="s">
        <v>1</v>
      </c>
      <c r="N627" s="217" t="s">
        <v>41</v>
      </c>
      <c r="O627" s="88"/>
      <c r="P627" s="218">
        <f>O627*H627</f>
        <v>0</v>
      </c>
      <c r="Q627" s="218">
        <v>0</v>
      </c>
      <c r="R627" s="218">
        <f>Q627*H627</f>
        <v>0</v>
      </c>
      <c r="S627" s="218">
        <v>0</v>
      </c>
      <c r="T627" s="219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20" t="s">
        <v>141</v>
      </c>
      <c r="AT627" s="220" t="s">
        <v>137</v>
      </c>
      <c r="AU627" s="220" t="s">
        <v>84</v>
      </c>
      <c r="AY627" s="14" t="s">
        <v>136</v>
      </c>
      <c r="BE627" s="221">
        <f>IF(N627="základní",J627,0)</f>
        <v>0</v>
      </c>
      <c r="BF627" s="221">
        <f>IF(N627="snížená",J627,0)</f>
        <v>0</v>
      </c>
      <c r="BG627" s="221">
        <f>IF(N627="zákl. přenesená",J627,0)</f>
        <v>0</v>
      </c>
      <c r="BH627" s="221">
        <f>IF(N627="sníž. přenesená",J627,0)</f>
        <v>0</v>
      </c>
      <c r="BI627" s="221">
        <f>IF(N627="nulová",J627,0)</f>
        <v>0</v>
      </c>
      <c r="BJ627" s="14" t="s">
        <v>84</v>
      </c>
      <c r="BK627" s="221">
        <f>ROUND(I627*H627,2)</f>
        <v>0</v>
      </c>
      <c r="BL627" s="14" t="s">
        <v>141</v>
      </c>
      <c r="BM627" s="220" t="s">
        <v>588</v>
      </c>
    </row>
    <row r="628" s="2" customFormat="1">
      <c r="A628" s="35"/>
      <c r="B628" s="36"/>
      <c r="C628" s="37"/>
      <c r="D628" s="222" t="s">
        <v>142</v>
      </c>
      <c r="E628" s="37"/>
      <c r="F628" s="223" t="s">
        <v>150</v>
      </c>
      <c r="G628" s="37"/>
      <c r="H628" s="37"/>
      <c r="I628" s="224"/>
      <c r="J628" s="37"/>
      <c r="K628" s="37"/>
      <c r="L628" s="41"/>
      <c r="M628" s="225"/>
      <c r="N628" s="226"/>
      <c r="O628" s="88"/>
      <c r="P628" s="88"/>
      <c r="Q628" s="88"/>
      <c r="R628" s="88"/>
      <c r="S628" s="88"/>
      <c r="T628" s="89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4" t="s">
        <v>142</v>
      </c>
      <c r="AU628" s="14" t="s">
        <v>84</v>
      </c>
    </row>
    <row r="629" s="2" customFormat="1" ht="16.5" customHeight="1">
      <c r="A629" s="35"/>
      <c r="B629" s="36"/>
      <c r="C629" s="209" t="s">
        <v>589</v>
      </c>
      <c r="D629" s="209" t="s">
        <v>137</v>
      </c>
      <c r="E629" s="210" t="s">
        <v>450</v>
      </c>
      <c r="F629" s="211" t="s">
        <v>153</v>
      </c>
      <c r="G629" s="212" t="s">
        <v>140</v>
      </c>
      <c r="H629" s="213">
        <v>1</v>
      </c>
      <c r="I629" s="214"/>
      <c r="J629" s="215">
        <f>ROUND(I629*H629,2)</f>
        <v>0</v>
      </c>
      <c r="K629" s="211" t="s">
        <v>1</v>
      </c>
      <c r="L629" s="41"/>
      <c r="M629" s="216" t="s">
        <v>1</v>
      </c>
      <c r="N629" s="217" t="s">
        <v>41</v>
      </c>
      <c r="O629" s="88"/>
      <c r="P629" s="218">
        <f>O629*H629</f>
        <v>0</v>
      </c>
      <c r="Q629" s="218">
        <v>0</v>
      </c>
      <c r="R629" s="218">
        <f>Q629*H629</f>
        <v>0</v>
      </c>
      <c r="S629" s="218">
        <v>0</v>
      </c>
      <c r="T629" s="219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20" t="s">
        <v>141</v>
      </c>
      <c r="AT629" s="220" t="s">
        <v>137</v>
      </c>
      <c r="AU629" s="220" t="s">
        <v>84</v>
      </c>
      <c r="AY629" s="14" t="s">
        <v>136</v>
      </c>
      <c r="BE629" s="221">
        <f>IF(N629="základní",J629,0)</f>
        <v>0</v>
      </c>
      <c r="BF629" s="221">
        <f>IF(N629="snížená",J629,0)</f>
        <v>0</v>
      </c>
      <c r="BG629" s="221">
        <f>IF(N629="zákl. přenesená",J629,0)</f>
        <v>0</v>
      </c>
      <c r="BH629" s="221">
        <f>IF(N629="sníž. přenesená",J629,0)</f>
        <v>0</v>
      </c>
      <c r="BI629" s="221">
        <f>IF(N629="nulová",J629,0)</f>
        <v>0</v>
      </c>
      <c r="BJ629" s="14" t="s">
        <v>84</v>
      </c>
      <c r="BK629" s="221">
        <f>ROUND(I629*H629,2)</f>
        <v>0</v>
      </c>
      <c r="BL629" s="14" t="s">
        <v>141</v>
      </c>
      <c r="BM629" s="220" t="s">
        <v>590</v>
      </c>
    </row>
    <row r="630" s="2" customFormat="1">
      <c r="A630" s="35"/>
      <c r="B630" s="36"/>
      <c r="C630" s="37"/>
      <c r="D630" s="222" t="s">
        <v>142</v>
      </c>
      <c r="E630" s="37"/>
      <c r="F630" s="223" t="s">
        <v>153</v>
      </c>
      <c r="G630" s="37"/>
      <c r="H630" s="37"/>
      <c r="I630" s="224"/>
      <c r="J630" s="37"/>
      <c r="K630" s="37"/>
      <c r="L630" s="41"/>
      <c r="M630" s="225"/>
      <c r="N630" s="226"/>
      <c r="O630" s="88"/>
      <c r="P630" s="88"/>
      <c r="Q630" s="88"/>
      <c r="R630" s="88"/>
      <c r="S630" s="88"/>
      <c r="T630" s="89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4" t="s">
        <v>142</v>
      </c>
      <c r="AU630" s="14" t="s">
        <v>84</v>
      </c>
    </row>
    <row r="631" s="2" customFormat="1" ht="16.5" customHeight="1">
      <c r="A631" s="35"/>
      <c r="B631" s="36"/>
      <c r="C631" s="209" t="s">
        <v>355</v>
      </c>
      <c r="D631" s="209" t="s">
        <v>137</v>
      </c>
      <c r="E631" s="210" t="s">
        <v>452</v>
      </c>
      <c r="F631" s="211" t="s">
        <v>157</v>
      </c>
      <c r="G631" s="212" t="s">
        <v>140</v>
      </c>
      <c r="H631" s="213">
        <v>1</v>
      </c>
      <c r="I631" s="214"/>
      <c r="J631" s="215">
        <f>ROUND(I631*H631,2)</f>
        <v>0</v>
      </c>
      <c r="K631" s="211" t="s">
        <v>1</v>
      </c>
      <c r="L631" s="41"/>
      <c r="M631" s="216" t="s">
        <v>1</v>
      </c>
      <c r="N631" s="217" t="s">
        <v>41</v>
      </c>
      <c r="O631" s="88"/>
      <c r="P631" s="218">
        <f>O631*H631</f>
        <v>0</v>
      </c>
      <c r="Q631" s="218">
        <v>0</v>
      </c>
      <c r="R631" s="218">
        <f>Q631*H631</f>
        <v>0</v>
      </c>
      <c r="S631" s="218">
        <v>0</v>
      </c>
      <c r="T631" s="219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20" t="s">
        <v>141</v>
      </c>
      <c r="AT631" s="220" t="s">
        <v>137</v>
      </c>
      <c r="AU631" s="220" t="s">
        <v>84</v>
      </c>
      <c r="AY631" s="14" t="s">
        <v>136</v>
      </c>
      <c r="BE631" s="221">
        <f>IF(N631="základní",J631,0)</f>
        <v>0</v>
      </c>
      <c r="BF631" s="221">
        <f>IF(N631="snížená",J631,0)</f>
        <v>0</v>
      </c>
      <c r="BG631" s="221">
        <f>IF(N631="zákl. přenesená",J631,0)</f>
        <v>0</v>
      </c>
      <c r="BH631" s="221">
        <f>IF(N631="sníž. přenesená",J631,0)</f>
        <v>0</v>
      </c>
      <c r="BI631" s="221">
        <f>IF(N631="nulová",J631,0)</f>
        <v>0</v>
      </c>
      <c r="BJ631" s="14" t="s">
        <v>84</v>
      </c>
      <c r="BK631" s="221">
        <f>ROUND(I631*H631,2)</f>
        <v>0</v>
      </c>
      <c r="BL631" s="14" t="s">
        <v>141</v>
      </c>
      <c r="BM631" s="220" t="s">
        <v>591</v>
      </c>
    </row>
    <row r="632" s="2" customFormat="1">
      <c r="A632" s="35"/>
      <c r="B632" s="36"/>
      <c r="C632" s="37"/>
      <c r="D632" s="222" t="s">
        <v>142</v>
      </c>
      <c r="E632" s="37"/>
      <c r="F632" s="223" t="s">
        <v>157</v>
      </c>
      <c r="G632" s="37"/>
      <c r="H632" s="37"/>
      <c r="I632" s="224"/>
      <c r="J632" s="37"/>
      <c r="K632" s="37"/>
      <c r="L632" s="41"/>
      <c r="M632" s="225"/>
      <c r="N632" s="226"/>
      <c r="O632" s="88"/>
      <c r="P632" s="88"/>
      <c r="Q632" s="88"/>
      <c r="R632" s="88"/>
      <c r="S632" s="88"/>
      <c r="T632" s="89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4" t="s">
        <v>142</v>
      </c>
      <c r="AU632" s="14" t="s">
        <v>84</v>
      </c>
    </row>
    <row r="633" s="2" customFormat="1" ht="16.5" customHeight="1">
      <c r="A633" s="35"/>
      <c r="B633" s="36"/>
      <c r="C633" s="209" t="s">
        <v>592</v>
      </c>
      <c r="D633" s="209" t="s">
        <v>137</v>
      </c>
      <c r="E633" s="210" t="s">
        <v>455</v>
      </c>
      <c r="F633" s="211" t="s">
        <v>157</v>
      </c>
      <c r="G633" s="212" t="s">
        <v>140</v>
      </c>
      <c r="H633" s="213">
        <v>1</v>
      </c>
      <c r="I633" s="214"/>
      <c r="J633" s="215">
        <f>ROUND(I633*H633,2)</f>
        <v>0</v>
      </c>
      <c r="K633" s="211" t="s">
        <v>1</v>
      </c>
      <c r="L633" s="41"/>
      <c r="M633" s="216" t="s">
        <v>1</v>
      </c>
      <c r="N633" s="217" t="s">
        <v>41</v>
      </c>
      <c r="O633" s="88"/>
      <c r="P633" s="218">
        <f>O633*H633</f>
        <v>0</v>
      </c>
      <c r="Q633" s="218">
        <v>0</v>
      </c>
      <c r="R633" s="218">
        <f>Q633*H633</f>
        <v>0</v>
      </c>
      <c r="S633" s="218">
        <v>0</v>
      </c>
      <c r="T633" s="219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20" t="s">
        <v>141</v>
      </c>
      <c r="AT633" s="220" t="s">
        <v>137</v>
      </c>
      <c r="AU633" s="220" t="s">
        <v>84</v>
      </c>
      <c r="AY633" s="14" t="s">
        <v>136</v>
      </c>
      <c r="BE633" s="221">
        <f>IF(N633="základní",J633,0)</f>
        <v>0</v>
      </c>
      <c r="BF633" s="221">
        <f>IF(N633="snížená",J633,0)</f>
        <v>0</v>
      </c>
      <c r="BG633" s="221">
        <f>IF(N633="zákl. přenesená",J633,0)</f>
        <v>0</v>
      </c>
      <c r="BH633" s="221">
        <f>IF(N633="sníž. přenesená",J633,0)</f>
        <v>0</v>
      </c>
      <c r="BI633" s="221">
        <f>IF(N633="nulová",J633,0)</f>
        <v>0</v>
      </c>
      <c r="BJ633" s="14" t="s">
        <v>84</v>
      </c>
      <c r="BK633" s="221">
        <f>ROUND(I633*H633,2)</f>
        <v>0</v>
      </c>
      <c r="BL633" s="14" t="s">
        <v>141</v>
      </c>
      <c r="BM633" s="220" t="s">
        <v>593</v>
      </c>
    </row>
    <row r="634" s="2" customFormat="1">
      <c r="A634" s="35"/>
      <c r="B634" s="36"/>
      <c r="C634" s="37"/>
      <c r="D634" s="222" t="s">
        <v>142</v>
      </c>
      <c r="E634" s="37"/>
      <c r="F634" s="223" t="s">
        <v>157</v>
      </c>
      <c r="G634" s="37"/>
      <c r="H634" s="37"/>
      <c r="I634" s="224"/>
      <c r="J634" s="37"/>
      <c r="K634" s="37"/>
      <c r="L634" s="41"/>
      <c r="M634" s="225"/>
      <c r="N634" s="226"/>
      <c r="O634" s="88"/>
      <c r="P634" s="88"/>
      <c r="Q634" s="88"/>
      <c r="R634" s="88"/>
      <c r="S634" s="88"/>
      <c r="T634" s="89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4" t="s">
        <v>142</v>
      </c>
      <c r="AU634" s="14" t="s">
        <v>84</v>
      </c>
    </row>
    <row r="635" s="2" customFormat="1" ht="16.5" customHeight="1">
      <c r="A635" s="35"/>
      <c r="B635" s="36"/>
      <c r="C635" s="209" t="s">
        <v>357</v>
      </c>
      <c r="D635" s="209" t="s">
        <v>137</v>
      </c>
      <c r="E635" s="210" t="s">
        <v>488</v>
      </c>
      <c r="F635" s="211" t="s">
        <v>489</v>
      </c>
      <c r="G635" s="212" t="s">
        <v>458</v>
      </c>
      <c r="H635" s="213">
        <v>0.80000000000000004</v>
      </c>
      <c r="I635" s="214"/>
      <c r="J635" s="215">
        <f>ROUND(I635*H635,2)</f>
        <v>0</v>
      </c>
      <c r="K635" s="211" t="s">
        <v>1</v>
      </c>
      <c r="L635" s="41"/>
      <c r="M635" s="216" t="s">
        <v>1</v>
      </c>
      <c r="N635" s="217" t="s">
        <v>41</v>
      </c>
      <c r="O635" s="88"/>
      <c r="P635" s="218">
        <f>O635*H635</f>
        <v>0</v>
      </c>
      <c r="Q635" s="218">
        <v>0</v>
      </c>
      <c r="R635" s="218">
        <f>Q635*H635</f>
        <v>0</v>
      </c>
      <c r="S635" s="218">
        <v>0</v>
      </c>
      <c r="T635" s="219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20" t="s">
        <v>141</v>
      </c>
      <c r="AT635" s="220" t="s">
        <v>137</v>
      </c>
      <c r="AU635" s="220" t="s">
        <v>84</v>
      </c>
      <c r="AY635" s="14" t="s">
        <v>136</v>
      </c>
      <c r="BE635" s="221">
        <f>IF(N635="základní",J635,0)</f>
        <v>0</v>
      </c>
      <c r="BF635" s="221">
        <f>IF(N635="snížená",J635,0)</f>
        <v>0</v>
      </c>
      <c r="BG635" s="221">
        <f>IF(N635="zákl. přenesená",J635,0)</f>
        <v>0</v>
      </c>
      <c r="BH635" s="221">
        <f>IF(N635="sníž. přenesená",J635,0)</f>
        <v>0</v>
      </c>
      <c r="BI635" s="221">
        <f>IF(N635="nulová",J635,0)</f>
        <v>0</v>
      </c>
      <c r="BJ635" s="14" t="s">
        <v>84</v>
      </c>
      <c r="BK635" s="221">
        <f>ROUND(I635*H635,2)</f>
        <v>0</v>
      </c>
      <c r="BL635" s="14" t="s">
        <v>141</v>
      </c>
      <c r="BM635" s="220" t="s">
        <v>594</v>
      </c>
    </row>
    <row r="636" s="2" customFormat="1">
      <c r="A636" s="35"/>
      <c r="B636" s="36"/>
      <c r="C636" s="37"/>
      <c r="D636" s="222" t="s">
        <v>142</v>
      </c>
      <c r="E636" s="37"/>
      <c r="F636" s="223" t="s">
        <v>489</v>
      </c>
      <c r="G636" s="37"/>
      <c r="H636" s="37"/>
      <c r="I636" s="224"/>
      <c r="J636" s="37"/>
      <c r="K636" s="37"/>
      <c r="L636" s="41"/>
      <c r="M636" s="225"/>
      <c r="N636" s="226"/>
      <c r="O636" s="88"/>
      <c r="P636" s="88"/>
      <c r="Q636" s="88"/>
      <c r="R636" s="88"/>
      <c r="S636" s="88"/>
      <c r="T636" s="89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4" t="s">
        <v>142</v>
      </c>
      <c r="AU636" s="14" t="s">
        <v>84</v>
      </c>
    </row>
    <row r="637" s="2" customFormat="1" ht="24.15" customHeight="1">
      <c r="A637" s="35"/>
      <c r="B637" s="36"/>
      <c r="C637" s="209" t="s">
        <v>595</v>
      </c>
      <c r="D637" s="209" t="s">
        <v>137</v>
      </c>
      <c r="E637" s="210" t="s">
        <v>596</v>
      </c>
      <c r="F637" s="211" t="s">
        <v>492</v>
      </c>
      <c r="G637" s="212" t="s">
        <v>168</v>
      </c>
      <c r="H637" s="213">
        <v>1</v>
      </c>
      <c r="I637" s="214"/>
      <c r="J637" s="215">
        <f>ROUND(I637*H637,2)</f>
        <v>0</v>
      </c>
      <c r="K637" s="211" t="s">
        <v>1</v>
      </c>
      <c r="L637" s="41"/>
      <c r="M637" s="216" t="s">
        <v>1</v>
      </c>
      <c r="N637" s="217" t="s">
        <v>41</v>
      </c>
      <c r="O637" s="88"/>
      <c r="P637" s="218">
        <f>O637*H637</f>
        <v>0</v>
      </c>
      <c r="Q637" s="218">
        <v>0</v>
      </c>
      <c r="R637" s="218">
        <f>Q637*H637</f>
        <v>0</v>
      </c>
      <c r="S637" s="218">
        <v>0</v>
      </c>
      <c r="T637" s="219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20" t="s">
        <v>141</v>
      </c>
      <c r="AT637" s="220" t="s">
        <v>137</v>
      </c>
      <c r="AU637" s="220" t="s">
        <v>84</v>
      </c>
      <c r="AY637" s="14" t="s">
        <v>136</v>
      </c>
      <c r="BE637" s="221">
        <f>IF(N637="základní",J637,0)</f>
        <v>0</v>
      </c>
      <c r="BF637" s="221">
        <f>IF(N637="snížená",J637,0)</f>
        <v>0</v>
      </c>
      <c r="BG637" s="221">
        <f>IF(N637="zákl. přenesená",J637,0)</f>
        <v>0</v>
      </c>
      <c r="BH637" s="221">
        <f>IF(N637="sníž. přenesená",J637,0)</f>
        <v>0</v>
      </c>
      <c r="BI637" s="221">
        <f>IF(N637="nulová",J637,0)</f>
        <v>0</v>
      </c>
      <c r="BJ637" s="14" t="s">
        <v>84</v>
      </c>
      <c r="BK637" s="221">
        <f>ROUND(I637*H637,2)</f>
        <v>0</v>
      </c>
      <c r="BL637" s="14" t="s">
        <v>141</v>
      </c>
      <c r="BM637" s="220" t="s">
        <v>597</v>
      </c>
    </row>
    <row r="638" s="2" customFormat="1">
      <c r="A638" s="35"/>
      <c r="B638" s="36"/>
      <c r="C638" s="37"/>
      <c r="D638" s="222" t="s">
        <v>142</v>
      </c>
      <c r="E638" s="37"/>
      <c r="F638" s="223" t="s">
        <v>492</v>
      </c>
      <c r="G638" s="37"/>
      <c r="H638" s="37"/>
      <c r="I638" s="224"/>
      <c r="J638" s="37"/>
      <c r="K638" s="37"/>
      <c r="L638" s="41"/>
      <c r="M638" s="225"/>
      <c r="N638" s="226"/>
      <c r="O638" s="88"/>
      <c r="P638" s="88"/>
      <c r="Q638" s="88"/>
      <c r="R638" s="88"/>
      <c r="S638" s="88"/>
      <c r="T638" s="89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4" t="s">
        <v>142</v>
      </c>
      <c r="AU638" s="14" t="s">
        <v>84</v>
      </c>
    </row>
    <row r="639" s="12" customFormat="1" ht="25.92" customHeight="1">
      <c r="A639" s="12"/>
      <c r="B639" s="195"/>
      <c r="C639" s="196"/>
      <c r="D639" s="197" t="s">
        <v>75</v>
      </c>
      <c r="E639" s="198" t="s">
        <v>598</v>
      </c>
      <c r="F639" s="198" t="s">
        <v>599</v>
      </c>
      <c r="G639" s="196"/>
      <c r="H639" s="196"/>
      <c r="I639" s="199"/>
      <c r="J639" s="200">
        <f>BK639</f>
        <v>0</v>
      </c>
      <c r="K639" s="196"/>
      <c r="L639" s="201"/>
      <c r="M639" s="202"/>
      <c r="N639" s="203"/>
      <c r="O639" s="203"/>
      <c r="P639" s="204">
        <f>SUM(P640:P666)</f>
        <v>0</v>
      </c>
      <c r="Q639" s="203"/>
      <c r="R639" s="204">
        <f>SUM(R640:R666)</f>
        <v>27.5</v>
      </c>
      <c r="S639" s="203"/>
      <c r="T639" s="205">
        <f>SUM(T640:T666)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6" t="s">
        <v>84</v>
      </c>
      <c r="AT639" s="207" t="s">
        <v>75</v>
      </c>
      <c r="AU639" s="207" t="s">
        <v>76</v>
      </c>
      <c r="AY639" s="206" t="s">
        <v>136</v>
      </c>
      <c r="BK639" s="208">
        <f>SUM(BK640:BK666)</f>
        <v>0</v>
      </c>
    </row>
    <row r="640" s="2" customFormat="1" ht="37.8" customHeight="1">
      <c r="A640" s="35"/>
      <c r="B640" s="36"/>
      <c r="C640" s="209" t="s">
        <v>358</v>
      </c>
      <c r="D640" s="209" t="s">
        <v>137</v>
      </c>
      <c r="E640" s="210" t="s">
        <v>600</v>
      </c>
      <c r="F640" s="211" t="s">
        <v>464</v>
      </c>
      <c r="G640" s="212" t="s">
        <v>140</v>
      </c>
      <c r="H640" s="213">
        <v>1</v>
      </c>
      <c r="I640" s="214"/>
      <c r="J640" s="215">
        <f>ROUND(I640*H640,2)</f>
        <v>0</v>
      </c>
      <c r="K640" s="211" t="s">
        <v>1</v>
      </c>
      <c r="L640" s="41"/>
      <c r="M640" s="216" t="s">
        <v>1</v>
      </c>
      <c r="N640" s="217" t="s">
        <v>41</v>
      </c>
      <c r="O640" s="88"/>
      <c r="P640" s="218">
        <f>O640*H640</f>
        <v>0</v>
      </c>
      <c r="Q640" s="218">
        <v>27.5</v>
      </c>
      <c r="R640" s="218">
        <f>Q640*H640</f>
        <v>27.5</v>
      </c>
      <c r="S640" s="218">
        <v>0</v>
      </c>
      <c r="T640" s="219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20" t="s">
        <v>141</v>
      </c>
      <c r="AT640" s="220" t="s">
        <v>137</v>
      </c>
      <c r="AU640" s="220" t="s">
        <v>84</v>
      </c>
      <c r="AY640" s="14" t="s">
        <v>136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14" t="s">
        <v>84</v>
      </c>
      <c r="BK640" s="221">
        <f>ROUND(I640*H640,2)</f>
        <v>0</v>
      </c>
      <c r="BL640" s="14" t="s">
        <v>141</v>
      </c>
      <c r="BM640" s="220" t="s">
        <v>601</v>
      </c>
    </row>
    <row r="641" s="2" customFormat="1">
      <c r="A641" s="35"/>
      <c r="B641" s="36"/>
      <c r="C641" s="37"/>
      <c r="D641" s="222" t="s">
        <v>142</v>
      </c>
      <c r="E641" s="37"/>
      <c r="F641" s="223" t="s">
        <v>464</v>
      </c>
      <c r="G641" s="37"/>
      <c r="H641" s="37"/>
      <c r="I641" s="224"/>
      <c r="J641" s="37"/>
      <c r="K641" s="37"/>
      <c r="L641" s="41"/>
      <c r="M641" s="225"/>
      <c r="N641" s="226"/>
      <c r="O641" s="88"/>
      <c r="P641" s="88"/>
      <c r="Q641" s="88"/>
      <c r="R641" s="88"/>
      <c r="S641" s="88"/>
      <c r="T641" s="89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4" t="s">
        <v>142</v>
      </c>
      <c r="AU641" s="14" t="s">
        <v>84</v>
      </c>
    </row>
    <row r="642" s="2" customFormat="1" ht="16.5" customHeight="1">
      <c r="A642" s="35"/>
      <c r="B642" s="36"/>
      <c r="C642" s="209" t="s">
        <v>602</v>
      </c>
      <c r="D642" s="209" t="s">
        <v>137</v>
      </c>
      <c r="E642" s="210" t="s">
        <v>603</v>
      </c>
      <c r="F642" s="211" t="s">
        <v>467</v>
      </c>
      <c r="G642" s="212" t="s">
        <v>140</v>
      </c>
      <c r="H642" s="213">
        <v>1</v>
      </c>
      <c r="I642" s="214"/>
      <c r="J642" s="215">
        <f>ROUND(I642*H642,2)</f>
        <v>0</v>
      </c>
      <c r="K642" s="211" t="s">
        <v>1</v>
      </c>
      <c r="L642" s="41"/>
      <c r="M642" s="216" t="s">
        <v>1</v>
      </c>
      <c r="N642" s="217" t="s">
        <v>41</v>
      </c>
      <c r="O642" s="88"/>
      <c r="P642" s="218">
        <f>O642*H642</f>
        <v>0</v>
      </c>
      <c r="Q642" s="218">
        <v>0</v>
      </c>
      <c r="R642" s="218">
        <f>Q642*H642</f>
        <v>0</v>
      </c>
      <c r="S642" s="218">
        <v>0</v>
      </c>
      <c r="T642" s="219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20" t="s">
        <v>141</v>
      </c>
      <c r="AT642" s="220" t="s">
        <v>137</v>
      </c>
      <c r="AU642" s="220" t="s">
        <v>84</v>
      </c>
      <c r="AY642" s="14" t="s">
        <v>136</v>
      </c>
      <c r="BE642" s="221">
        <f>IF(N642="základní",J642,0)</f>
        <v>0</v>
      </c>
      <c r="BF642" s="221">
        <f>IF(N642="snížená",J642,0)</f>
        <v>0</v>
      </c>
      <c r="BG642" s="221">
        <f>IF(N642="zákl. přenesená",J642,0)</f>
        <v>0</v>
      </c>
      <c r="BH642" s="221">
        <f>IF(N642="sníž. přenesená",J642,0)</f>
        <v>0</v>
      </c>
      <c r="BI642" s="221">
        <f>IF(N642="nulová",J642,0)</f>
        <v>0</v>
      </c>
      <c r="BJ642" s="14" t="s">
        <v>84</v>
      </c>
      <c r="BK642" s="221">
        <f>ROUND(I642*H642,2)</f>
        <v>0</v>
      </c>
      <c r="BL642" s="14" t="s">
        <v>141</v>
      </c>
      <c r="BM642" s="220" t="s">
        <v>604</v>
      </c>
    </row>
    <row r="643" s="2" customFormat="1">
      <c r="A643" s="35"/>
      <c r="B643" s="36"/>
      <c r="C643" s="37"/>
      <c r="D643" s="222" t="s">
        <v>142</v>
      </c>
      <c r="E643" s="37"/>
      <c r="F643" s="223" t="s">
        <v>467</v>
      </c>
      <c r="G643" s="37"/>
      <c r="H643" s="37"/>
      <c r="I643" s="224"/>
      <c r="J643" s="37"/>
      <c r="K643" s="37"/>
      <c r="L643" s="41"/>
      <c r="M643" s="225"/>
      <c r="N643" s="226"/>
      <c r="O643" s="88"/>
      <c r="P643" s="88"/>
      <c r="Q643" s="88"/>
      <c r="R643" s="88"/>
      <c r="S643" s="88"/>
      <c r="T643" s="89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4" t="s">
        <v>142</v>
      </c>
      <c r="AU643" s="14" t="s">
        <v>84</v>
      </c>
    </row>
    <row r="644" s="2" customFormat="1" ht="16.5" customHeight="1">
      <c r="A644" s="35"/>
      <c r="B644" s="36"/>
      <c r="C644" s="209" t="s">
        <v>360</v>
      </c>
      <c r="D644" s="209" t="s">
        <v>137</v>
      </c>
      <c r="E644" s="210" t="s">
        <v>438</v>
      </c>
      <c r="F644" s="211" t="s">
        <v>439</v>
      </c>
      <c r="G644" s="212" t="s">
        <v>140</v>
      </c>
      <c r="H644" s="213">
        <v>1</v>
      </c>
      <c r="I644" s="214"/>
      <c r="J644" s="215">
        <f>ROUND(I644*H644,2)</f>
        <v>0</v>
      </c>
      <c r="K644" s="211" t="s">
        <v>1</v>
      </c>
      <c r="L644" s="41"/>
      <c r="M644" s="216" t="s">
        <v>1</v>
      </c>
      <c r="N644" s="217" t="s">
        <v>41</v>
      </c>
      <c r="O644" s="88"/>
      <c r="P644" s="218">
        <f>O644*H644</f>
        <v>0</v>
      </c>
      <c r="Q644" s="218">
        <v>0</v>
      </c>
      <c r="R644" s="218">
        <f>Q644*H644</f>
        <v>0</v>
      </c>
      <c r="S644" s="218">
        <v>0</v>
      </c>
      <c r="T644" s="219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20" t="s">
        <v>141</v>
      </c>
      <c r="AT644" s="220" t="s">
        <v>137</v>
      </c>
      <c r="AU644" s="220" t="s">
        <v>84</v>
      </c>
      <c r="AY644" s="14" t="s">
        <v>136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14" t="s">
        <v>84</v>
      </c>
      <c r="BK644" s="221">
        <f>ROUND(I644*H644,2)</f>
        <v>0</v>
      </c>
      <c r="BL644" s="14" t="s">
        <v>141</v>
      </c>
      <c r="BM644" s="220" t="s">
        <v>605</v>
      </c>
    </row>
    <row r="645" s="2" customFormat="1">
      <c r="A645" s="35"/>
      <c r="B645" s="36"/>
      <c r="C645" s="37"/>
      <c r="D645" s="222" t="s">
        <v>142</v>
      </c>
      <c r="E645" s="37"/>
      <c r="F645" s="223" t="s">
        <v>439</v>
      </c>
      <c r="G645" s="37"/>
      <c r="H645" s="37"/>
      <c r="I645" s="224"/>
      <c r="J645" s="37"/>
      <c r="K645" s="37"/>
      <c r="L645" s="41"/>
      <c r="M645" s="225"/>
      <c r="N645" s="226"/>
      <c r="O645" s="88"/>
      <c r="P645" s="88"/>
      <c r="Q645" s="88"/>
      <c r="R645" s="88"/>
      <c r="S645" s="88"/>
      <c r="T645" s="89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4" t="s">
        <v>142</v>
      </c>
      <c r="AU645" s="14" t="s">
        <v>84</v>
      </c>
    </row>
    <row r="646" s="2" customFormat="1">
      <c r="A646" s="35"/>
      <c r="B646" s="36"/>
      <c r="C646" s="37"/>
      <c r="D646" s="222" t="s">
        <v>143</v>
      </c>
      <c r="E646" s="37"/>
      <c r="F646" s="227" t="s">
        <v>144</v>
      </c>
      <c r="G646" s="37"/>
      <c r="H646" s="37"/>
      <c r="I646" s="224"/>
      <c r="J646" s="37"/>
      <c r="K646" s="37"/>
      <c r="L646" s="41"/>
      <c r="M646" s="225"/>
      <c r="N646" s="226"/>
      <c r="O646" s="88"/>
      <c r="P646" s="88"/>
      <c r="Q646" s="88"/>
      <c r="R646" s="88"/>
      <c r="S646" s="88"/>
      <c r="T646" s="89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4" t="s">
        <v>143</v>
      </c>
      <c r="AU646" s="14" t="s">
        <v>84</v>
      </c>
    </row>
    <row r="647" s="2" customFormat="1" ht="16.5" customHeight="1">
      <c r="A647" s="35"/>
      <c r="B647" s="36"/>
      <c r="C647" s="209" t="s">
        <v>606</v>
      </c>
      <c r="D647" s="209" t="s">
        <v>137</v>
      </c>
      <c r="E647" s="210" t="s">
        <v>441</v>
      </c>
      <c r="F647" s="211" t="s">
        <v>163</v>
      </c>
      <c r="G647" s="212" t="s">
        <v>140</v>
      </c>
      <c r="H647" s="213">
        <v>1</v>
      </c>
      <c r="I647" s="214"/>
      <c r="J647" s="215">
        <f>ROUND(I647*H647,2)</f>
        <v>0</v>
      </c>
      <c r="K647" s="211" t="s">
        <v>1</v>
      </c>
      <c r="L647" s="41"/>
      <c r="M647" s="216" t="s">
        <v>1</v>
      </c>
      <c r="N647" s="217" t="s">
        <v>41</v>
      </c>
      <c r="O647" s="88"/>
      <c r="P647" s="218">
        <f>O647*H647</f>
        <v>0</v>
      </c>
      <c r="Q647" s="218">
        <v>0</v>
      </c>
      <c r="R647" s="218">
        <f>Q647*H647</f>
        <v>0</v>
      </c>
      <c r="S647" s="218">
        <v>0</v>
      </c>
      <c r="T647" s="219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20" t="s">
        <v>141</v>
      </c>
      <c r="AT647" s="220" t="s">
        <v>137</v>
      </c>
      <c r="AU647" s="220" t="s">
        <v>84</v>
      </c>
      <c r="AY647" s="14" t="s">
        <v>136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14" t="s">
        <v>84</v>
      </c>
      <c r="BK647" s="221">
        <f>ROUND(I647*H647,2)</f>
        <v>0</v>
      </c>
      <c r="BL647" s="14" t="s">
        <v>141</v>
      </c>
      <c r="BM647" s="220" t="s">
        <v>607</v>
      </c>
    </row>
    <row r="648" s="2" customFormat="1">
      <c r="A648" s="35"/>
      <c r="B648" s="36"/>
      <c r="C648" s="37"/>
      <c r="D648" s="222" t="s">
        <v>142</v>
      </c>
      <c r="E648" s="37"/>
      <c r="F648" s="223" t="s">
        <v>163</v>
      </c>
      <c r="G648" s="37"/>
      <c r="H648" s="37"/>
      <c r="I648" s="224"/>
      <c r="J648" s="37"/>
      <c r="K648" s="37"/>
      <c r="L648" s="41"/>
      <c r="M648" s="225"/>
      <c r="N648" s="226"/>
      <c r="O648" s="88"/>
      <c r="P648" s="88"/>
      <c r="Q648" s="88"/>
      <c r="R648" s="88"/>
      <c r="S648" s="88"/>
      <c r="T648" s="89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4" t="s">
        <v>142</v>
      </c>
      <c r="AU648" s="14" t="s">
        <v>84</v>
      </c>
    </row>
    <row r="649" s="2" customFormat="1">
      <c r="A649" s="35"/>
      <c r="B649" s="36"/>
      <c r="C649" s="37"/>
      <c r="D649" s="222" t="s">
        <v>143</v>
      </c>
      <c r="E649" s="37"/>
      <c r="F649" s="227" t="s">
        <v>443</v>
      </c>
      <c r="G649" s="37"/>
      <c r="H649" s="37"/>
      <c r="I649" s="224"/>
      <c r="J649" s="37"/>
      <c r="K649" s="37"/>
      <c r="L649" s="41"/>
      <c r="M649" s="225"/>
      <c r="N649" s="226"/>
      <c r="O649" s="88"/>
      <c r="P649" s="88"/>
      <c r="Q649" s="88"/>
      <c r="R649" s="88"/>
      <c r="S649" s="88"/>
      <c r="T649" s="89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4" t="s">
        <v>143</v>
      </c>
      <c r="AU649" s="14" t="s">
        <v>84</v>
      </c>
    </row>
    <row r="650" s="2" customFormat="1" ht="16.5" customHeight="1">
      <c r="A650" s="35"/>
      <c r="B650" s="36"/>
      <c r="C650" s="209" t="s">
        <v>361</v>
      </c>
      <c r="D650" s="209" t="s">
        <v>137</v>
      </c>
      <c r="E650" s="210" t="s">
        <v>473</v>
      </c>
      <c r="F650" s="211" t="s">
        <v>146</v>
      </c>
      <c r="G650" s="212" t="s">
        <v>140</v>
      </c>
      <c r="H650" s="213">
        <v>1</v>
      </c>
      <c r="I650" s="214"/>
      <c r="J650" s="215">
        <f>ROUND(I650*H650,2)</f>
        <v>0</v>
      </c>
      <c r="K650" s="211" t="s">
        <v>1</v>
      </c>
      <c r="L650" s="41"/>
      <c r="M650" s="216" t="s">
        <v>1</v>
      </c>
      <c r="N650" s="217" t="s">
        <v>41</v>
      </c>
      <c r="O650" s="88"/>
      <c r="P650" s="218">
        <f>O650*H650</f>
        <v>0</v>
      </c>
      <c r="Q650" s="218">
        <v>0</v>
      </c>
      <c r="R650" s="218">
        <f>Q650*H650</f>
        <v>0</v>
      </c>
      <c r="S650" s="218">
        <v>0</v>
      </c>
      <c r="T650" s="219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20" t="s">
        <v>141</v>
      </c>
      <c r="AT650" s="220" t="s">
        <v>137</v>
      </c>
      <c r="AU650" s="220" t="s">
        <v>84</v>
      </c>
      <c r="AY650" s="14" t="s">
        <v>136</v>
      </c>
      <c r="BE650" s="221">
        <f>IF(N650="základní",J650,0)</f>
        <v>0</v>
      </c>
      <c r="BF650" s="221">
        <f>IF(N650="snížená",J650,0)</f>
        <v>0</v>
      </c>
      <c r="BG650" s="221">
        <f>IF(N650="zákl. přenesená",J650,0)</f>
        <v>0</v>
      </c>
      <c r="BH650" s="221">
        <f>IF(N650="sníž. přenesená",J650,0)</f>
        <v>0</v>
      </c>
      <c r="BI650" s="221">
        <f>IF(N650="nulová",J650,0)</f>
        <v>0</v>
      </c>
      <c r="BJ650" s="14" t="s">
        <v>84</v>
      </c>
      <c r="BK650" s="221">
        <f>ROUND(I650*H650,2)</f>
        <v>0</v>
      </c>
      <c r="BL650" s="14" t="s">
        <v>141</v>
      </c>
      <c r="BM650" s="220" t="s">
        <v>608</v>
      </c>
    </row>
    <row r="651" s="2" customFormat="1">
      <c r="A651" s="35"/>
      <c r="B651" s="36"/>
      <c r="C651" s="37"/>
      <c r="D651" s="222" t="s">
        <v>142</v>
      </c>
      <c r="E651" s="37"/>
      <c r="F651" s="223" t="s">
        <v>146</v>
      </c>
      <c r="G651" s="37"/>
      <c r="H651" s="37"/>
      <c r="I651" s="224"/>
      <c r="J651" s="37"/>
      <c r="K651" s="37"/>
      <c r="L651" s="41"/>
      <c r="M651" s="225"/>
      <c r="N651" s="226"/>
      <c r="O651" s="88"/>
      <c r="P651" s="88"/>
      <c r="Q651" s="88"/>
      <c r="R651" s="88"/>
      <c r="S651" s="88"/>
      <c r="T651" s="89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4" t="s">
        <v>142</v>
      </c>
      <c r="AU651" s="14" t="s">
        <v>84</v>
      </c>
    </row>
    <row r="652" s="2" customFormat="1">
      <c r="A652" s="35"/>
      <c r="B652" s="36"/>
      <c r="C652" s="37"/>
      <c r="D652" s="222" t="s">
        <v>143</v>
      </c>
      <c r="E652" s="37"/>
      <c r="F652" s="227" t="s">
        <v>147</v>
      </c>
      <c r="G652" s="37"/>
      <c r="H652" s="37"/>
      <c r="I652" s="224"/>
      <c r="J652" s="37"/>
      <c r="K652" s="37"/>
      <c r="L652" s="41"/>
      <c r="M652" s="225"/>
      <c r="N652" s="226"/>
      <c r="O652" s="88"/>
      <c r="P652" s="88"/>
      <c r="Q652" s="88"/>
      <c r="R652" s="88"/>
      <c r="S652" s="88"/>
      <c r="T652" s="89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4" t="s">
        <v>143</v>
      </c>
      <c r="AU652" s="14" t="s">
        <v>84</v>
      </c>
    </row>
    <row r="653" s="2" customFormat="1" ht="16.5" customHeight="1">
      <c r="A653" s="35"/>
      <c r="B653" s="36"/>
      <c r="C653" s="209" t="s">
        <v>609</v>
      </c>
      <c r="D653" s="209" t="s">
        <v>137</v>
      </c>
      <c r="E653" s="210" t="s">
        <v>475</v>
      </c>
      <c r="F653" s="211" t="s">
        <v>150</v>
      </c>
      <c r="G653" s="212" t="s">
        <v>140</v>
      </c>
      <c r="H653" s="213">
        <v>1</v>
      </c>
      <c r="I653" s="214"/>
      <c r="J653" s="215">
        <f>ROUND(I653*H653,2)</f>
        <v>0</v>
      </c>
      <c r="K653" s="211" t="s">
        <v>1</v>
      </c>
      <c r="L653" s="41"/>
      <c r="M653" s="216" t="s">
        <v>1</v>
      </c>
      <c r="N653" s="217" t="s">
        <v>41</v>
      </c>
      <c r="O653" s="88"/>
      <c r="P653" s="218">
        <f>O653*H653</f>
        <v>0</v>
      </c>
      <c r="Q653" s="218">
        <v>0</v>
      </c>
      <c r="R653" s="218">
        <f>Q653*H653</f>
        <v>0</v>
      </c>
      <c r="S653" s="218">
        <v>0</v>
      </c>
      <c r="T653" s="219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20" t="s">
        <v>141</v>
      </c>
      <c r="AT653" s="220" t="s">
        <v>137</v>
      </c>
      <c r="AU653" s="220" t="s">
        <v>84</v>
      </c>
      <c r="AY653" s="14" t="s">
        <v>136</v>
      </c>
      <c r="BE653" s="221">
        <f>IF(N653="základní",J653,0)</f>
        <v>0</v>
      </c>
      <c r="BF653" s="221">
        <f>IF(N653="snížená",J653,0)</f>
        <v>0</v>
      </c>
      <c r="BG653" s="221">
        <f>IF(N653="zákl. přenesená",J653,0)</f>
        <v>0</v>
      </c>
      <c r="BH653" s="221">
        <f>IF(N653="sníž. přenesená",J653,0)</f>
        <v>0</v>
      </c>
      <c r="BI653" s="221">
        <f>IF(N653="nulová",J653,0)</f>
        <v>0</v>
      </c>
      <c r="BJ653" s="14" t="s">
        <v>84</v>
      </c>
      <c r="BK653" s="221">
        <f>ROUND(I653*H653,2)</f>
        <v>0</v>
      </c>
      <c r="BL653" s="14" t="s">
        <v>141</v>
      </c>
      <c r="BM653" s="220" t="s">
        <v>610</v>
      </c>
    </row>
    <row r="654" s="2" customFormat="1">
      <c r="A654" s="35"/>
      <c r="B654" s="36"/>
      <c r="C654" s="37"/>
      <c r="D654" s="222" t="s">
        <v>142</v>
      </c>
      <c r="E654" s="37"/>
      <c r="F654" s="223" t="s">
        <v>150</v>
      </c>
      <c r="G654" s="37"/>
      <c r="H654" s="37"/>
      <c r="I654" s="224"/>
      <c r="J654" s="37"/>
      <c r="K654" s="37"/>
      <c r="L654" s="41"/>
      <c r="M654" s="225"/>
      <c r="N654" s="226"/>
      <c r="O654" s="88"/>
      <c r="P654" s="88"/>
      <c r="Q654" s="88"/>
      <c r="R654" s="88"/>
      <c r="S654" s="88"/>
      <c r="T654" s="89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4" t="s">
        <v>142</v>
      </c>
      <c r="AU654" s="14" t="s">
        <v>84</v>
      </c>
    </row>
    <row r="655" s="2" customFormat="1" ht="16.5" customHeight="1">
      <c r="A655" s="35"/>
      <c r="B655" s="36"/>
      <c r="C655" s="209" t="s">
        <v>363</v>
      </c>
      <c r="D655" s="209" t="s">
        <v>137</v>
      </c>
      <c r="E655" s="210" t="s">
        <v>478</v>
      </c>
      <c r="F655" s="211" t="s">
        <v>153</v>
      </c>
      <c r="G655" s="212" t="s">
        <v>140</v>
      </c>
      <c r="H655" s="213">
        <v>1</v>
      </c>
      <c r="I655" s="214"/>
      <c r="J655" s="215">
        <f>ROUND(I655*H655,2)</f>
        <v>0</v>
      </c>
      <c r="K655" s="211" t="s">
        <v>1</v>
      </c>
      <c r="L655" s="41"/>
      <c r="M655" s="216" t="s">
        <v>1</v>
      </c>
      <c r="N655" s="217" t="s">
        <v>41</v>
      </c>
      <c r="O655" s="88"/>
      <c r="P655" s="218">
        <f>O655*H655</f>
        <v>0</v>
      </c>
      <c r="Q655" s="218">
        <v>0</v>
      </c>
      <c r="R655" s="218">
        <f>Q655*H655</f>
        <v>0</v>
      </c>
      <c r="S655" s="218">
        <v>0</v>
      </c>
      <c r="T655" s="219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20" t="s">
        <v>141</v>
      </c>
      <c r="AT655" s="220" t="s">
        <v>137</v>
      </c>
      <c r="AU655" s="220" t="s">
        <v>84</v>
      </c>
      <c r="AY655" s="14" t="s">
        <v>136</v>
      </c>
      <c r="BE655" s="221">
        <f>IF(N655="základní",J655,0)</f>
        <v>0</v>
      </c>
      <c r="BF655" s="221">
        <f>IF(N655="snížená",J655,0)</f>
        <v>0</v>
      </c>
      <c r="BG655" s="221">
        <f>IF(N655="zákl. přenesená",J655,0)</f>
        <v>0</v>
      </c>
      <c r="BH655" s="221">
        <f>IF(N655="sníž. přenesená",J655,0)</f>
        <v>0</v>
      </c>
      <c r="BI655" s="221">
        <f>IF(N655="nulová",J655,0)</f>
        <v>0</v>
      </c>
      <c r="BJ655" s="14" t="s">
        <v>84</v>
      </c>
      <c r="BK655" s="221">
        <f>ROUND(I655*H655,2)</f>
        <v>0</v>
      </c>
      <c r="BL655" s="14" t="s">
        <v>141</v>
      </c>
      <c r="BM655" s="220" t="s">
        <v>611</v>
      </c>
    </row>
    <row r="656" s="2" customFormat="1">
      <c r="A656" s="35"/>
      <c r="B656" s="36"/>
      <c r="C656" s="37"/>
      <c r="D656" s="222" t="s">
        <v>142</v>
      </c>
      <c r="E656" s="37"/>
      <c r="F656" s="223" t="s">
        <v>153</v>
      </c>
      <c r="G656" s="37"/>
      <c r="H656" s="37"/>
      <c r="I656" s="224"/>
      <c r="J656" s="37"/>
      <c r="K656" s="37"/>
      <c r="L656" s="41"/>
      <c r="M656" s="225"/>
      <c r="N656" s="226"/>
      <c r="O656" s="88"/>
      <c r="P656" s="88"/>
      <c r="Q656" s="88"/>
      <c r="R656" s="88"/>
      <c r="S656" s="88"/>
      <c r="T656" s="89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4" t="s">
        <v>142</v>
      </c>
      <c r="AU656" s="14" t="s">
        <v>84</v>
      </c>
    </row>
    <row r="657" s="2" customFormat="1" ht="16.5" customHeight="1">
      <c r="A657" s="35"/>
      <c r="B657" s="36"/>
      <c r="C657" s="209" t="s">
        <v>612</v>
      </c>
      <c r="D657" s="209" t="s">
        <v>137</v>
      </c>
      <c r="E657" s="210" t="s">
        <v>480</v>
      </c>
      <c r="F657" s="211" t="s">
        <v>157</v>
      </c>
      <c r="G657" s="212" t="s">
        <v>140</v>
      </c>
      <c r="H657" s="213">
        <v>1</v>
      </c>
      <c r="I657" s="214"/>
      <c r="J657" s="215">
        <f>ROUND(I657*H657,2)</f>
        <v>0</v>
      </c>
      <c r="K657" s="211" t="s">
        <v>1</v>
      </c>
      <c r="L657" s="41"/>
      <c r="M657" s="216" t="s">
        <v>1</v>
      </c>
      <c r="N657" s="217" t="s">
        <v>41</v>
      </c>
      <c r="O657" s="88"/>
      <c r="P657" s="218">
        <f>O657*H657</f>
        <v>0</v>
      </c>
      <c r="Q657" s="218">
        <v>0</v>
      </c>
      <c r="R657" s="218">
        <f>Q657*H657</f>
        <v>0</v>
      </c>
      <c r="S657" s="218">
        <v>0</v>
      </c>
      <c r="T657" s="219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20" t="s">
        <v>141</v>
      </c>
      <c r="AT657" s="220" t="s">
        <v>137</v>
      </c>
      <c r="AU657" s="220" t="s">
        <v>84</v>
      </c>
      <c r="AY657" s="14" t="s">
        <v>136</v>
      </c>
      <c r="BE657" s="221">
        <f>IF(N657="základní",J657,0)</f>
        <v>0</v>
      </c>
      <c r="BF657" s="221">
        <f>IF(N657="snížená",J657,0)</f>
        <v>0</v>
      </c>
      <c r="BG657" s="221">
        <f>IF(N657="zákl. přenesená",J657,0)</f>
        <v>0</v>
      </c>
      <c r="BH657" s="221">
        <f>IF(N657="sníž. přenesená",J657,0)</f>
        <v>0</v>
      </c>
      <c r="BI657" s="221">
        <f>IF(N657="nulová",J657,0)</f>
        <v>0</v>
      </c>
      <c r="BJ657" s="14" t="s">
        <v>84</v>
      </c>
      <c r="BK657" s="221">
        <f>ROUND(I657*H657,2)</f>
        <v>0</v>
      </c>
      <c r="BL657" s="14" t="s">
        <v>141</v>
      </c>
      <c r="BM657" s="220" t="s">
        <v>613</v>
      </c>
    </row>
    <row r="658" s="2" customFormat="1">
      <c r="A658" s="35"/>
      <c r="B658" s="36"/>
      <c r="C658" s="37"/>
      <c r="D658" s="222" t="s">
        <v>142</v>
      </c>
      <c r="E658" s="37"/>
      <c r="F658" s="223" t="s">
        <v>157</v>
      </c>
      <c r="G658" s="37"/>
      <c r="H658" s="37"/>
      <c r="I658" s="224"/>
      <c r="J658" s="37"/>
      <c r="K658" s="37"/>
      <c r="L658" s="41"/>
      <c r="M658" s="225"/>
      <c r="N658" s="226"/>
      <c r="O658" s="88"/>
      <c r="P658" s="88"/>
      <c r="Q658" s="88"/>
      <c r="R658" s="88"/>
      <c r="S658" s="88"/>
      <c r="T658" s="89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4" t="s">
        <v>142</v>
      </c>
      <c r="AU658" s="14" t="s">
        <v>84</v>
      </c>
    </row>
    <row r="659" s="2" customFormat="1" ht="16.5" customHeight="1">
      <c r="A659" s="35"/>
      <c r="B659" s="36"/>
      <c r="C659" s="209" t="s">
        <v>364</v>
      </c>
      <c r="D659" s="209" t="s">
        <v>137</v>
      </c>
      <c r="E659" s="210" t="s">
        <v>455</v>
      </c>
      <c r="F659" s="211" t="s">
        <v>157</v>
      </c>
      <c r="G659" s="212" t="s">
        <v>140</v>
      </c>
      <c r="H659" s="213">
        <v>1</v>
      </c>
      <c r="I659" s="214"/>
      <c r="J659" s="215">
        <f>ROUND(I659*H659,2)</f>
        <v>0</v>
      </c>
      <c r="K659" s="211" t="s">
        <v>1</v>
      </c>
      <c r="L659" s="41"/>
      <c r="M659" s="216" t="s">
        <v>1</v>
      </c>
      <c r="N659" s="217" t="s">
        <v>41</v>
      </c>
      <c r="O659" s="88"/>
      <c r="P659" s="218">
        <f>O659*H659</f>
        <v>0</v>
      </c>
      <c r="Q659" s="218">
        <v>0</v>
      </c>
      <c r="R659" s="218">
        <f>Q659*H659</f>
        <v>0</v>
      </c>
      <c r="S659" s="218">
        <v>0</v>
      </c>
      <c r="T659" s="219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20" t="s">
        <v>141</v>
      </c>
      <c r="AT659" s="220" t="s">
        <v>137</v>
      </c>
      <c r="AU659" s="220" t="s">
        <v>84</v>
      </c>
      <c r="AY659" s="14" t="s">
        <v>136</v>
      </c>
      <c r="BE659" s="221">
        <f>IF(N659="základní",J659,0)</f>
        <v>0</v>
      </c>
      <c r="BF659" s="221">
        <f>IF(N659="snížená",J659,0)</f>
        <v>0</v>
      </c>
      <c r="BG659" s="221">
        <f>IF(N659="zákl. přenesená",J659,0)</f>
        <v>0</v>
      </c>
      <c r="BH659" s="221">
        <f>IF(N659="sníž. přenesená",J659,0)</f>
        <v>0</v>
      </c>
      <c r="BI659" s="221">
        <f>IF(N659="nulová",J659,0)</f>
        <v>0</v>
      </c>
      <c r="BJ659" s="14" t="s">
        <v>84</v>
      </c>
      <c r="BK659" s="221">
        <f>ROUND(I659*H659,2)</f>
        <v>0</v>
      </c>
      <c r="BL659" s="14" t="s">
        <v>141</v>
      </c>
      <c r="BM659" s="220" t="s">
        <v>614</v>
      </c>
    </row>
    <row r="660" s="2" customFormat="1">
      <c r="A660" s="35"/>
      <c r="B660" s="36"/>
      <c r="C660" s="37"/>
      <c r="D660" s="222" t="s">
        <v>142</v>
      </c>
      <c r="E660" s="37"/>
      <c r="F660" s="223" t="s">
        <v>157</v>
      </c>
      <c r="G660" s="37"/>
      <c r="H660" s="37"/>
      <c r="I660" s="224"/>
      <c r="J660" s="37"/>
      <c r="K660" s="37"/>
      <c r="L660" s="41"/>
      <c r="M660" s="225"/>
      <c r="N660" s="226"/>
      <c r="O660" s="88"/>
      <c r="P660" s="88"/>
      <c r="Q660" s="88"/>
      <c r="R660" s="88"/>
      <c r="S660" s="88"/>
      <c r="T660" s="89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4" t="s">
        <v>142</v>
      </c>
      <c r="AU660" s="14" t="s">
        <v>84</v>
      </c>
    </row>
    <row r="661" s="2" customFormat="1" ht="21.75" customHeight="1">
      <c r="A661" s="35"/>
      <c r="B661" s="36"/>
      <c r="C661" s="209" t="s">
        <v>615</v>
      </c>
      <c r="D661" s="209" t="s">
        <v>137</v>
      </c>
      <c r="E661" s="210" t="s">
        <v>484</v>
      </c>
      <c r="F661" s="211" t="s">
        <v>485</v>
      </c>
      <c r="G661" s="212" t="s">
        <v>140</v>
      </c>
      <c r="H661" s="213">
        <v>2</v>
      </c>
      <c r="I661" s="214"/>
      <c r="J661" s="215">
        <f>ROUND(I661*H661,2)</f>
        <v>0</v>
      </c>
      <c r="K661" s="211" t="s">
        <v>1</v>
      </c>
      <c r="L661" s="41"/>
      <c r="M661" s="216" t="s">
        <v>1</v>
      </c>
      <c r="N661" s="217" t="s">
        <v>41</v>
      </c>
      <c r="O661" s="88"/>
      <c r="P661" s="218">
        <f>O661*H661</f>
        <v>0</v>
      </c>
      <c r="Q661" s="218">
        <v>0</v>
      </c>
      <c r="R661" s="218">
        <f>Q661*H661</f>
        <v>0</v>
      </c>
      <c r="S661" s="218">
        <v>0</v>
      </c>
      <c r="T661" s="219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20" t="s">
        <v>141</v>
      </c>
      <c r="AT661" s="220" t="s">
        <v>137</v>
      </c>
      <c r="AU661" s="220" t="s">
        <v>84</v>
      </c>
      <c r="AY661" s="14" t="s">
        <v>136</v>
      </c>
      <c r="BE661" s="221">
        <f>IF(N661="základní",J661,0)</f>
        <v>0</v>
      </c>
      <c r="BF661" s="221">
        <f>IF(N661="snížená",J661,0)</f>
        <v>0</v>
      </c>
      <c r="BG661" s="221">
        <f>IF(N661="zákl. přenesená",J661,0)</f>
        <v>0</v>
      </c>
      <c r="BH661" s="221">
        <f>IF(N661="sníž. přenesená",J661,0)</f>
        <v>0</v>
      </c>
      <c r="BI661" s="221">
        <f>IF(N661="nulová",J661,0)</f>
        <v>0</v>
      </c>
      <c r="BJ661" s="14" t="s">
        <v>84</v>
      </c>
      <c r="BK661" s="221">
        <f>ROUND(I661*H661,2)</f>
        <v>0</v>
      </c>
      <c r="BL661" s="14" t="s">
        <v>141</v>
      </c>
      <c r="BM661" s="220" t="s">
        <v>616</v>
      </c>
    </row>
    <row r="662" s="2" customFormat="1">
      <c r="A662" s="35"/>
      <c r="B662" s="36"/>
      <c r="C662" s="37"/>
      <c r="D662" s="222" t="s">
        <v>142</v>
      </c>
      <c r="E662" s="37"/>
      <c r="F662" s="223" t="s">
        <v>485</v>
      </c>
      <c r="G662" s="37"/>
      <c r="H662" s="37"/>
      <c r="I662" s="224"/>
      <c r="J662" s="37"/>
      <c r="K662" s="37"/>
      <c r="L662" s="41"/>
      <c r="M662" s="225"/>
      <c r="N662" s="226"/>
      <c r="O662" s="88"/>
      <c r="P662" s="88"/>
      <c r="Q662" s="88"/>
      <c r="R662" s="88"/>
      <c r="S662" s="88"/>
      <c r="T662" s="89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4" t="s">
        <v>142</v>
      </c>
      <c r="AU662" s="14" t="s">
        <v>84</v>
      </c>
    </row>
    <row r="663" s="2" customFormat="1" ht="16.5" customHeight="1">
      <c r="A663" s="35"/>
      <c r="B663" s="36"/>
      <c r="C663" s="209" t="s">
        <v>366</v>
      </c>
      <c r="D663" s="209" t="s">
        <v>137</v>
      </c>
      <c r="E663" s="210" t="s">
        <v>488</v>
      </c>
      <c r="F663" s="211" t="s">
        <v>489</v>
      </c>
      <c r="G663" s="212" t="s">
        <v>458</v>
      </c>
      <c r="H663" s="213">
        <v>0.80000000000000004</v>
      </c>
      <c r="I663" s="214"/>
      <c r="J663" s="215">
        <f>ROUND(I663*H663,2)</f>
        <v>0</v>
      </c>
      <c r="K663" s="211" t="s">
        <v>1</v>
      </c>
      <c r="L663" s="41"/>
      <c r="M663" s="216" t="s">
        <v>1</v>
      </c>
      <c r="N663" s="217" t="s">
        <v>41</v>
      </c>
      <c r="O663" s="88"/>
      <c r="P663" s="218">
        <f>O663*H663</f>
        <v>0</v>
      </c>
      <c r="Q663" s="218">
        <v>0</v>
      </c>
      <c r="R663" s="218">
        <f>Q663*H663</f>
        <v>0</v>
      </c>
      <c r="S663" s="218">
        <v>0</v>
      </c>
      <c r="T663" s="219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20" t="s">
        <v>141</v>
      </c>
      <c r="AT663" s="220" t="s">
        <v>137</v>
      </c>
      <c r="AU663" s="220" t="s">
        <v>84</v>
      </c>
      <c r="AY663" s="14" t="s">
        <v>136</v>
      </c>
      <c r="BE663" s="221">
        <f>IF(N663="základní",J663,0)</f>
        <v>0</v>
      </c>
      <c r="BF663" s="221">
        <f>IF(N663="snížená",J663,0)</f>
        <v>0</v>
      </c>
      <c r="BG663" s="221">
        <f>IF(N663="zákl. přenesená",J663,0)</f>
        <v>0</v>
      </c>
      <c r="BH663" s="221">
        <f>IF(N663="sníž. přenesená",J663,0)</f>
        <v>0</v>
      </c>
      <c r="BI663" s="221">
        <f>IF(N663="nulová",J663,0)</f>
        <v>0</v>
      </c>
      <c r="BJ663" s="14" t="s">
        <v>84</v>
      </c>
      <c r="BK663" s="221">
        <f>ROUND(I663*H663,2)</f>
        <v>0</v>
      </c>
      <c r="BL663" s="14" t="s">
        <v>141</v>
      </c>
      <c r="BM663" s="220" t="s">
        <v>617</v>
      </c>
    </row>
    <row r="664" s="2" customFormat="1">
      <c r="A664" s="35"/>
      <c r="B664" s="36"/>
      <c r="C664" s="37"/>
      <c r="D664" s="222" t="s">
        <v>142</v>
      </c>
      <c r="E664" s="37"/>
      <c r="F664" s="223" t="s">
        <v>489</v>
      </c>
      <c r="G664" s="37"/>
      <c r="H664" s="37"/>
      <c r="I664" s="224"/>
      <c r="J664" s="37"/>
      <c r="K664" s="37"/>
      <c r="L664" s="41"/>
      <c r="M664" s="225"/>
      <c r="N664" s="226"/>
      <c r="O664" s="88"/>
      <c r="P664" s="88"/>
      <c r="Q664" s="88"/>
      <c r="R664" s="88"/>
      <c r="S664" s="88"/>
      <c r="T664" s="89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4" t="s">
        <v>142</v>
      </c>
      <c r="AU664" s="14" t="s">
        <v>84</v>
      </c>
    </row>
    <row r="665" s="2" customFormat="1" ht="24.15" customHeight="1">
      <c r="A665" s="35"/>
      <c r="B665" s="36"/>
      <c r="C665" s="209" t="s">
        <v>618</v>
      </c>
      <c r="D665" s="209" t="s">
        <v>137</v>
      </c>
      <c r="E665" s="210" t="s">
        <v>619</v>
      </c>
      <c r="F665" s="211" t="s">
        <v>492</v>
      </c>
      <c r="G665" s="212" t="s">
        <v>168</v>
      </c>
      <c r="H665" s="213">
        <v>1</v>
      </c>
      <c r="I665" s="214"/>
      <c r="J665" s="215">
        <f>ROUND(I665*H665,2)</f>
        <v>0</v>
      </c>
      <c r="K665" s="211" t="s">
        <v>1</v>
      </c>
      <c r="L665" s="41"/>
      <c r="M665" s="216" t="s">
        <v>1</v>
      </c>
      <c r="N665" s="217" t="s">
        <v>41</v>
      </c>
      <c r="O665" s="88"/>
      <c r="P665" s="218">
        <f>O665*H665</f>
        <v>0</v>
      </c>
      <c r="Q665" s="218">
        <v>0</v>
      </c>
      <c r="R665" s="218">
        <f>Q665*H665</f>
        <v>0</v>
      </c>
      <c r="S665" s="218">
        <v>0</v>
      </c>
      <c r="T665" s="219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20" t="s">
        <v>141</v>
      </c>
      <c r="AT665" s="220" t="s">
        <v>137</v>
      </c>
      <c r="AU665" s="220" t="s">
        <v>84</v>
      </c>
      <c r="AY665" s="14" t="s">
        <v>136</v>
      </c>
      <c r="BE665" s="221">
        <f>IF(N665="základní",J665,0)</f>
        <v>0</v>
      </c>
      <c r="BF665" s="221">
        <f>IF(N665="snížená",J665,0)</f>
        <v>0</v>
      </c>
      <c r="BG665" s="221">
        <f>IF(N665="zákl. přenesená",J665,0)</f>
        <v>0</v>
      </c>
      <c r="BH665" s="221">
        <f>IF(N665="sníž. přenesená",J665,0)</f>
        <v>0</v>
      </c>
      <c r="BI665" s="221">
        <f>IF(N665="nulová",J665,0)</f>
        <v>0</v>
      </c>
      <c r="BJ665" s="14" t="s">
        <v>84</v>
      </c>
      <c r="BK665" s="221">
        <f>ROUND(I665*H665,2)</f>
        <v>0</v>
      </c>
      <c r="BL665" s="14" t="s">
        <v>141</v>
      </c>
      <c r="BM665" s="220" t="s">
        <v>620</v>
      </c>
    </row>
    <row r="666" s="2" customFormat="1">
      <c r="A666" s="35"/>
      <c r="B666" s="36"/>
      <c r="C666" s="37"/>
      <c r="D666" s="222" t="s">
        <v>142</v>
      </c>
      <c r="E666" s="37"/>
      <c r="F666" s="223" t="s">
        <v>492</v>
      </c>
      <c r="G666" s="37"/>
      <c r="H666" s="37"/>
      <c r="I666" s="224"/>
      <c r="J666" s="37"/>
      <c r="K666" s="37"/>
      <c r="L666" s="41"/>
      <c r="M666" s="225"/>
      <c r="N666" s="226"/>
      <c r="O666" s="88"/>
      <c r="P666" s="88"/>
      <c r="Q666" s="88"/>
      <c r="R666" s="88"/>
      <c r="S666" s="88"/>
      <c r="T666" s="89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4" t="s">
        <v>142</v>
      </c>
      <c r="AU666" s="14" t="s">
        <v>84</v>
      </c>
    </row>
    <row r="667" s="12" customFormat="1" ht="25.92" customHeight="1">
      <c r="A667" s="12"/>
      <c r="B667" s="195"/>
      <c r="C667" s="196"/>
      <c r="D667" s="197" t="s">
        <v>75</v>
      </c>
      <c r="E667" s="198" t="s">
        <v>621</v>
      </c>
      <c r="F667" s="198" t="s">
        <v>622</v>
      </c>
      <c r="G667" s="196"/>
      <c r="H667" s="196"/>
      <c r="I667" s="199"/>
      <c r="J667" s="200">
        <f>BK667</f>
        <v>0</v>
      </c>
      <c r="K667" s="196"/>
      <c r="L667" s="201"/>
      <c r="M667" s="202"/>
      <c r="N667" s="203"/>
      <c r="O667" s="203"/>
      <c r="P667" s="204">
        <f>SUM(P668:P688)</f>
        <v>0</v>
      </c>
      <c r="Q667" s="203"/>
      <c r="R667" s="204">
        <f>SUM(R668:R688)</f>
        <v>0</v>
      </c>
      <c r="S667" s="203"/>
      <c r="T667" s="205">
        <f>SUM(T668:T688)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6" t="s">
        <v>84</v>
      </c>
      <c r="AT667" s="207" t="s">
        <v>75</v>
      </c>
      <c r="AU667" s="207" t="s">
        <v>76</v>
      </c>
      <c r="AY667" s="206" t="s">
        <v>136</v>
      </c>
      <c r="BK667" s="208">
        <f>SUM(BK668:BK688)</f>
        <v>0</v>
      </c>
    </row>
    <row r="668" s="2" customFormat="1" ht="16.5" customHeight="1">
      <c r="A668" s="35"/>
      <c r="B668" s="36"/>
      <c r="C668" s="209" t="s">
        <v>367</v>
      </c>
      <c r="D668" s="209" t="s">
        <v>137</v>
      </c>
      <c r="E668" s="210" t="s">
        <v>138</v>
      </c>
      <c r="F668" s="211" t="s">
        <v>139</v>
      </c>
      <c r="G668" s="212" t="s">
        <v>140</v>
      </c>
      <c r="H668" s="213">
        <v>2</v>
      </c>
      <c r="I668" s="214"/>
      <c r="J668" s="215">
        <f>ROUND(I668*H668,2)</f>
        <v>0</v>
      </c>
      <c r="K668" s="211" t="s">
        <v>1</v>
      </c>
      <c r="L668" s="41"/>
      <c r="M668" s="216" t="s">
        <v>1</v>
      </c>
      <c r="N668" s="217" t="s">
        <v>41</v>
      </c>
      <c r="O668" s="88"/>
      <c r="P668" s="218">
        <f>O668*H668</f>
        <v>0</v>
      </c>
      <c r="Q668" s="218">
        <v>0</v>
      </c>
      <c r="R668" s="218">
        <f>Q668*H668</f>
        <v>0</v>
      </c>
      <c r="S668" s="218">
        <v>0</v>
      </c>
      <c r="T668" s="219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20" t="s">
        <v>141</v>
      </c>
      <c r="AT668" s="220" t="s">
        <v>137</v>
      </c>
      <c r="AU668" s="220" t="s">
        <v>84</v>
      </c>
      <c r="AY668" s="14" t="s">
        <v>136</v>
      </c>
      <c r="BE668" s="221">
        <f>IF(N668="základní",J668,0)</f>
        <v>0</v>
      </c>
      <c r="BF668" s="221">
        <f>IF(N668="snížená",J668,0)</f>
        <v>0</v>
      </c>
      <c r="BG668" s="221">
        <f>IF(N668="zákl. přenesená",J668,0)</f>
        <v>0</v>
      </c>
      <c r="BH668" s="221">
        <f>IF(N668="sníž. přenesená",J668,0)</f>
        <v>0</v>
      </c>
      <c r="BI668" s="221">
        <f>IF(N668="nulová",J668,0)</f>
        <v>0</v>
      </c>
      <c r="BJ668" s="14" t="s">
        <v>84</v>
      </c>
      <c r="BK668" s="221">
        <f>ROUND(I668*H668,2)</f>
        <v>0</v>
      </c>
      <c r="BL668" s="14" t="s">
        <v>141</v>
      </c>
      <c r="BM668" s="220" t="s">
        <v>623</v>
      </c>
    </row>
    <row r="669" s="2" customFormat="1">
      <c r="A669" s="35"/>
      <c r="B669" s="36"/>
      <c r="C669" s="37"/>
      <c r="D669" s="222" t="s">
        <v>142</v>
      </c>
      <c r="E669" s="37"/>
      <c r="F669" s="223" t="s">
        <v>139</v>
      </c>
      <c r="G669" s="37"/>
      <c r="H669" s="37"/>
      <c r="I669" s="224"/>
      <c r="J669" s="37"/>
      <c r="K669" s="37"/>
      <c r="L669" s="41"/>
      <c r="M669" s="225"/>
      <c r="N669" s="226"/>
      <c r="O669" s="88"/>
      <c r="P669" s="88"/>
      <c r="Q669" s="88"/>
      <c r="R669" s="88"/>
      <c r="S669" s="88"/>
      <c r="T669" s="89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4" t="s">
        <v>142</v>
      </c>
      <c r="AU669" s="14" t="s">
        <v>84</v>
      </c>
    </row>
    <row r="670" s="2" customFormat="1">
      <c r="A670" s="35"/>
      <c r="B670" s="36"/>
      <c r="C670" s="37"/>
      <c r="D670" s="222" t="s">
        <v>143</v>
      </c>
      <c r="E670" s="37"/>
      <c r="F670" s="227" t="s">
        <v>144</v>
      </c>
      <c r="G670" s="37"/>
      <c r="H670" s="37"/>
      <c r="I670" s="224"/>
      <c r="J670" s="37"/>
      <c r="K670" s="37"/>
      <c r="L670" s="41"/>
      <c r="M670" s="225"/>
      <c r="N670" s="226"/>
      <c r="O670" s="88"/>
      <c r="P670" s="88"/>
      <c r="Q670" s="88"/>
      <c r="R670" s="88"/>
      <c r="S670" s="88"/>
      <c r="T670" s="89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4" t="s">
        <v>143</v>
      </c>
      <c r="AU670" s="14" t="s">
        <v>84</v>
      </c>
    </row>
    <row r="671" s="2" customFormat="1" ht="16.5" customHeight="1">
      <c r="A671" s="35"/>
      <c r="B671" s="36"/>
      <c r="C671" s="209" t="s">
        <v>624</v>
      </c>
      <c r="D671" s="209" t="s">
        <v>137</v>
      </c>
      <c r="E671" s="210" t="s">
        <v>145</v>
      </c>
      <c r="F671" s="211" t="s">
        <v>146</v>
      </c>
      <c r="G671" s="212" t="s">
        <v>140</v>
      </c>
      <c r="H671" s="213">
        <v>2</v>
      </c>
      <c r="I671" s="214"/>
      <c r="J671" s="215">
        <f>ROUND(I671*H671,2)</f>
        <v>0</v>
      </c>
      <c r="K671" s="211" t="s">
        <v>1</v>
      </c>
      <c r="L671" s="41"/>
      <c r="M671" s="216" t="s">
        <v>1</v>
      </c>
      <c r="N671" s="217" t="s">
        <v>41</v>
      </c>
      <c r="O671" s="88"/>
      <c r="P671" s="218">
        <f>O671*H671</f>
        <v>0</v>
      </c>
      <c r="Q671" s="218">
        <v>0</v>
      </c>
      <c r="R671" s="218">
        <f>Q671*H671</f>
        <v>0</v>
      </c>
      <c r="S671" s="218">
        <v>0</v>
      </c>
      <c r="T671" s="219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20" t="s">
        <v>141</v>
      </c>
      <c r="AT671" s="220" t="s">
        <v>137</v>
      </c>
      <c r="AU671" s="220" t="s">
        <v>84</v>
      </c>
      <c r="AY671" s="14" t="s">
        <v>136</v>
      </c>
      <c r="BE671" s="221">
        <f>IF(N671="základní",J671,0)</f>
        <v>0</v>
      </c>
      <c r="BF671" s="221">
        <f>IF(N671="snížená",J671,0)</f>
        <v>0</v>
      </c>
      <c r="BG671" s="221">
        <f>IF(N671="zákl. přenesená",J671,0)</f>
        <v>0</v>
      </c>
      <c r="BH671" s="221">
        <f>IF(N671="sníž. přenesená",J671,0)</f>
        <v>0</v>
      </c>
      <c r="BI671" s="221">
        <f>IF(N671="nulová",J671,0)</f>
        <v>0</v>
      </c>
      <c r="BJ671" s="14" t="s">
        <v>84</v>
      </c>
      <c r="BK671" s="221">
        <f>ROUND(I671*H671,2)</f>
        <v>0</v>
      </c>
      <c r="BL671" s="14" t="s">
        <v>141</v>
      </c>
      <c r="BM671" s="220" t="s">
        <v>625</v>
      </c>
    </row>
    <row r="672" s="2" customFormat="1">
      <c r="A672" s="35"/>
      <c r="B672" s="36"/>
      <c r="C672" s="37"/>
      <c r="D672" s="222" t="s">
        <v>142</v>
      </c>
      <c r="E672" s="37"/>
      <c r="F672" s="223" t="s">
        <v>146</v>
      </c>
      <c r="G672" s="37"/>
      <c r="H672" s="37"/>
      <c r="I672" s="224"/>
      <c r="J672" s="37"/>
      <c r="K672" s="37"/>
      <c r="L672" s="41"/>
      <c r="M672" s="225"/>
      <c r="N672" s="226"/>
      <c r="O672" s="88"/>
      <c r="P672" s="88"/>
      <c r="Q672" s="88"/>
      <c r="R672" s="88"/>
      <c r="S672" s="88"/>
      <c r="T672" s="89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4" t="s">
        <v>142</v>
      </c>
      <c r="AU672" s="14" t="s">
        <v>84</v>
      </c>
    </row>
    <row r="673" s="2" customFormat="1">
      <c r="A673" s="35"/>
      <c r="B673" s="36"/>
      <c r="C673" s="37"/>
      <c r="D673" s="222" t="s">
        <v>143</v>
      </c>
      <c r="E673" s="37"/>
      <c r="F673" s="227" t="s">
        <v>147</v>
      </c>
      <c r="G673" s="37"/>
      <c r="H673" s="37"/>
      <c r="I673" s="224"/>
      <c r="J673" s="37"/>
      <c r="K673" s="37"/>
      <c r="L673" s="41"/>
      <c r="M673" s="225"/>
      <c r="N673" s="226"/>
      <c r="O673" s="88"/>
      <c r="P673" s="88"/>
      <c r="Q673" s="88"/>
      <c r="R673" s="88"/>
      <c r="S673" s="88"/>
      <c r="T673" s="89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4" t="s">
        <v>143</v>
      </c>
      <c r="AU673" s="14" t="s">
        <v>84</v>
      </c>
    </row>
    <row r="674" s="2" customFormat="1" ht="16.5" customHeight="1">
      <c r="A674" s="35"/>
      <c r="B674" s="36"/>
      <c r="C674" s="209" t="s">
        <v>371</v>
      </c>
      <c r="D674" s="209" t="s">
        <v>137</v>
      </c>
      <c r="E674" s="210" t="s">
        <v>149</v>
      </c>
      <c r="F674" s="211" t="s">
        <v>150</v>
      </c>
      <c r="G674" s="212" t="s">
        <v>140</v>
      </c>
      <c r="H674" s="213">
        <v>2</v>
      </c>
      <c r="I674" s="214"/>
      <c r="J674" s="215">
        <f>ROUND(I674*H674,2)</f>
        <v>0</v>
      </c>
      <c r="K674" s="211" t="s">
        <v>1</v>
      </c>
      <c r="L674" s="41"/>
      <c r="M674" s="216" t="s">
        <v>1</v>
      </c>
      <c r="N674" s="217" t="s">
        <v>41</v>
      </c>
      <c r="O674" s="88"/>
      <c r="P674" s="218">
        <f>O674*H674</f>
        <v>0</v>
      </c>
      <c r="Q674" s="218">
        <v>0</v>
      </c>
      <c r="R674" s="218">
        <f>Q674*H674</f>
        <v>0</v>
      </c>
      <c r="S674" s="218">
        <v>0</v>
      </c>
      <c r="T674" s="219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20" t="s">
        <v>141</v>
      </c>
      <c r="AT674" s="220" t="s">
        <v>137</v>
      </c>
      <c r="AU674" s="220" t="s">
        <v>84</v>
      </c>
      <c r="AY674" s="14" t="s">
        <v>136</v>
      </c>
      <c r="BE674" s="221">
        <f>IF(N674="základní",J674,0)</f>
        <v>0</v>
      </c>
      <c r="BF674" s="221">
        <f>IF(N674="snížená",J674,0)</f>
        <v>0</v>
      </c>
      <c r="BG674" s="221">
        <f>IF(N674="zákl. přenesená",J674,0)</f>
        <v>0</v>
      </c>
      <c r="BH674" s="221">
        <f>IF(N674="sníž. přenesená",J674,0)</f>
        <v>0</v>
      </c>
      <c r="BI674" s="221">
        <f>IF(N674="nulová",J674,0)</f>
        <v>0</v>
      </c>
      <c r="BJ674" s="14" t="s">
        <v>84</v>
      </c>
      <c r="BK674" s="221">
        <f>ROUND(I674*H674,2)</f>
        <v>0</v>
      </c>
      <c r="BL674" s="14" t="s">
        <v>141</v>
      </c>
      <c r="BM674" s="220" t="s">
        <v>626</v>
      </c>
    </row>
    <row r="675" s="2" customFormat="1">
      <c r="A675" s="35"/>
      <c r="B675" s="36"/>
      <c r="C675" s="37"/>
      <c r="D675" s="222" t="s">
        <v>142</v>
      </c>
      <c r="E675" s="37"/>
      <c r="F675" s="223" t="s">
        <v>150</v>
      </c>
      <c r="G675" s="37"/>
      <c r="H675" s="37"/>
      <c r="I675" s="224"/>
      <c r="J675" s="37"/>
      <c r="K675" s="37"/>
      <c r="L675" s="41"/>
      <c r="M675" s="225"/>
      <c r="N675" s="226"/>
      <c r="O675" s="88"/>
      <c r="P675" s="88"/>
      <c r="Q675" s="88"/>
      <c r="R675" s="88"/>
      <c r="S675" s="88"/>
      <c r="T675" s="89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T675" s="14" t="s">
        <v>142</v>
      </c>
      <c r="AU675" s="14" t="s">
        <v>84</v>
      </c>
    </row>
    <row r="676" s="2" customFormat="1" ht="16.5" customHeight="1">
      <c r="A676" s="35"/>
      <c r="B676" s="36"/>
      <c r="C676" s="209" t="s">
        <v>627</v>
      </c>
      <c r="D676" s="209" t="s">
        <v>137</v>
      </c>
      <c r="E676" s="210" t="s">
        <v>152</v>
      </c>
      <c r="F676" s="211" t="s">
        <v>153</v>
      </c>
      <c r="G676" s="212" t="s">
        <v>140</v>
      </c>
      <c r="H676" s="213">
        <v>2</v>
      </c>
      <c r="I676" s="214"/>
      <c r="J676" s="215">
        <f>ROUND(I676*H676,2)</f>
        <v>0</v>
      </c>
      <c r="K676" s="211" t="s">
        <v>1</v>
      </c>
      <c r="L676" s="41"/>
      <c r="M676" s="216" t="s">
        <v>1</v>
      </c>
      <c r="N676" s="217" t="s">
        <v>41</v>
      </c>
      <c r="O676" s="88"/>
      <c r="P676" s="218">
        <f>O676*H676</f>
        <v>0</v>
      </c>
      <c r="Q676" s="218">
        <v>0</v>
      </c>
      <c r="R676" s="218">
        <f>Q676*H676</f>
        <v>0</v>
      </c>
      <c r="S676" s="218">
        <v>0</v>
      </c>
      <c r="T676" s="219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20" t="s">
        <v>141</v>
      </c>
      <c r="AT676" s="220" t="s">
        <v>137</v>
      </c>
      <c r="AU676" s="220" t="s">
        <v>84</v>
      </c>
      <c r="AY676" s="14" t="s">
        <v>136</v>
      </c>
      <c r="BE676" s="221">
        <f>IF(N676="základní",J676,0)</f>
        <v>0</v>
      </c>
      <c r="BF676" s="221">
        <f>IF(N676="snížená",J676,0)</f>
        <v>0</v>
      </c>
      <c r="BG676" s="221">
        <f>IF(N676="zákl. přenesená",J676,0)</f>
        <v>0</v>
      </c>
      <c r="BH676" s="221">
        <f>IF(N676="sníž. přenesená",J676,0)</f>
        <v>0</v>
      </c>
      <c r="BI676" s="221">
        <f>IF(N676="nulová",J676,0)</f>
        <v>0</v>
      </c>
      <c r="BJ676" s="14" t="s">
        <v>84</v>
      </c>
      <c r="BK676" s="221">
        <f>ROUND(I676*H676,2)</f>
        <v>0</v>
      </c>
      <c r="BL676" s="14" t="s">
        <v>141</v>
      </c>
      <c r="BM676" s="220" t="s">
        <v>628</v>
      </c>
    </row>
    <row r="677" s="2" customFormat="1">
      <c r="A677" s="35"/>
      <c r="B677" s="36"/>
      <c r="C677" s="37"/>
      <c r="D677" s="222" t="s">
        <v>142</v>
      </c>
      <c r="E677" s="37"/>
      <c r="F677" s="223" t="s">
        <v>153</v>
      </c>
      <c r="G677" s="37"/>
      <c r="H677" s="37"/>
      <c r="I677" s="224"/>
      <c r="J677" s="37"/>
      <c r="K677" s="37"/>
      <c r="L677" s="41"/>
      <c r="M677" s="225"/>
      <c r="N677" s="226"/>
      <c r="O677" s="88"/>
      <c r="P677" s="88"/>
      <c r="Q677" s="88"/>
      <c r="R677" s="88"/>
      <c r="S677" s="88"/>
      <c r="T677" s="89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4" t="s">
        <v>142</v>
      </c>
      <c r="AU677" s="14" t="s">
        <v>84</v>
      </c>
    </row>
    <row r="678" s="2" customFormat="1" ht="16.5" customHeight="1">
      <c r="A678" s="35"/>
      <c r="B678" s="36"/>
      <c r="C678" s="209" t="s">
        <v>372</v>
      </c>
      <c r="D678" s="209" t="s">
        <v>137</v>
      </c>
      <c r="E678" s="210" t="s">
        <v>156</v>
      </c>
      <c r="F678" s="211" t="s">
        <v>157</v>
      </c>
      <c r="G678" s="212" t="s">
        <v>140</v>
      </c>
      <c r="H678" s="213">
        <v>2</v>
      </c>
      <c r="I678" s="214"/>
      <c r="J678" s="215">
        <f>ROUND(I678*H678,2)</f>
        <v>0</v>
      </c>
      <c r="K678" s="211" t="s">
        <v>1</v>
      </c>
      <c r="L678" s="41"/>
      <c r="M678" s="216" t="s">
        <v>1</v>
      </c>
      <c r="N678" s="217" t="s">
        <v>41</v>
      </c>
      <c r="O678" s="88"/>
      <c r="P678" s="218">
        <f>O678*H678</f>
        <v>0</v>
      </c>
      <c r="Q678" s="218">
        <v>0</v>
      </c>
      <c r="R678" s="218">
        <f>Q678*H678</f>
        <v>0</v>
      </c>
      <c r="S678" s="218">
        <v>0</v>
      </c>
      <c r="T678" s="219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20" t="s">
        <v>141</v>
      </c>
      <c r="AT678" s="220" t="s">
        <v>137</v>
      </c>
      <c r="AU678" s="220" t="s">
        <v>84</v>
      </c>
      <c r="AY678" s="14" t="s">
        <v>136</v>
      </c>
      <c r="BE678" s="221">
        <f>IF(N678="základní",J678,0)</f>
        <v>0</v>
      </c>
      <c r="BF678" s="221">
        <f>IF(N678="snížená",J678,0)</f>
        <v>0</v>
      </c>
      <c r="BG678" s="221">
        <f>IF(N678="zákl. přenesená",J678,0)</f>
        <v>0</v>
      </c>
      <c r="BH678" s="221">
        <f>IF(N678="sníž. přenesená",J678,0)</f>
        <v>0</v>
      </c>
      <c r="BI678" s="221">
        <f>IF(N678="nulová",J678,0)</f>
        <v>0</v>
      </c>
      <c r="BJ678" s="14" t="s">
        <v>84</v>
      </c>
      <c r="BK678" s="221">
        <f>ROUND(I678*H678,2)</f>
        <v>0</v>
      </c>
      <c r="BL678" s="14" t="s">
        <v>141</v>
      </c>
      <c r="BM678" s="220" t="s">
        <v>629</v>
      </c>
    </row>
    <row r="679" s="2" customFormat="1">
      <c r="A679" s="35"/>
      <c r="B679" s="36"/>
      <c r="C679" s="37"/>
      <c r="D679" s="222" t="s">
        <v>142</v>
      </c>
      <c r="E679" s="37"/>
      <c r="F679" s="223" t="s">
        <v>157</v>
      </c>
      <c r="G679" s="37"/>
      <c r="H679" s="37"/>
      <c r="I679" s="224"/>
      <c r="J679" s="37"/>
      <c r="K679" s="37"/>
      <c r="L679" s="41"/>
      <c r="M679" s="225"/>
      <c r="N679" s="226"/>
      <c r="O679" s="88"/>
      <c r="P679" s="88"/>
      <c r="Q679" s="88"/>
      <c r="R679" s="88"/>
      <c r="S679" s="88"/>
      <c r="T679" s="89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4" t="s">
        <v>142</v>
      </c>
      <c r="AU679" s="14" t="s">
        <v>84</v>
      </c>
    </row>
    <row r="680" s="2" customFormat="1" ht="16.5" customHeight="1">
      <c r="A680" s="35"/>
      <c r="B680" s="36"/>
      <c r="C680" s="209" t="s">
        <v>630</v>
      </c>
      <c r="D680" s="209" t="s">
        <v>137</v>
      </c>
      <c r="E680" s="210" t="s">
        <v>245</v>
      </c>
      <c r="F680" s="211" t="s">
        <v>157</v>
      </c>
      <c r="G680" s="212" t="s">
        <v>140</v>
      </c>
      <c r="H680" s="213">
        <v>2</v>
      </c>
      <c r="I680" s="214"/>
      <c r="J680" s="215">
        <f>ROUND(I680*H680,2)</f>
        <v>0</v>
      </c>
      <c r="K680" s="211" t="s">
        <v>1</v>
      </c>
      <c r="L680" s="41"/>
      <c r="M680" s="216" t="s">
        <v>1</v>
      </c>
      <c r="N680" s="217" t="s">
        <v>41</v>
      </c>
      <c r="O680" s="88"/>
      <c r="P680" s="218">
        <f>O680*H680</f>
        <v>0</v>
      </c>
      <c r="Q680" s="218">
        <v>0</v>
      </c>
      <c r="R680" s="218">
        <f>Q680*H680</f>
        <v>0</v>
      </c>
      <c r="S680" s="218">
        <v>0</v>
      </c>
      <c r="T680" s="219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20" t="s">
        <v>141</v>
      </c>
      <c r="AT680" s="220" t="s">
        <v>137</v>
      </c>
      <c r="AU680" s="220" t="s">
        <v>84</v>
      </c>
      <c r="AY680" s="14" t="s">
        <v>136</v>
      </c>
      <c r="BE680" s="221">
        <f>IF(N680="základní",J680,0)</f>
        <v>0</v>
      </c>
      <c r="BF680" s="221">
        <f>IF(N680="snížená",J680,0)</f>
        <v>0</v>
      </c>
      <c r="BG680" s="221">
        <f>IF(N680="zákl. přenesená",J680,0)</f>
        <v>0</v>
      </c>
      <c r="BH680" s="221">
        <f>IF(N680="sníž. přenesená",J680,0)</f>
        <v>0</v>
      </c>
      <c r="BI680" s="221">
        <f>IF(N680="nulová",J680,0)</f>
        <v>0</v>
      </c>
      <c r="BJ680" s="14" t="s">
        <v>84</v>
      </c>
      <c r="BK680" s="221">
        <f>ROUND(I680*H680,2)</f>
        <v>0</v>
      </c>
      <c r="BL680" s="14" t="s">
        <v>141</v>
      </c>
      <c r="BM680" s="220" t="s">
        <v>631</v>
      </c>
    </row>
    <row r="681" s="2" customFormat="1">
      <c r="A681" s="35"/>
      <c r="B681" s="36"/>
      <c r="C681" s="37"/>
      <c r="D681" s="222" t="s">
        <v>142</v>
      </c>
      <c r="E681" s="37"/>
      <c r="F681" s="223" t="s">
        <v>157</v>
      </c>
      <c r="G681" s="37"/>
      <c r="H681" s="37"/>
      <c r="I681" s="224"/>
      <c r="J681" s="37"/>
      <c r="K681" s="37"/>
      <c r="L681" s="41"/>
      <c r="M681" s="225"/>
      <c r="N681" s="226"/>
      <c r="O681" s="88"/>
      <c r="P681" s="88"/>
      <c r="Q681" s="88"/>
      <c r="R681" s="88"/>
      <c r="S681" s="88"/>
      <c r="T681" s="89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4" t="s">
        <v>142</v>
      </c>
      <c r="AU681" s="14" t="s">
        <v>84</v>
      </c>
    </row>
    <row r="682" s="2" customFormat="1" ht="16.5" customHeight="1">
      <c r="A682" s="35"/>
      <c r="B682" s="36"/>
      <c r="C682" s="209" t="s">
        <v>374</v>
      </c>
      <c r="D682" s="209" t="s">
        <v>137</v>
      </c>
      <c r="E682" s="210" t="s">
        <v>162</v>
      </c>
      <c r="F682" s="211" t="s">
        <v>163</v>
      </c>
      <c r="G682" s="212" t="s">
        <v>140</v>
      </c>
      <c r="H682" s="213">
        <v>2</v>
      </c>
      <c r="I682" s="214"/>
      <c r="J682" s="215">
        <f>ROUND(I682*H682,2)</f>
        <v>0</v>
      </c>
      <c r="K682" s="211" t="s">
        <v>1</v>
      </c>
      <c r="L682" s="41"/>
      <c r="M682" s="216" t="s">
        <v>1</v>
      </c>
      <c r="N682" s="217" t="s">
        <v>41</v>
      </c>
      <c r="O682" s="88"/>
      <c r="P682" s="218">
        <f>O682*H682</f>
        <v>0</v>
      </c>
      <c r="Q682" s="218">
        <v>0</v>
      </c>
      <c r="R682" s="218">
        <f>Q682*H682</f>
        <v>0</v>
      </c>
      <c r="S682" s="218">
        <v>0</v>
      </c>
      <c r="T682" s="219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20" t="s">
        <v>141</v>
      </c>
      <c r="AT682" s="220" t="s">
        <v>137</v>
      </c>
      <c r="AU682" s="220" t="s">
        <v>84</v>
      </c>
      <c r="AY682" s="14" t="s">
        <v>136</v>
      </c>
      <c r="BE682" s="221">
        <f>IF(N682="základní",J682,0)</f>
        <v>0</v>
      </c>
      <c r="BF682" s="221">
        <f>IF(N682="snížená",J682,0)</f>
        <v>0</v>
      </c>
      <c r="BG682" s="221">
        <f>IF(N682="zákl. přenesená",J682,0)</f>
        <v>0</v>
      </c>
      <c r="BH682" s="221">
        <f>IF(N682="sníž. přenesená",J682,0)</f>
        <v>0</v>
      </c>
      <c r="BI682" s="221">
        <f>IF(N682="nulová",J682,0)</f>
        <v>0</v>
      </c>
      <c r="BJ682" s="14" t="s">
        <v>84</v>
      </c>
      <c r="BK682" s="221">
        <f>ROUND(I682*H682,2)</f>
        <v>0</v>
      </c>
      <c r="BL682" s="14" t="s">
        <v>141</v>
      </c>
      <c r="BM682" s="220" t="s">
        <v>632</v>
      </c>
    </row>
    <row r="683" s="2" customFormat="1">
      <c r="A683" s="35"/>
      <c r="B683" s="36"/>
      <c r="C683" s="37"/>
      <c r="D683" s="222" t="s">
        <v>142</v>
      </c>
      <c r="E683" s="37"/>
      <c r="F683" s="223" t="s">
        <v>163</v>
      </c>
      <c r="G683" s="37"/>
      <c r="H683" s="37"/>
      <c r="I683" s="224"/>
      <c r="J683" s="37"/>
      <c r="K683" s="37"/>
      <c r="L683" s="41"/>
      <c r="M683" s="225"/>
      <c r="N683" s="226"/>
      <c r="O683" s="88"/>
      <c r="P683" s="88"/>
      <c r="Q683" s="88"/>
      <c r="R683" s="88"/>
      <c r="S683" s="88"/>
      <c r="T683" s="89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4" t="s">
        <v>142</v>
      </c>
      <c r="AU683" s="14" t="s">
        <v>84</v>
      </c>
    </row>
    <row r="684" s="2" customFormat="1">
      <c r="A684" s="35"/>
      <c r="B684" s="36"/>
      <c r="C684" s="37"/>
      <c r="D684" s="222" t="s">
        <v>143</v>
      </c>
      <c r="E684" s="37"/>
      <c r="F684" s="227" t="s">
        <v>216</v>
      </c>
      <c r="G684" s="37"/>
      <c r="H684" s="37"/>
      <c r="I684" s="224"/>
      <c r="J684" s="37"/>
      <c r="K684" s="37"/>
      <c r="L684" s="41"/>
      <c r="M684" s="225"/>
      <c r="N684" s="226"/>
      <c r="O684" s="88"/>
      <c r="P684" s="88"/>
      <c r="Q684" s="88"/>
      <c r="R684" s="88"/>
      <c r="S684" s="88"/>
      <c r="T684" s="89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4" t="s">
        <v>143</v>
      </c>
      <c r="AU684" s="14" t="s">
        <v>84</v>
      </c>
    </row>
    <row r="685" s="2" customFormat="1" ht="21.75" customHeight="1">
      <c r="A685" s="35"/>
      <c r="B685" s="36"/>
      <c r="C685" s="209" t="s">
        <v>633</v>
      </c>
      <c r="D685" s="209" t="s">
        <v>137</v>
      </c>
      <c r="E685" s="210" t="s">
        <v>166</v>
      </c>
      <c r="F685" s="211" t="s">
        <v>167</v>
      </c>
      <c r="G685" s="212" t="s">
        <v>168</v>
      </c>
      <c r="H685" s="213">
        <v>1</v>
      </c>
      <c r="I685" s="214"/>
      <c r="J685" s="215">
        <f>ROUND(I685*H685,2)</f>
        <v>0</v>
      </c>
      <c r="K685" s="211" t="s">
        <v>1</v>
      </c>
      <c r="L685" s="41"/>
      <c r="M685" s="216" t="s">
        <v>1</v>
      </c>
      <c r="N685" s="217" t="s">
        <v>41</v>
      </c>
      <c r="O685" s="88"/>
      <c r="P685" s="218">
        <f>O685*H685</f>
        <v>0</v>
      </c>
      <c r="Q685" s="218">
        <v>0</v>
      </c>
      <c r="R685" s="218">
        <f>Q685*H685</f>
        <v>0</v>
      </c>
      <c r="S685" s="218">
        <v>0</v>
      </c>
      <c r="T685" s="219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20" t="s">
        <v>141</v>
      </c>
      <c r="AT685" s="220" t="s">
        <v>137</v>
      </c>
      <c r="AU685" s="220" t="s">
        <v>84</v>
      </c>
      <c r="AY685" s="14" t="s">
        <v>136</v>
      </c>
      <c r="BE685" s="221">
        <f>IF(N685="základní",J685,0)</f>
        <v>0</v>
      </c>
      <c r="BF685" s="221">
        <f>IF(N685="snížená",J685,0)</f>
        <v>0</v>
      </c>
      <c r="BG685" s="221">
        <f>IF(N685="zákl. přenesená",J685,0)</f>
        <v>0</v>
      </c>
      <c r="BH685" s="221">
        <f>IF(N685="sníž. přenesená",J685,0)</f>
        <v>0</v>
      </c>
      <c r="BI685" s="221">
        <f>IF(N685="nulová",J685,0)</f>
        <v>0</v>
      </c>
      <c r="BJ685" s="14" t="s">
        <v>84</v>
      </c>
      <c r="BK685" s="221">
        <f>ROUND(I685*H685,2)</f>
        <v>0</v>
      </c>
      <c r="BL685" s="14" t="s">
        <v>141</v>
      </c>
      <c r="BM685" s="220" t="s">
        <v>634</v>
      </c>
    </row>
    <row r="686" s="2" customFormat="1">
      <c r="A686" s="35"/>
      <c r="B686" s="36"/>
      <c r="C686" s="37"/>
      <c r="D686" s="222" t="s">
        <v>142</v>
      </c>
      <c r="E686" s="37"/>
      <c r="F686" s="223" t="s">
        <v>167</v>
      </c>
      <c r="G686" s="37"/>
      <c r="H686" s="37"/>
      <c r="I686" s="224"/>
      <c r="J686" s="37"/>
      <c r="K686" s="37"/>
      <c r="L686" s="41"/>
      <c r="M686" s="225"/>
      <c r="N686" s="226"/>
      <c r="O686" s="88"/>
      <c r="P686" s="88"/>
      <c r="Q686" s="88"/>
      <c r="R686" s="88"/>
      <c r="S686" s="88"/>
      <c r="T686" s="89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4" t="s">
        <v>142</v>
      </c>
      <c r="AU686" s="14" t="s">
        <v>84</v>
      </c>
    </row>
    <row r="687" s="2" customFormat="1" ht="55.5" customHeight="1">
      <c r="A687" s="35"/>
      <c r="B687" s="36"/>
      <c r="C687" s="209" t="s">
        <v>375</v>
      </c>
      <c r="D687" s="209" t="s">
        <v>137</v>
      </c>
      <c r="E687" s="210" t="s">
        <v>635</v>
      </c>
      <c r="F687" s="211" t="s">
        <v>636</v>
      </c>
      <c r="G687" s="212" t="s">
        <v>168</v>
      </c>
      <c r="H687" s="213">
        <v>1</v>
      </c>
      <c r="I687" s="214"/>
      <c r="J687" s="215">
        <f>ROUND(I687*H687,2)</f>
        <v>0</v>
      </c>
      <c r="K687" s="211" t="s">
        <v>1</v>
      </c>
      <c r="L687" s="41"/>
      <c r="M687" s="216" t="s">
        <v>1</v>
      </c>
      <c r="N687" s="217" t="s">
        <v>41</v>
      </c>
      <c r="O687" s="88"/>
      <c r="P687" s="218">
        <f>O687*H687</f>
        <v>0</v>
      </c>
      <c r="Q687" s="218">
        <v>0</v>
      </c>
      <c r="R687" s="218">
        <f>Q687*H687</f>
        <v>0</v>
      </c>
      <c r="S687" s="218">
        <v>0</v>
      </c>
      <c r="T687" s="219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20" t="s">
        <v>141</v>
      </c>
      <c r="AT687" s="220" t="s">
        <v>137</v>
      </c>
      <c r="AU687" s="220" t="s">
        <v>84</v>
      </c>
      <c r="AY687" s="14" t="s">
        <v>136</v>
      </c>
      <c r="BE687" s="221">
        <f>IF(N687="základní",J687,0)</f>
        <v>0</v>
      </c>
      <c r="BF687" s="221">
        <f>IF(N687="snížená",J687,0)</f>
        <v>0</v>
      </c>
      <c r="BG687" s="221">
        <f>IF(N687="zákl. přenesená",J687,0)</f>
        <v>0</v>
      </c>
      <c r="BH687" s="221">
        <f>IF(N687="sníž. přenesená",J687,0)</f>
        <v>0</v>
      </c>
      <c r="BI687" s="221">
        <f>IF(N687="nulová",J687,0)</f>
        <v>0</v>
      </c>
      <c r="BJ687" s="14" t="s">
        <v>84</v>
      </c>
      <c r="BK687" s="221">
        <f>ROUND(I687*H687,2)</f>
        <v>0</v>
      </c>
      <c r="BL687" s="14" t="s">
        <v>141</v>
      </c>
      <c r="BM687" s="220" t="s">
        <v>637</v>
      </c>
    </row>
    <row r="688" s="2" customFormat="1">
      <c r="A688" s="35"/>
      <c r="B688" s="36"/>
      <c r="C688" s="37"/>
      <c r="D688" s="222" t="s">
        <v>142</v>
      </c>
      <c r="E688" s="37"/>
      <c r="F688" s="223" t="s">
        <v>638</v>
      </c>
      <c r="G688" s="37"/>
      <c r="H688" s="37"/>
      <c r="I688" s="224"/>
      <c r="J688" s="37"/>
      <c r="K688" s="37"/>
      <c r="L688" s="41"/>
      <c r="M688" s="225"/>
      <c r="N688" s="226"/>
      <c r="O688" s="88"/>
      <c r="P688" s="88"/>
      <c r="Q688" s="88"/>
      <c r="R688" s="88"/>
      <c r="S688" s="88"/>
      <c r="T688" s="89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4" t="s">
        <v>142</v>
      </c>
      <c r="AU688" s="14" t="s">
        <v>84</v>
      </c>
    </row>
    <row r="689" s="12" customFormat="1" ht="25.92" customHeight="1">
      <c r="A689" s="12"/>
      <c r="B689" s="195"/>
      <c r="C689" s="196"/>
      <c r="D689" s="197" t="s">
        <v>75</v>
      </c>
      <c r="E689" s="198" t="s">
        <v>639</v>
      </c>
      <c r="F689" s="198" t="s">
        <v>640</v>
      </c>
      <c r="G689" s="196"/>
      <c r="H689" s="196"/>
      <c r="I689" s="199"/>
      <c r="J689" s="200">
        <f>BK689</f>
        <v>0</v>
      </c>
      <c r="K689" s="196"/>
      <c r="L689" s="201"/>
      <c r="M689" s="202"/>
      <c r="N689" s="203"/>
      <c r="O689" s="203"/>
      <c r="P689" s="204">
        <f>SUM(P690:P694)</f>
        <v>0</v>
      </c>
      <c r="Q689" s="203"/>
      <c r="R689" s="204">
        <f>SUM(R690:R694)</f>
        <v>0</v>
      </c>
      <c r="S689" s="203"/>
      <c r="T689" s="205">
        <f>SUM(T690:T694)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6" t="s">
        <v>84</v>
      </c>
      <c r="AT689" s="207" t="s">
        <v>75</v>
      </c>
      <c r="AU689" s="207" t="s">
        <v>76</v>
      </c>
      <c r="AY689" s="206" t="s">
        <v>136</v>
      </c>
      <c r="BK689" s="208">
        <f>SUM(BK690:BK694)</f>
        <v>0</v>
      </c>
    </row>
    <row r="690" s="2" customFormat="1" ht="24.15" customHeight="1">
      <c r="A690" s="35"/>
      <c r="B690" s="36"/>
      <c r="C690" s="209" t="s">
        <v>641</v>
      </c>
      <c r="D690" s="209" t="s">
        <v>137</v>
      </c>
      <c r="E690" s="210" t="s">
        <v>642</v>
      </c>
      <c r="F690" s="211" t="s">
        <v>643</v>
      </c>
      <c r="G690" s="212" t="s">
        <v>644</v>
      </c>
      <c r="H690" s="213">
        <v>1</v>
      </c>
      <c r="I690" s="214"/>
      <c r="J690" s="215">
        <f>ROUND(I690*H690,2)</f>
        <v>0</v>
      </c>
      <c r="K690" s="211" t="s">
        <v>1</v>
      </c>
      <c r="L690" s="41"/>
      <c r="M690" s="216" t="s">
        <v>1</v>
      </c>
      <c r="N690" s="217" t="s">
        <v>41</v>
      </c>
      <c r="O690" s="88"/>
      <c r="P690" s="218">
        <f>O690*H690</f>
        <v>0</v>
      </c>
      <c r="Q690" s="218">
        <v>0</v>
      </c>
      <c r="R690" s="218">
        <f>Q690*H690</f>
        <v>0</v>
      </c>
      <c r="S690" s="218">
        <v>0</v>
      </c>
      <c r="T690" s="219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20" t="s">
        <v>141</v>
      </c>
      <c r="AT690" s="220" t="s">
        <v>137</v>
      </c>
      <c r="AU690" s="220" t="s">
        <v>84</v>
      </c>
      <c r="AY690" s="14" t="s">
        <v>136</v>
      </c>
      <c r="BE690" s="221">
        <f>IF(N690="základní",J690,0)</f>
        <v>0</v>
      </c>
      <c r="BF690" s="221">
        <f>IF(N690="snížená",J690,0)</f>
        <v>0</v>
      </c>
      <c r="BG690" s="221">
        <f>IF(N690="zákl. přenesená",J690,0)</f>
        <v>0</v>
      </c>
      <c r="BH690" s="221">
        <f>IF(N690="sníž. přenesená",J690,0)</f>
        <v>0</v>
      </c>
      <c r="BI690" s="221">
        <f>IF(N690="nulová",J690,0)</f>
        <v>0</v>
      </c>
      <c r="BJ690" s="14" t="s">
        <v>84</v>
      </c>
      <c r="BK690" s="221">
        <f>ROUND(I690*H690,2)</f>
        <v>0</v>
      </c>
      <c r="BL690" s="14" t="s">
        <v>141</v>
      </c>
      <c r="BM690" s="220" t="s">
        <v>645</v>
      </c>
    </row>
    <row r="691" s="2" customFormat="1">
      <c r="A691" s="35"/>
      <c r="B691" s="36"/>
      <c r="C691" s="37"/>
      <c r="D691" s="222" t="s">
        <v>142</v>
      </c>
      <c r="E691" s="37"/>
      <c r="F691" s="223" t="s">
        <v>646</v>
      </c>
      <c r="G691" s="37"/>
      <c r="H691" s="37"/>
      <c r="I691" s="224"/>
      <c r="J691" s="37"/>
      <c r="K691" s="37"/>
      <c r="L691" s="41"/>
      <c r="M691" s="225"/>
      <c r="N691" s="226"/>
      <c r="O691" s="88"/>
      <c r="P691" s="88"/>
      <c r="Q691" s="88"/>
      <c r="R691" s="88"/>
      <c r="S691" s="88"/>
      <c r="T691" s="89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4" t="s">
        <v>142</v>
      </c>
      <c r="AU691" s="14" t="s">
        <v>84</v>
      </c>
    </row>
    <row r="692" s="2" customFormat="1" ht="44.25" customHeight="1">
      <c r="A692" s="35"/>
      <c r="B692" s="36"/>
      <c r="C692" s="209" t="s">
        <v>377</v>
      </c>
      <c r="D692" s="209" t="s">
        <v>137</v>
      </c>
      <c r="E692" s="210" t="s">
        <v>647</v>
      </c>
      <c r="F692" s="211" t="s">
        <v>648</v>
      </c>
      <c r="G692" s="212" t="s">
        <v>644</v>
      </c>
      <c r="H692" s="213">
        <v>2</v>
      </c>
      <c r="I692" s="214"/>
      <c r="J692" s="215">
        <f>ROUND(I692*H692,2)</f>
        <v>0</v>
      </c>
      <c r="K692" s="211" t="s">
        <v>1</v>
      </c>
      <c r="L692" s="41"/>
      <c r="M692" s="216" t="s">
        <v>1</v>
      </c>
      <c r="N692" s="217" t="s">
        <v>41</v>
      </c>
      <c r="O692" s="88"/>
      <c r="P692" s="218">
        <f>O692*H692</f>
        <v>0</v>
      </c>
      <c r="Q692" s="218">
        <v>0</v>
      </c>
      <c r="R692" s="218">
        <f>Q692*H692</f>
        <v>0</v>
      </c>
      <c r="S692" s="218">
        <v>0</v>
      </c>
      <c r="T692" s="219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20" t="s">
        <v>141</v>
      </c>
      <c r="AT692" s="220" t="s">
        <v>137</v>
      </c>
      <c r="AU692" s="220" t="s">
        <v>84</v>
      </c>
      <c r="AY692" s="14" t="s">
        <v>136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14" t="s">
        <v>84</v>
      </c>
      <c r="BK692" s="221">
        <f>ROUND(I692*H692,2)</f>
        <v>0</v>
      </c>
      <c r="BL692" s="14" t="s">
        <v>141</v>
      </c>
      <c r="BM692" s="220" t="s">
        <v>649</v>
      </c>
    </row>
    <row r="693" s="2" customFormat="1">
      <c r="A693" s="35"/>
      <c r="B693" s="36"/>
      <c r="C693" s="37"/>
      <c r="D693" s="222" t="s">
        <v>142</v>
      </c>
      <c r="E693" s="37"/>
      <c r="F693" s="223" t="s">
        <v>648</v>
      </c>
      <c r="G693" s="37"/>
      <c r="H693" s="37"/>
      <c r="I693" s="224"/>
      <c r="J693" s="37"/>
      <c r="K693" s="37"/>
      <c r="L693" s="41"/>
      <c r="M693" s="225"/>
      <c r="N693" s="226"/>
      <c r="O693" s="88"/>
      <c r="P693" s="88"/>
      <c r="Q693" s="88"/>
      <c r="R693" s="88"/>
      <c r="S693" s="88"/>
      <c r="T693" s="89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4" t="s">
        <v>142</v>
      </c>
      <c r="AU693" s="14" t="s">
        <v>84</v>
      </c>
    </row>
    <row r="694" s="2" customFormat="1">
      <c r="A694" s="35"/>
      <c r="B694" s="36"/>
      <c r="C694" s="37"/>
      <c r="D694" s="222" t="s">
        <v>143</v>
      </c>
      <c r="E694" s="37"/>
      <c r="F694" s="227" t="s">
        <v>650</v>
      </c>
      <c r="G694" s="37"/>
      <c r="H694" s="37"/>
      <c r="I694" s="224"/>
      <c r="J694" s="37"/>
      <c r="K694" s="37"/>
      <c r="L694" s="41"/>
      <c r="M694" s="225"/>
      <c r="N694" s="226"/>
      <c r="O694" s="88"/>
      <c r="P694" s="88"/>
      <c r="Q694" s="88"/>
      <c r="R694" s="88"/>
      <c r="S694" s="88"/>
      <c r="T694" s="89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4" t="s">
        <v>143</v>
      </c>
      <c r="AU694" s="14" t="s">
        <v>84</v>
      </c>
    </row>
    <row r="695" s="12" customFormat="1" ht="25.92" customHeight="1">
      <c r="A695" s="12"/>
      <c r="B695" s="195"/>
      <c r="C695" s="196"/>
      <c r="D695" s="197" t="s">
        <v>75</v>
      </c>
      <c r="E695" s="198" t="s">
        <v>651</v>
      </c>
      <c r="F695" s="198" t="s">
        <v>652</v>
      </c>
      <c r="G695" s="196"/>
      <c r="H695" s="196"/>
      <c r="I695" s="199"/>
      <c r="J695" s="200">
        <f>BK695</f>
        <v>0</v>
      </c>
      <c r="K695" s="196"/>
      <c r="L695" s="201"/>
      <c r="M695" s="202"/>
      <c r="N695" s="203"/>
      <c r="O695" s="203"/>
      <c r="P695" s="204">
        <f>SUM(P696:P700)</f>
        <v>0</v>
      </c>
      <c r="Q695" s="203"/>
      <c r="R695" s="204">
        <f>SUM(R696:R700)</f>
        <v>0</v>
      </c>
      <c r="S695" s="203"/>
      <c r="T695" s="205">
        <f>SUM(T696:T700)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06" t="s">
        <v>84</v>
      </c>
      <c r="AT695" s="207" t="s">
        <v>75</v>
      </c>
      <c r="AU695" s="207" t="s">
        <v>76</v>
      </c>
      <c r="AY695" s="206" t="s">
        <v>136</v>
      </c>
      <c r="BK695" s="208">
        <f>SUM(BK696:BK700)</f>
        <v>0</v>
      </c>
    </row>
    <row r="696" s="2" customFormat="1" ht="24.15" customHeight="1">
      <c r="A696" s="35"/>
      <c r="B696" s="36"/>
      <c r="C696" s="209" t="s">
        <v>653</v>
      </c>
      <c r="D696" s="209" t="s">
        <v>137</v>
      </c>
      <c r="E696" s="210" t="s">
        <v>654</v>
      </c>
      <c r="F696" s="211" t="s">
        <v>655</v>
      </c>
      <c r="G696" s="212" t="s">
        <v>644</v>
      </c>
      <c r="H696" s="213">
        <v>1</v>
      </c>
      <c r="I696" s="214"/>
      <c r="J696" s="215">
        <f>ROUND(I696*H696,2)</f>
        <v>0</v>
      </c>
      <c r="K696" s="211" t="s">
        <v>1</v>
      </c>
      <c r="L696" s="41"/>
      <c r="M696" s="216" t="s">
        <v>1</v>
      </c>
      <c r="N696" s="217" t="s">
        <v>41</v>
      </c>
      <c r="O696" s="88"/>
      <c r="P696" s="218">
        <f>O696*H696</f>
        <v>0</v>
      </c>
      <c r="Q696" s="218">
        <v>0</v>
      </c>
      <c r="R696" s="218">
        <f>Q696*H696</f>
        <v>0</v>
      </c>
      <c r="S696" s="218">
        <v>0</v>
      </c>
      <c r="T696" s="21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20" t="s">
        <v>141</v>
      </c>
      <c r="AT696" s="220" t="s">
        <v>137</v>
      </c>
      <c r="AU696" s="220" t="s">
        <v>84</v>
      </c>
      <c r="AY696" s="14" t="s">
        <v>136</v>
      </c>
      <c r="BE696" s="221">
        <f>IF(N696="základní",J696,0)</f>
        <v>0</v>
      </c>
      <c r="BF696" s="221">
        <f>IF(N696="snížená",J696,0)</f>
        <v>0</v>
      </c>
      <c r="BG696" s="221">
        <f>IF(N696="zákl. přenesená",J696,0)</f>
        <v>0</v>
      </c>
      <c r="BH696" s="221">
        <f>IF(N696="sníž. přenesená",J696,0)</f>
        <v>0</v>
      </c>
      <c r="BI696" s="221">
        <f>IF(N696="nulová",J696,0)</f>
        <v>0</v>
      </c>
      <c r="BJ696" s="14" t="s">
        <v>84</v>
      </c>
      <c r="BK696" s="221">
        <f>ROUND(I696*H696,2)</f>
        <v>0</v>
      </c>
      <c r="BL696" s="14" t="s">
        <v>141</v>
      </c>
      <c r="BM696" s="220" t="s">
        <v>656</v>
      </c>
    </row>
    <row r="697" s="2" customFormat="1">
      <c r="A697" s="35"/>
      <c r="B697" s="36"/>
      <c r="C697" s="37"/>
      <c r="D697" s="222" t="s">
        <v>142</v>
      </c>
      <c r="E697" s="37"/>
      <c r="F697" s="223" t="s">
        <v>657</v>
      </c>
      <c r="G697" s="37"/>
      <c r="H697" s="37"/>
      <c r="I697" s="224"/>
      <c r="J697" s="37"/>
      <c r="K697" s="37"/>
      <c r="L697" s="41"/>
      <c r="M697" s="225"/>
      <c r="N697" s="226"/>
      <c r="O697" s="88"/>
      <c r="P697" s="88"/>
      <c r="Q697" s="88"/>
      <c r="R697" s="88"/>
      <c r="S697" s="88"/>
      <c r="T697" s="89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4" t="s">
        <v>142</v>
      </c>
      <c r="AU697" s="14" t="s">
        <v>84</v>
      </c>
    </row>
    <row r="698" s="2" customFormat="1" ht="44.25" customHeight="1">
      <c r="A698" s="35"/>
      <c r="B698" s="36"/>
      <c r="C698" s="209" t="s">
        <v>378</v>
      </c>
      <c r="D698" s="209" t="s">
        <v>137</v>
      </c>
      <c r="E698" s="210" t="s">
        <v>647</v>
      </c>
      <c r="F698" s="211" t="s">
        <v>648</v>
      </c>
      <c r="G698" s="212" t="s">
        <v>644</v>
      </c>
      <c r="H698" s="213">
        <v>2</v>
      </c>
      <c r="I698" s="214"/>
      <c r="J698" s="215">
        <f>ROUND(I698*H698,2)</f>
        <v>0</v>
      </c>
      <c r="K698" s="211" t="s">
        <v>1</v>
      </c>
      <c r="L698" s="41"/>
      <c r="M698" s="216" t="s">
        <v>1</v>
      </c>
      <c r="N698" s="217" t="s">
        <v>41</v>
      </c>
      <c r="O698" s="88"/>
      <c r="P698" s="218">
        <f>O698*H698</f>
        <v>0</v>
      </c>
      <c r="Q698" s="218">
        <v>0</v>
      </c>
      <c r="R698" s="218">
        <f>Q698*H698</f>
        <v>0</v>
      </c>
      <c r="S698" s="218">
        <v>0</v>
      </c>
      <c r="T698" s="219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20" t="s">
        <v>141</v>
      </c>
      <c r="AT698" s="220" t="s">
        <v>137</v>
      </c>
      <c r="AU698" s="220" t="s">
        <v>84</v>
      </c>
      <c r="AY698" s="14" t="s">
        <v>136</v>
      </c>
      <c r="BE698" s="221">
        <f>IF(N698="základní",J698,0)</f>
        <v>0</v>
      </c>
      <c r="BF698" s="221">
        <f>IF(N698="snížená",J698,0)</f>
        <v>0</v>
      </c>
      <c r="BG698" s="221">
        <f>IF(N698="zákl. přenesená",J698,0)</f>
        <v>0</v>
      </c>
      <c r="BH698" s="221">
        <f>IF(N698="sníž. přenesená",J698,0)</f>
        <v>0</v>
      </c>
      <c r="BI698" s="221">
        <f>IF(N698="nulová",J698,0)</f>
        <v>0</v>
      </c>
      <c r="BJ698" s="14" t="s">
        <v>84</v>
      </c>
      <c r="BK698" s="221">
        <f>ROUND(I698*H698,2)</f>
        <v>0</v>
      </c>
      <c r="BL698" s="14" t="s">
        <v>141</v>
      </c>
      <c r="BM698" s="220" t="s">
        <v>658</v>
      </c>
    </row>
    <row r="699" s="2" customFormat="1">
      <c r="A699" s="35"/>
      <c r="B699" s="36"/>
      <c r="C699" s="37"/>
      <c r="D699" s="222" t="s">
        <v>142</v>
      </c>
      <c r="E699" s="37"/>
      <c r="F699" s="223" t="s">
        <v>648</v>
      </c>
      <c r="G699" s="37"/>
      <c r="H699" s="37"/>
      <c r="I699" s="224"/>
      <c r="J699" s="37"/>
      <c r="K699" s="37"/>
      <c r="L699" s="41"/>
      <c r="M699" s="225"/>
      <c r="N699" s="226"/>
      <c r="O699" s="88"/>
      <c r="P699" s="88"/>
      <c r="Q699" s="88"/>
      <c r="R699" s="88"/>
      <c r="S699" s="88"/>
      <c r="T699" s="89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4" t="s">
        <v>142</v>
      </c>
      <c r="AU699" s="14" t="s">
        <v>84</v>
      </c>
    </row>
    <row r="700" s="2" customFormat="1">
      <c r="A700" s="35"/>
      <c r="B700" s="36"/>
      <c r="C700" s="37"/>
      <c r="D700" s="222" t="s">
        <v>143</v>
      </c>
      <c r="E700" s="37"/>
      <c r="F700" s="227" t="s">
        <v>650</v>
      </c>
      <c r="G700" s="37"/>
      <c r="H700" s="37"/>
      <c r="I700" s="224"/>
      <c r="J700" s="37"/>
      <c r="K700" s="37"/>
      <c r="L700" s="41"/>
      <c r="M700" s="225"/>
      <c r="N700" s="226"/>
      <c r="O700" s="88"/>
      <c r="P700" s="88"/>
      <c r="Q700" s="88"/>
      <c r="R700" s="88"/>
      <c r="S700" s="88"/>
      <c r="T700" s="89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4" t="s">
        <v>143</v>
      </c>
      <c r="AU700" s="14" t="s">
        <v>84</v>
      </c>
    </row>
    <row r="701" s="12" customFormat="1" ht="25.92" customHeight="1">
      <c r="A701" s="12"/>
      <c r="B701" s="195"/>
      <c r="C701" s="196"/>
      <c r="D701" s="197" t="s">
        <v>75</v>
      </c>
      <c r="E701" s="198" t="s">
        <v>659</v>
      </c>
      <c r="F701" s="198" t="s">
        <v>660</v>
      </c>
      <c r="G701" s="196"/>
      <c r="H701" s="196"/>
      <c r="I701" s="199"/>
      <c r="J701" s="200">
        <f>BK701</f>
        <v>0</v>
      </c>
      <c r="K701" s="196"/>
      <c r="L701" s="201"/>
      <c r="M701" s="202"/>
      <c r="N701" s="203"/>
      <c r="O701" s="203"/>
      <c r="P701" s="204">
        <f>SUM(P702:P706)</f>
        <v>0</v>
      </c>
      <c r="Q701" s="203"/>
      <c r="R701" s="204">
        <f>SUM(R702:R706)</f>
        <v>0</v>
      </c>
      <c r="S701" s="203"/>
      <c r="T701" s="205">
        <f>SUM(T702:T706)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06" t="s">
        <v>84</v>
      </c>
      <c r="AT701" s="207" t="s">
        <v>75</v>
      </c>
      <c r="AU701" s="207" t="s">
        <v>76</v>
      </c>
      <c r="AY701" s="206" t="s">
        <v>136</v>
      </c>
      <c r="BK701" s="208">
        <f>SUM(BK702:BK706)</f>
        <v>0</v>
      </c>
    </row>
    <row r="702" s="2" customFormat="1" ht="16.5" customHeight="1">
      <c r="A702" s="35"/>
      <c r="B702" s="36"/>
      <c r="C702" s="209" t="s">
        <v>661</v>
      </c>
      <c r="D702" s="209" t="s">
        <v>137</v>
      </c>
      <c r="E702" s="210" t="s">
        <v>662</v>
      </c>
      <c r="F702" s="211" t="s">
        <v>663</v>
      </c>
      <c r="G702" s="212" t="s">
        <v>644</v>
      </c>
      <c r="H702" s="213">
        <v>1</v>
      </c>
      <c r="I702" s="214"/>
      <c r="J702" s="215">
        <f>ROUND(I702*H702,2)</f>
        <v>0</v>
      </c>
      <c r="K702" s="211" t="s">
        <v>1</v>
      </c>
      <c r="L702" s="41"/>
      <c r="M702" s="216" t="s">
        <v>1</v>
      </c>
      <c r="N702" s="217" t="s">
        <v>41</v>
      </c>
      <c r="O702" s="88"/>
      <c r="P702" s="218">
        <f>O702*H702</f>
        <v>0</v>
      </c>
      <c r="Q702" s="218">
        <v>0</v>
      </c>
      <c r="R702" s="218">
        <f>Q702*H702</f>
        <v>0</v>
      </c>
      <c r="S702" s="218">
        <v>0</v>
      </c>
      <c r="T702" s="219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20" t="s">
        <v>141</v>
      </c>
      <c r="AT702" s="220" t="s">
        <v>137</v>
      </c>
      <c r="AU702" s="220" t="s">
        <v>84</v>
      </c>
      <c r="AY702" s="14" t="s">
        <v>136</v>
      </c>
      <c r="BE702" s="221">
        <f>IF(N702="základní",J702,0)</f>
        <v>0</v>
      </c>
      <c r="BF702" s="221">
        <f>IF(N702="snížená",J702,0)</f>
        <v>0</v>
      </c>
      <c r="BG702" s="221">
        <f>IF(N702="zákl. přenesená",J702,0)</f>
        <v>0</v>
      </c>
      <c r="BH702" s="221">
        <f>IF(N702="sníž. přenesená",J702,0)</f>
        <v>0</v>
      </c>
      <c r="BI702" s="221">
        <f>IF(N702="nulová",J702,0)</f>
        <v>0</v>
      </c>
      <c r="BJ702" s="14" t="s">
        <v>84</v>
      </c>
      <c r="BK702" s="221">
        <f>ROUND(I702*H702,2)</f>
        <v>0</v>
      </c>
      <c r="BL702" s="14" t="s">
        <v>141</v>
      </c>
      <c r="BM702" s="220" t="s">
        <v>664</v>
      </c>
    </row>
    <row r="703" s="2" customFormat="1">
      <c r="A703" s="35"/>
      <c r="B703" s="36"/>
      <c r="C703" s="37"/>
      <c r="D703" s="222" t="s">
        <v>142</v>
      </c>
      <c r="E703" s="37"/>
      <c r="F703" s="223" t="s">
        <v>665</v>
      </c>
      <c r="G703" s="37"/>
      <c r="H703" s="37"/>
      <c r="I703" s="224"/>
      <c r="J703" s="37"/>
      <c r="K703" s="37"/>
      <c r="L703" s="41"/>
      <c r="M703" s="225"/>
      <c r="N703" s="226"/>
      <c r="O703" s="88"/>
      <c r="P703" s="88"/>
      <c r="Q703" s="88"/>
      <c r="R703" s="88"/>
      <c r="S703" s="88"/>
      <c r="T703" s="89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4" t="s">
        <v>142</v>
      </c>
      <c r="AU703" s="14" t="s">
        <v>84</v>
      </c>
    </row>
    <row r="704" s="2" customFormat="1" ht="44.25" customHeight="1">
      <c r="A704" s="35"/>
      <c r="B704" s="36"/>
      <c r="C704" s="209" t="s">
        <v>380</v>
      </c>
      <c r="D704" s="209" t="s">
        <v>137</v>
      </c>
      <c r="E704" s="210" t="s">
        <v>647</v>
      </c>
      <c r="F704" s="211" t="s">
        <v>648</v>
      </c>
      <c r="G704" s="212" t="s">
        <v>644</v>
      </c>
      <c r="H704" s="213">
        <v>2</v>
      </c>
      <c r="I704" s="214"/>
      <c r="J704" s="215">
        <f>ROUND(I704*H704,2)</f>
        <v>0</v>
      </c>
      <c r="K704" s="211" t="s">
        <v>1</v>
      </c>
      <c r="L704" s="41"/>
      <c r="M704" s="216" t="s">
        <v>1</v>
      </c>
      <c r="N704" s="217" t="s">
        <v>41</v>
      </c>
      <c r="O704" s="88"/>
      <c r="P704" s="218">
        <f>O704*H704</f>
        <v>0</v>
      </c>
      <c r="Q704" s="218">
        <v>0</v>
      </c>
      <c r="R704" s="218">
        <f>Q704*H704</f>
        <v>0</v>
      </c>
      <c r="S704" s="218">
        <v>0</v>
      </c>
      <c r="T704" s="219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20" t="s">
        <v>141</v>
      </c>
      <c r="AT704" s="220" t="s">
        <v>137</v>
      </c>
      <c r="AU704" s="220" t="s">
        <v>84</v>
      </c>
      <c r="AY704" s="14" t="s">
        <v>136</v>
      </c>
      <c r="BE704" s="221">
        <f>IF(N704="základní",J704,0)</f>
        <v>0</v>
      </c>
      <c r="BF704" s="221">
        <f>IF(N704="snížená",J704,0)</f>
        <v>0</v>
      </c>
      <c r="BG704" s="221">
        <f>IF(N704="zákl. přenesená",J704,0)</f>
        <v>0</v>
      </c>
      <c r="BH704" s="221">
        <f>IF(N704="sníž. přenesená",J704,0)</f>
        <v>0</v>
      </c>
      <c r="BI704" s="221">
        <f>IF(N704="nulová",J704,0)</f>
        <v>0</v>
      </c>
      <c r="BJ704" s="14" t="s">
        <v>84</v>
      </c>
      <c r="BK704" s="221">
        <f>ROUND(I704*H704,2)</f>
        <v>0</v>
      </c>
      <c r="BL704" s="14" t="s">
        <v>141</v>
      </c>
      <c r="BM704" s="220" t="s">
        <v>666</v>
      </c>
    </row>
    <row r="705" s="2" customFormat="1">
      <c r="A705" s="35"/>
      <c r="B705" s="36"/>
      <c r="C705" s="37"/>
      <c r="D705" s="222" t="s">
        <v>142</v>
      </c>
      <c r="E705" s="37"/>
      <c r="F705" s="223" t="s">
        <v>648</v>
      </c>
      <c r="G705" s="37"/>
      <c r="H705" s="37"/>
      <c r="I705" s="224"/>
      <c r="J705" s="37"/>
      <c r="K705" s="37"/>
      <c r="L705" s="41"/>
      <c r="M705" s="225"/>
      <c r="N705" s="226"/>
      <c r="O705" s="88"/>
      <c r="P705" s="88"/>
      <c r="Q705" s="88"/>
      <c r="R705" s="88"/>
      <c r="S705" s="88"/>
      <c r="T705" s="89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4" t="s">
        <v>142</v>
      </c>
      <c r="AU705" s="14" t="s">
        <v>84</v>
      </c>
    </row>
    <row r="706" s="2" customFormat="1">
      <c r="A706" s="35"/>
      <c r="B706" s="36"/>
      <c r="C706" s="37"/>
      <c r="D706" s="222" t="s">
        <v>143</v>
      </c>
      <c r="E706" s="37"/>
      <c r="F706" s="227" t="s">
        <v>650</v>
      </c>
      <c r="G706" s="37"/>
      <c r="H706" s="37"/>
      <c r="I706" s="224"/>
      <c r="J706" s="37"/>
      <c r="K706" s="37"/>
      <c r="L706" s="41"/>
      <c r="M706" s="225"/>
      <c r="N706" s="226"/>
      <c r="O706" s="88"/>
      <c r="P706" s="88"/>
      <c r="Q706" s="88"/>
      <c r="R706" s="88"/>
      <c r="S706" s="88"/>
      <c r="T706" s="89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4" t="s">
        <v>143</v>
      </c>
      <c r="AU706" s="14" t="s">
        <v>84</v>
      </c>
    </row>
    <row r="707" s="12" customFormat="1" ht="25.92" customHeight="1">
      <c r="A707" s="12"/>
      <c r="B707" s="195"/>
      <c r="C707" s="196"/>
      <c r="D707" s="197" t="s">
        <v>75</v>
      </c>
      <c r="E707" s="198" t="s">
        <v>667</v>
      </c>
      <c r="F707" s="198" t="s">
        <v>668</v>
      </c>
      <c r="G707" s="196"/>
      <c r="H707" s="196"/>
      <c r="I707" s="199"/>
      <c r="J707" s="200">
        <f>BK707</f>
        <v>0</v>
      </c>
      <c r="K707" s="196"/>
      <c r="L707" s="201"/>
      <c r="M707" s="202"/>
      <c r="N707" s="203"/>
      <c r="O707" s="203"/>
      <c r="P707" s="204">
        <f>SUM(P708:P712)</f>
        <v>0</v>
      </c>
      <c r="Q707" s="203"/>
      <c r="R707" s="204">
        <f>SUM(R708:R712)</f>
        <v>0</v>
      </c>
      <c r="S707" s="203"/>
      <c r="T707" s="205">
        <f>SUM(T708:T712)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06" t="s">
        <v>84</v>
      </c>
      <c r="AT707" s="207" t="s">
        <v>75</v>
      </c>
      <c r="AU707" s="207" t="s">
        <v>76</v>
      </c>
      <c r="AY707" s="206" t="s">
        <v>136</v>
      </c>
      <c r="BK707" s="208">
        <f>SUM(BK708:BK712)</f>
        <v>0</v>
      </c>
    </row>
    <row r="708" s="2" customFormat="1" ht="24.15" customHeight="1">
      <c r="A708" s="35"/>
      <c r="B708" s="36"/>
      <c r="C708" s="209" t="s">
        <v>669</v>
      </c>
      <c r="D708" s="209" t="s">
        <v>137</v>
      </c>
      <c r="E708" s="210" t="s">
        <v>670</v>
      </c>
      <c r="F708" s="211" t="s">
        <v>671</v>
      </c>
      <c r="G708" s="212" t="s">
        <v>644</v>
      </c>
      <c r="H708" s="213">
        <v>1</v>
      </c>
      <c r="I708" s="214"/>
      <c r="J708" s="215">
        <f>ROUND(I708*H708,2)</f>
        <v>0</v>
      </c>
      <c r="K708" s="211" t="s">
        <v>1</v>
      </c>
      <c r="L708" s="41"/>
      <c r="M708" s="216" t="s">
        <v>1</v>
      </c>
      <c r="N708" s="217" t="s">
        <v>41</v>
      </c>
      <c r="O708" s="88"/>
      <c r="P708" s="218">
        <f>O708*H708</f>
        <v>0</v>
      </c>
      <c r="Q708" s="218">
        <v>0</v>
      </c>
      <c r="R708" s="218">
        <f>Q708*H708</f>
        <v>0</v>
      </c>
      <c r="S708" s="218">
        <v>0</v>
      </c>
      <c r="T708" s="219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20" t="s">
        <v>141</v>
      </c>
      <c r="AT708" s="220" t="s">
        <v>137</v>
      </c>
      <c r="AU708" s="220" t="s">
        <v>84</v>
      </c>
      <c r="AY708" s="14" t="s">
        <v>136</v>
      </c>
      <c r="BE708" s="221">
        <f>IF(N708="základní",J708,0)</f>
        <v>0</v>
      </c>
      <c r="BF708" s="221">
        <f>IF(N708="snížená",J708,0)</f>
        <v>0</v>
      </c>
      <c r="BG708" s="221">
        <f>IF(N708="zákl. přenesená",J708,0)</f>
        <v>0</v>
      </c>
      <c r="BH708" s="221">
        <f>IF(N708="sníž. přenesená",J708,0)</f>
        <v>0</v>
      </c>
      <c r="BI708" s="221">
        <f>IF(N708="nulová",J708,0)</f>
        <v>0</v>
      </c>
      <c r="BJ708" s="14" t="s">
        <v>84</v>
      </c>
      <c r="BK708" s="221">
        <f>ROUND(I708*H708,2)</f>
        <v>0</v>
      </c>
      <c r="BL708" s="14" t="s">
        <v>141</v>
      </c>
      <c r="BM708" s="220" t="s">
        <v>672</v>
      </c>
    </row>
    <row r="709" s="2" customFormat="1">
      <c r="A709" s="35"/>
      <c r="B709" s="36"/>
      <c r="C709" s="37"/>
      <c r="D709" s="222" t="s">
        <v>142</v>
      </c>
      <c r="E709" s="37"/>
      <c r="F709" s="223" t="s">
        <v>673</v>
      </c>
      <c r="G709" s="37"/>
      <c r="H709" s="37"/>
      <c r="I709" s="224"/>
      <c r="J709" s="37"/>
      <c r="K709" s="37"/>
      <c r="L709" s="41"/>
      <c r="M709" s="225"/>
      <c r="N709" s="226"/>
      <c r="O709" s="88"/>
      <c r="P709" s="88"/>
      <c r="Q709" s="88"/>
      <c r="R709" s="88"/>
      <c r="S709" s="88"/>
      <c r="T709" s="89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4" t="s">
        <v>142</v>
      </c>
      <c r="AU709" s="14" t="s">
        <v>84</v>
      </c>
    </row>
    <row r="710" s="2" customFormat="1" ht="44.25" customHeight="1">
      <c r="A710" s="35"/>
      <c r="B710" s="36"/>
      <c r="C710" s="209" t="s">
        <v>381</v>
      </c>
      <c r="D710" s="209" t="s">
        <v>137</v>
      </c>
      <c r="E710" s="210" t="s">
        <v>647</v>
      </c>
      <c r="F710" s="211" t="s">
        <v>648</v>
      </c>
      <c r="G710" s="212" t="s">
        <v>644</v>
      </c>
      <c r="H710" s="213">
        <v>2</v>
      </c>
      <c r="I710" s="214"/>
      <c r="J710" s="215">
        <f>ROUND(I710*H710,2)</f>
        <v>0</v>
      </c>
      <c r="K710" s="211" t="s">
        <v>1</v>
      </c>
      <c r="L710" s="41"/>
      <c r="M710" s="216" t="s">
        <v>1</v>
      </c>
      <c r="N710" s="217" t="s">
        <v>41</v>
      </c>
      <c r="O710" s="88"/>
      <c r="P710" s="218">
        <f>O710*H710</f>
        <v>0</v>
      </c>
      <c r="Q710" s="218">
        <v>0</v>
      </c>
      <c r="R710" s="218">
        <f>Q710*H710</f>
        <v>0</v>
      </c>
      <c r="S710" s="218">
        <v>0</v>
      </c>
      <c r="T710" s="219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20" t="s">
        <v>141</v>
      </c>
      <c r="AT710" s="220" t="s">
        <v>137</v>
      </c>
      <c r="AU710" s="220" t="s">
        <v>84</v>
      </c>
      <c r="AY710" s="14" t="s">
        <v>136</v>
      </c>
      <c r="BE710" s="221">
        <f>IF(N710="základní",J710,0)</f>
        <v>0</v>
      </c>
      <c r="BF710" s="221">
        <f>IF(N710="snížená",J710,0)</f>
        <v>0</v>
      </c>
      <c r="BG710" s="221">
        <f>IF(N710="zákl. přenesená",J710,0)</f>
        <v>0</v>
      </c>
      <c r="BH710" s="221">
        <f>IF(N710="sníž. přenesená",J710,0)</f>
        <v>0</v>
      </c>
      <c r="BI710" s="221">
        <f>IF(N710="nulová",J710,0)</f>
        <v>0</v>
      </c>
      <c r="BJ710" s="14" t="s">
        <v>84</v>
      </c>
      <c r="BK710" s="221">
        <f>ROUND(I710*H710,2)</f>
        <v>0</v>
      </c>
      <c r="BL710" s="14" t="s">
        <v>141</v>
      </c>
      <c r="BM710" s="220" t="s">
        <v>674</v>
      </c>
    </row>
    <row r="711" s="2" customFormat="1">
      <c r="A711" s="35"/>
      <c r="B711" s="36"/>
      <c r="C711" s="37"/>
      <c r="D711" s="222" t="s">
        <v>142</v>
      </c>
      <c r="E711" s="37"/>
      <c r="F711" s="223" t="s">
        <v>648</v>
      </c>
      <c r="G711" s="37"/>
      <c r="H711" s="37"/>
      <c r="I711" s="224"/>
      <c r="J711" s="37"/>
      <c r="K711" s="37"/>
      <c r="L711" s="41"/>
      <c r="M711" s="225"/>
      <c r="N711" s="226"/>
      <c r="O711" s="88"/>
      <c r="P711" s="88"/>
      <c r="Q711" s="88"/>
      <c r="R711" s="88"/>
      <c r="S711" s="88"/>
      <c r="T711" s="89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4" t="s">
        <v>142</v>
      </c>
      <c r="AU711" s="14" t="s">
        <v>84</v>
      </c>
    </row>
    <row r="712" s="2" customFormat="1">
      <c r="A712" s="35"/>
      <c r="B712" s="36"/>
      <c r="C712" s="37"/>
      <c r="D712" s="222" t="s">
        <v>143</v>
      </c>
      <c r="E712" s="37"/>
      <c r="F712" s="227" t="s">
        <v>650</v>
      </c>
      <c r="G712" s="37"/>
      <c r="H712" s="37"/>
      <c r="I712" s="224"/>
      <c r="J712" s="37"/>
      <c r="K712" s="37"/>
      <c r="L712" s="41"/>
      <c r="M712" s="225"/>
      <c r="N712" s="226"/>
      <c r="O712" s="88"/>
      <c r="P712" s="88"/>
      <c r="Q712" s="88"/>
      <c r="R712" s="88"/>
      <c r="S712" s="88"/>
      <c r="T712" s="89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4" t="s">
        <v>143</v>
      </c>
      <c r="AU712" s="14" t="s">
        <v>84</v>
      </c>
    </row>
    <row r="713" s="12" customFormat="1" ht="25.92" customHeight="1">
      <c r="A713" s="12"/>
      <c r="B713" s="195"/>
      <c r="C713" s="196"/>
      <c r="D713" s="197" t="s">
        <v>75</v>
      </c>
      <c r="E713" s="198" t="s">
        <v>675</v>
      </c>
      <c r="F713" s="198" t="s">
        <v>676</v>
      </c>
      <c r="G713" s="196"/>
      <c r="H713" s="196"/>
      <c r="I713" s="199"/>
      <c r="J713" s="200">
        <f>BK713</f>
        <v>0</v>
      </c>
      <c r="K713" s="196"/>
      <c r="L713" s="201"/>
      <c r="M713" s="202"/>
      <c r="N713" s="203"/>
      <c r="O713" s="203"/>
      <c r="P713" s="204">
        <f>SUM(P714:P718)</f>
        <v>0</v>
      </c>
      <c r="Q713" s="203"/>
      <c r="R713" s="204">
        <f>SUM(R714:R718)</f>
        <v>0</v>
      </c>
      <c r="S713" s="203"/>
      <c r="T713" s="205">
        <f>SUM(T714:T718)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06" t="s">
        <v>84</v>
      </c>
      <c r="AT713" s="207" t="s">
        <v>75</v>
      </c>
      <c r="AU713" s="207" t="s">
        <v>76</v>
      </c>
      <c r="AY713" s="206" t="s">
        <v>136</v>
      </c>
      <c r="BK713" s="208">
        <f>SUM(BK714:BK718)</f>
        <v>0</v>
      </c>
    </row>
    <row r="714" s="2" customFormat="1" ht="16.5" customHeight="1">
      <c r="A714" s="35"/>
      <c r="B714" s="36"/>
      <c r="C714" s="209" t="s">
        <v>677</v>
      </c>
      <c r="D714" s="209" t="s">
        <v>137</v>
      </c>
      <c r="E714" s="210" t="s">
        <v>678</v>
      </c>
      <c r="F714" s="211" t="s">
        <v>679</v>
      </c>
      <c r="G714" s="212" t="s">
        <v>644</v>
      </c>
      <c r="H714" s="213">
        <v>1</v>
      </c>
      <c r="I714" s="214"/>
      <c r="J714" s="215">
        <f>ROUND(I714*H714,2)</f>
        <v>0</v>
      </c>
      <c r="K714" s="211" t="s">
        <v>1</v>
      </c>
      <c r="L714" s="41"/>
      <c r="M714" s="216" t="s">
        <v>1</v>
      </c>
      <c r="N714" s="217" t="s">
        <v>41</v>
      </c>
      <c r="O714" s="88"/>
      <c r="P714" s="218">
        <f>O714*H714</f>
        <v>0</v>
      </c>
      <c r="Q714" s="218">
        <v>0</v>
      </c>
      <c r="R714" s="218">
        <f>Q714*H714</f>
        <v>0</v>
      </c>
      <c r="S714" s="218">
        <v>0</v>
      </c>
      <c r="T714" s="219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20" t="s">
        <v>141</v>
      </c>
      <c r="AT714" s="220" t="s">
        <v>137</v>
      </c>
      <c r="AU714" s="220" t="s">
        <v>84</v>
      </c>
      <c r="AY714" s="14" t="s">
        <v>136</v>
      </c>
      <c r="BE714" s="221">
        <f>IF(N714="základní",J714,0)</f>
        <v>0</v>
      </c>
      <c r="BF714" s="221">
        <f>IF(N714="snížená",J714,0)</f>
        <v>0</v>
      </c>
      <c r="BG714" s="221">
        <f>IF(N714="zákl. přenesená",J714,0)</f>
        <v>0</v>
      </c>
      <c r="BH714" s="221">
        <f>IF(N714="sníž. přenesená",J714,0)</f>
        <v>0</v>
      </c>
      <c r="BI714" s="221">
        <f>IF(N714="nulová",J714,0)</f>
        <v>0</v>
      </c>
      <c r="BJ714" s="14" t="s">
        <v>84</v>
      </c>
      <c r="BK714" s="221">
        <f>ROUND(I714*H714,2)</f>
        <v>0</v>
      </c>
      <c r="BL714" s="14" t="s">
        <v>141</v>
      </c>
      <c r="BM714" s="220" t="s">
        <v>680</v>
      </c>
    </row>
    <row r="715" s="2" customFormat="1">
      <c r="A715" s="35"/>
      <c r="B715" s="36"/>
      <c r="C715" s="37"/>
      <c r="D715" s="222" t="s">
        <v>142</v>
      </c>
      <c r="E715" s="37"/>
      <c r="F715" s="223" t="s">
        <v>681</v>
      </c>
      <c r="G715" s="37"/>
      <c r="H715" s="37"/>
      <c r="I715" s="224"/>
      <c r="J715" s="37"/>
      <c r="K715" s="37"/>
      <c r="L715" s="41"/>
      <c r="M715" s="225"/>
      <c r="N715" s="226"/>
      <c r="O715" s="88"/>
      <c r="P715" s="88"/>
      <c r="Q715" s="88"/>
      <c r="R715" s="88"/>
      <c r="S715" s="88"/>
      <c r="T715" s="89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4" t="s">
        <v>142</v>
      </c>
      <c r="AU715" s="14" t="s">
        <v>84</v>
      </c>
    </row>
    <row r="716" s="2" customFormat="1" ht="44.25" customHeight="1">
      <c r="A716" s="35"/>
      <c r="B716" s="36"/>
      <c r="C716" s="209" t="s">
        <v>383</v>
      </c>
      <c r="D716" s="209" t="s">
        <v>137</v>
      </c>
      <c r="E716" s="210" t="s">
        <v>647</v>
      </c>
      <c r="F716" s="211" t="s">
        <v>648</v>
      </c>
      <c r="G716" s="212" t="s">
        <v>644</v>
      </c>
      <c r="H716" s="213">
        <v>2</v>
      </c>
      <c r="I716" s="214"/>
      <c r="J716" s="215">
        <f>ROUND(I716*H716,2)</f>
        <v>0</v>
      </c>
      <c r="K716" s="211" t="s">
        <v>1</v>
      </c>
      <c r="L716" s="41"/>
      <c r="M716" s="216" t="s">
        <v>1</v>
      </c>
      <c r="N716" s="217" t="s">
        <v>41</v>
      </c>
      <c r="O716" s="88"/>
      <c r="P716" s="218">
        <f>O716*H716</f>
        <v>0</v>
      </c>
      <c r="Q716" s="218">
        <v>0</v>
      </c>
      <c r="R716" s="218">
        <f>Q716*H716</f>
        <v>0</v>
      </c>
      <c r="S716" s="218">
        <v>0</v>
      </c>
      <c r="T716" s="219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20" t="s">
        <v>141</v>
      </c>
      <c r="AT716" s="220" t="s">
        <v>137</v>
      </c>
      <c r="AU716" s="220" t="s">
        <v>84</v>
      </c>
      <c r="AY716" s="14" t="s">
        <v>136</v>
      </c>
      <c r="BE716" s="221">
        <f>IF(N716="základní",J716,0)</f>
        <v>0</v>
      </c>
      <c r="BF716" s="221">
        <f>IF(N716="snížená",J716,0)</f>
        <v>0</v>
      </c>
      <c r="BG716" s="221">
        <f>IF(N716="zákl. přenesená",J716,0)</f>
        <v>0</v>
      </c>
      <c r="BH716" s="221">
        <f>IF(N716="sníž. přenesená",J716,0)</f>
        <v>0</v>
      </c>
      <c r="BI716" s="221">
        <f>IF(N716="nulová",J716,0)</f>
        <v>0</v>
      </c>
      <c r="BJ716" s="14" t="s">
        <v>84</v>
      </c>
      <c r="BK716" s="221">
        <f>ROUND(I716*H716,2)</f>
        <v>0</v>
      </c>
      <c r="BL716" s="14" t="s">
        <v>141</v>
      </c>
      <c r="BM716" s="220" t="s">
        <v>682</v>
      </c>
    </row>
    <row r="717" s="2" customFormat="1">
      <c r="A717" s="35"/>
      <c r="B717" s="36"/>
      <c r="C717" s="37"/>
      <c r="D717" s="222" t="s">
        <v>142</v>
      </c>
      <c r="E717" s="37"/>
      <c r="F717" s="223" t="s">
        <v>648</v>
      </c>
      <c r="G717" s="37"/>
      <c r="H717" s="37"/>
      <c r="I717" s="224"/>
      <c r="J717" s="37"/>
      <c r="K717" s="37"/>
      <c r="L717" s="41"/>
      <c r="M717" s="225"/>
      <c r="N717" s="226"/>
      <c r="O717" s="88"/>
      <c r="P717" s="88"/>
      <c r="Q717" s="88"/>
      <c r="R717" s="88"/>
      <c r="S717" s="88"/>
      <c r="T717" s="89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4" t="s">
        <v>142</v>
      </c>
      <c r="AU717" s="14" t="s">
        <v>84</v>
      </c>
    </row>
    <row r="718" s="2" customFormat="1">
      <c r="A718" s="35"/>
      <c r="B718" s="36"/>
      <c r="C718" s="37"/>
      <c r="D718" s="222" t="s">
        <v>143</v>
      </c>
      <c r="E718" s="37"/>
      <c r="F718" s="227" t="s">
        <v>650</v>
      </c>
      <c r="G718" s="37"/>
      <c r="H718" s="37"/>
      <c r="I718" s="224"/>
      <c r="J718" s="37"/>
      <c r="K718" s="37"/>
      <c r="L718" s="41"/>
      <c r="M718" s="225"/>
      <c r="N718" s="226"/>
      <c r="O718" s="88"/>
      <c r="P718" s="88"/>
      <c r="Q718" s="88"/>
      <c r="R718" s="88"/>
      <c r="S718" s="88"/>
      <c r="T718" s="89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4" t="s">
        <v>143</v>
      </c>
      <c r="AU718" s="14" t="s">
        <v>84</v>
      </c>
    </row>
    <row r="719" s="12" customFormat="1" ht="25.92" customHeight="1">
      <c r="A719" s="12"/>
      <c r="B719" s="195"/>
      <c r="C719" s="196"/>
      <c r="D719" s="197" t="s">
        <v>75</v>
      </c>
      <c r="E719" s="198" t="s">
        <v>683</v>
      </c>
      <c r="F719" s="198" t="s">
        <v>684</v>
      </c>
      <c r="G719" s="196"/>
      <c r="H719" s="196"/>
      <c r="I719" s="199"/>
      <c r="J719" s="200">
        <f>BK719</f>
        <v>0</v>
      </c>
      <c r="K719" s="196"/>
      <c r="L719" s="201"/>
      <c r="M719" s="202"/>
      <c r="N719" s="203"/>
      <c r="O719" s="203"/>
      <c r="P719" s="204">
        <f>SUM(P720:P769)</f>
        <v>0</v>
      </c>
      <c r="Q719" s="203"/>
      <c r="R719" s="204">
        <f>SUM(R720:R769)</f>
        <v>0</v>
      </c>
      <c r="S719" s="203"/>
      <c r="T719" s="205">
        <f>SUM(T720:T769)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6" t="s">
        <v>84</v>
      </c>
      <c r="AT719" s="207" t="s">
        <v>75</v>
      </c>
      <c r="AU719" s="207" t="s">
        <v>76</v>
      </c>
      <c r="AY719" s="206" t="s">
        <v>136</v>
      </c>
      <c r="BK719" s="208">
        <f>SUM(BK720:BK769)</f>
        <v>0</v>
      </c>
    </row>
    <row r="720" s="2" customFormat="1" ht="16.5" customHeight="1">
      <c r="A720" s="35"/>
      <c r="B720" s="36"/>
      <c r="C720" s="209" t="s">
        <v>685</v>
      </c>
      <c r="D720" s="209" t="s">
        <v>137</v>
      </c>
      <c r="E720" s="210" t="s">
        <v>686</v>
      </c>
      <c r="F720" s="211" t="s">
        <v>687</v>
      </c>
      <c r="G720" s="212" t="s">
        <v>688</v>
      </c>
      <c r="H720" s="213">
        <v>150</v>
      </c>
      <c r="I720" s="214"/>
      <c r="J720" s="215">
        <f>ROUND(I720*H720,2)</f>
        <v>0</v>
      </c>
      <c r="K720" s="211" t="s">
        <v>1</v>
      </c>
      <c r="L720" s="41"/>
      <c r="M720" s="216" t="s">
        <v>1</v>
      </c>
      <c r="N720" s="217" t="s">
        <v>41</v>
      </c>
      <c r="O720" s="88"/>
      <c r="P720" s="218">
        <f>O720*H720</f>
        <v>0</v>
      </c>
      <c r="Q720" s="218">
        <v>0</v>
      </c>
      <c r="R720" s="218">
        <f>Q720*H720</f>
        <v>0</v>
      </c>
      <c r="S720" s="218">
        <v>0</v>
      </c>
      <c r="T720" s="219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20" t="s">
        <v>141</v>
      </c>
      <c r="AT720" s="220" t="s">
        <v>137</v>
      </c>
      <c r="AU720" s="220" t="s">
        <v>84</v>
      </c>
      <c r="AY720" s="14" t="s">
        <v>136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14" t="s">
        <v>84</v>
      </c>
      <c r="BK720" s="221">
        <f>ROUND(I720*H720,2)</f>
        <v>0</v>
      </c>
      <c r="BL720" s="14" t="s">
        <v>141</v>
      </c>
      <c r="BM720" s="220" t="s">
        <v>689</v>
      </c>
    </row>
    <row r="721" s="2" customFormat="1">
      <c r="A721" s="35"/>
      <c r="B721" s="36"/>
      <c r="C721" s="37"/>
      <c r="D721" s="222" t="s">
        <v>142</v>
      </c>
      <c r="E721" s="37"/>
      <c r="F721" s="223" t="s">
        <v>687</v>
      </c>
      <c r="G721" s="37"/>
      <c r="H721" s="37"/>
      <c r="I721" s="224"/>
      <c r="J721" s="37"/>
      <c r="K721" s="37"/>
      <c r="L721" s="41"/>
      <c r="M721" s="225"/>
      <c r="N721" s="226"/>
      <c r="O721" s="88"/>
      <c r="P721" s="88"/>
      <c r="Q721" s="88"/>
      <c r="R721" s="88"/>
      <c r="S721" s="88"/>
      <c r="T721" s="89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4" t="s">
        <v>142</v>
      </c>
      <c r="AU721" s="14" t="s">
        <v>84</v>
      </c>
    </row>
    <row r="722" s="2" customFormat="1" ht="16.5" customHeight="1">
      <c r="A722" s="35"/>
      <c r="B722" s="36"/>
      <c r="C722" s="209" t="s">
        <v>384</v>
      </c>
      <c r="D722" s="209" t="s">
        <v>137</v>
      </c>
      <c r="E722" s="210" t="s">
        <v>690</v>
      </c>
      <c r="F722" s="211" t="s">
        <v>691</v>
      </c>
      <c r="G722" s="212" t="s">
        <v>688</v>
      </c>
      <c r="H722" s="213">
        <v>150</v>
      </c>
      <c r="I722" s="214"/>
      <c r="J722" s="215">
        <f>ROUND(I722*H722,2)</f>
        <v>0</v>
      </c>
      <c r="K722" s="211" t="s">
        <v>1</v>
      </c>
      <c r="L722" s="41"/>
      <c r="M722" s="216" t="s">
        <v>1</v>
      </c>
      <c r="N722" s="217" t="s">
        <v>41</v>
      </c>
      <c r="O722" s="88"/>
      <c r="P722" s="218">
        <f>O722*H722</f>
        <v>0</v>
      </c>
      <c r="Q722" s="218">
        <v>0</v>
      </c>
      <c r="R722" s="218">
        <f>Q722*H722</f>
        <v>0</v>
      </c>
      <c r="S722" s="218">
        <v>0</v>
      </c>
      <c r="T722" s="219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20" t="s">
        <v>141</v>
      </c>
      <c r="AT722" s="220" t="s">
        <v>137</v>
      </c>
      <c r="AU722" s="220" t="s">
        <v>84</v>
      </c>
      <c r="AY722" s="14" t="s">
        <v>136</v>
      </c>
      <c r="BE722" s="221">
        <f>IF(N722="základní",J722,0)</f>
        <v>0</v>
      </c>
      <c r="BF722" s="221">
        <f>IF(N722="snížená",J722,0)</f>
        <v>0</v>
      </c>
      <c r="BG722" s="221">
        <f>IF(N722="zákl. přenesená",J722,0)</f>
        <v>0</v>
      </c>
      <c r="BH722" s="221">
        <f>IF(N722="sníž. přenesená",J722,0)</f>
        <v>0</v>
      </c>
      <c r="BI722" s="221">
        <f>IF(N722="nulová",J722,0)</f>
        <v>0</v>
      </c>
      <c r="BJ722" s="14" t="s">
        <v>84</v>
      </c>
      <c r="BK722" s="221">
        <f>ROUND(I722*H722,2)</f>
        <v>0</v>
      </c>
      <c r="BL722" s="14" t="s">
        <v>141</v>
      </c>
      <c r="BM722" s="220" t="s">
        <v>692</v>
      </c>
    </row>
    <row r="723" s="2" customFormat="1">
      <c r="A723" s="35"/>
      <c r="B723" s="36"/>
      <c r="C723" s="37"/>
      <c r="D723" s="222" t="s">
        <v>142</v>
      </c>
      <c r="E723" s="37"/>
      <c r="F723" s="223" t="s">
        <v>691</v>
      </c>
      <c r="G723" s="37"/>
      <c r="H723" s="37"/>
      <c r="I723" s="224"/>
      <c r="J723" s="37"/>
      <c r="K723" s="37"/>
      <c r="L723" s="41"/>
      <c r="M723" s="225"/>
      <c r="N723" s="226"/>
      <c r="O723" s="88"/>
      <c r="P723" s="88"/>
      <c r="Q723" s="88"/>
      <c r="R723" s="88"/>
      <c r="S723" s="88"/>
      <c r="T723" s="89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4" t="s">
        <v>142</v>
      </c>
      <c r="AU723" s="14" t="s">
        <v>84</v>
      </c>
    </row>
    <row r="724" s="2" customFormat="1" ht="16.5" customHeight="1">
      <c r="A724" s="35"/>
      <c r="B724" s="36"/>
      <c r="C724" s="209" t="s">
        <v>693</v>
      </c>
      <c r="D724" s="209" t="s">
        <v>137</v>
      </c>
      <c r="E724" s="210" t="s">
        <v>694</v>
      </c>
      <c r="F724" s="211" t="s">
        <v>695</v>
      </c>
      <c r="G724" s="212" t="s">
        <v>696</v>
      </c>
      <c r="H724" s="213">
        <v>1</v>
      </c>
      <c r="I724" s="214"/>
      <c r="J724" s="215">
        <f>ROUND(I724*H724,2)</f>
        <v>0</v>
      </c>
      <c r="K724" s="211" t="s">
        <v>1</v>
      </c>
      <c r="L724" s="41"/>
      <c r="M724" s="216" t="s">
        <v>1</v>
      </c>
      <c r="N724" s="217" t="s">
        <v>41</v>
      </c>
      <c r="O724" s="88"/>
      <c r="P724" s="218">
        <f>O724*H724</f>
        <v>0</v>
      </c>
      <c r="Q724" s="218">
        <v>0</v>
      </c>
      <c r="R724" s="218">
        <f>Q724*H724</f>
        <v>0</v>
      </c>
      <c r="S724" s="218">
        <v>0</v>
      </c>
      <c r="T724" s="219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20" t="s">
        <v>141</v>
      </c>
      <c r="AT724" s="220" t="s">
        <v>137</v>
      </c>
      <c r="AU724" s="220" t="s">
        <v>84</v>
      </c>
      <c r="AY724" s="14" t="s">
        <v>136</v>
      </c>
      <c r="BE724" s="221">
        <f>IF(N724="základní",J724,0)</f>
        <v>0</v>
      </c>
      <c r="BF724" s="221">
        <f>IF(N724="snížená",J724,0)</f>
        <v>0</v>
      </c>
      <c r="BG724" s="221">
        <f>IF(N724="zákl. přenesená",J724,0)</f>
        <v>0</v>
      </c>
      <c r="BH724" s="221">
        <f>IF(N724="sníž. přenesená",J724,0)</f>
        <v>0</v>
      </c>
      <c r="BI724" s="221">
        <f>IF(N724="nulová",J724,0)</f>
        <v>0</v>
      </c>
      <c r="BJ724" s="14" t="s">
        <v>84</v>
      </c>
      <c r="BK724" s="221">
        <f>ROUND(I724*H724,2)</f>
        <v>0</v>
      </c>
      <c r="BL724" s="14" t="s">
        <v>141</v>
      </c>
      <c r="BM724" s="220" t="s">
        <v>697</v>
      </c>
    </row>
    <row r="725" s="2" customFormat="1">
      <c r="A725" s="35"/>
      <c r="B725" s="36"/>
      <c r="C725" s="37"/>
      <c r="D725" s="222" t="s">
        <v>142</v>
      </c>
      <c r="E725" s="37"/>
      <c r="F725" s="223" t="s">
        <v>695</v>
      </c>
      <c r="G725" s="37"/>
      <c r="H725" s="37"/>
      <c r="I725" s="224"/>
      <c r="J725" s="37"/>
      <c r="K725" s="37"/>
      <c r="L725" s="41"/>
      <c r="M725" s="225"/>
      <c r="N725" s="226"/>
      <c r="O725" s="88"/>
      <c r="P725" s="88"/>
      <c r="Q725" s="88"/>
      <c r="R725" s="88"/>
      <c r="S725" s="88"/>
      <c r="T725" s="89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T725" s="14" t="s">
        <v>142</v>
      </c>
      <c r="AU725" s="14" t="s">
        <v>84</v>
      </c>
    </row>
    <row r="726" s="2" customFormat="1">
      <c r="A726" s="35"/>
      <c r="B726" s="36"/>
      <c r="C726" s="37"/>
      <c r="D726" s="222" t="s">
        <v>143</v>
      </c>
      <c r="E726" s="37"/>
      <c r="F726" s="227" t="s">
        <v>698</v>
      </c>
      <c r="G726" s="37"/>
      <c r="H726" s="37"/>
      <c r="I726" s="224"/>
      <c r="J726" s="37"/>
      <c r="K726" s="37"/>
      <c r="L726" s="41"/>
      <c r="M726" s="225"/>
      <c r="N726" s="226"/>
      <c r="O726" s="88"/>
      <c r="P726" s="88"/>
      <c r="Q726" s="88"/>
      <c r="R726" s="88"/>
      <c r="S726" s="88"/>
      <c r="T726" s="89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4" t="s">
        <v>143</v>
      </c>
      <c r="AU726" s="14" t="s">
        <v>84</v>
      </c>
    </row>
    <row r="727" s="2" customFormat="1" ht="16.5" customHeight="1">
      <c r="A727" s="35"/>
      <c r="B727" s="36"/>
      <c r="C727" s="209" t="s">
        <v>386</v>
      </c>
      <c r="D727" s="209" t="s">
        <v>137</v>
      </c>
      <c r="E727" s="210" t="s">
        <v>699</v>
      </c>
      <c r="F727" s="211" t="s">
        <v>700</v>
      </c>
      <c r="G727" s="212" t="s">
        <v>701</v>
      </c>
      <c r="H727" s="213">
        <v>480</v>
      </c>
      <c r="I727" s="214"/>
      <c r="J727" s="215">
        <f>ROUND(I727*H727,2)</f>
        <v>0</v>
      </c>
      <c r="K727" s="211" t="s">
        <v>1</v>
      </c>
      <c r="L727" s="41"/>
      <c r="M727" s="216" t="s">
        <v>1</v>
      </c>
      <c r="N727" s="217" t="s">
        <v>41</v>
      </c>
      <c r="O727" s="88"/>
      <c r="P727" s="218">
        <f>O727*H727</f>
        <v>0</v>
      </c>
      <c r="Q727" s="218">
        <v>0</v>
      </c>
      <c r="R727" s="218">
        <f>Q727*H727</f>
        <v>0</v>
      </c>
      <c r="S727" s="218">
        <v>0</v>
      </c>
      <c r="T727" s="219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20" t="s">
        <v>141</v>
      </c>
      <c r="AT727" s="220" t="s">
        <v>137</v>
      </c>
      <c r="AU727" s="220" t="s">
        <v>84</v>
      </c>
      <c r="AY727" s="14" t="s">
        <v>136</v>
      </c>
      <c r="BE727" s="221">
        <f>IF(N727="základní",J727,0)</f>
        <v>0</v>
      </c>
      <c r="BF727" s="221">
        <f>IF(N727="snížená",J727,0)</f>
        <v>0</v>
      </c>
      <c r="BG727" s="221">
        <f>IF(N727="zákl. přenesená",J727,0)</f>
        <v>0</v>
      </c>
      <c r="BH727" s="221">
        <f>IF(N727="sníž. přenesená",J727,0)</f>
        <v>0</v>
      </c>
      <c r="BI727" s="221">
        <f>IF(N727="nulová",J727,0)</f>
        <v>0</v>
      </c>
      <c r="BJ727" s="14" t="s">
        <v>84</v>
      </c>
      <c r="BK727" s="221">
        <f>ROUND(I727*H727,2)</f>
        <v>0</v>
      </c>
      <c r="BL727" s="14" t="s">
        <v>141</v>
      </c>
      <c r="BM727" s="220" t="s">
        <v>702</v>
      </c>
    </row>
    <row r="728" s="2" customFormat="1">
      <c r="A728" s="35"/>
      <c r="B728" s="36"/>
      <c r="C728" s="37"/>
      <c r="D728" s="222" t="s">
        <v>142</v>
      </c>
      <c r="E728" s="37"/>
      <c r="F728" s="223" t="s">
        <v>700</v>
      </c>
      <c r="G728" s="37"/>
      <c r="H728" s="37"/>
      <c r="I728" s="224"/>
      <c r="J728" s="37"/>
      <c r="K728" s="37"/>
      <c r="L728" s="41"/>
      <c r="M728" s="225"/>
      <c r="N728" s="226"/>
      <c r="O728" s="88"/>
      <c r="P728" s="88"/>
      <c r="Q728" s="88"/>
      <c r="R728" s="88"/>
      <c r="S728" s="88"/>
      <c r="T728" s="89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4" t="s">
        <v>142</v>
      </c>
      <c r="AU728" s="14" t="s">
        <v>84</v>
      </c>
    </row>
    <row r="729" s="2" customFormat="1" ht="16.5" customHeight="1">
      <c r="A729" s="35"/>
      <c r="B729" s="36"/>
      <c r="C729" s="209" t="s">
        <v>703</v>
      </c>
      <c r="D729" s="209" t="s">
        <v>137</v>
      </c>
      <c r="E729" s="210" t="s">
        <v>704</v>
      </c>
      <c r="F729" s="211" t="s">
        <v>705</v>
      </c>
      <c r="G729" s="212" t="s">
        <v>696</v>
      </c>
      <c r="H729" s="213">
        <v>1</v>
      </c>
      <c r="I729" s="214"/>
      <c r="J729" s="215">
        <f>ROUND(I729*H729,2)</f>
        <v>0</v>
      </c>
      <c r="K729" s="211" t="s">
        <v>1</v>
      </c>
      <c r="L729" s="41"/>
      <c r="M729" s="216" t="s">
        <v>1</v>
      </c>
      <c r="N729" s="217" t="s">
        <v>41</v>
      </c>
      <c r="O729" s="88"/>
      <c r="P729" s="218">
        <f>O729*H729</f>
        <v>0</v>
      </c>
      <c r="Q729" s="218">
        <v>0</v>
      </c>
      <c r="R729" s="218">
        <f>Q729*H729</f>
        <v>0</v>
      </c>
      <c r="S729" s="218">
        <v>0</v>
      </c>
      <c r="T729" s="219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20" t="s">
        <v>141</v>
      </c>
      <c r="AT729" s="220" t="s">
        <v>137</v>
      </c>
      <c r="AU729" s="220" t="s">
        <v>84</v>
      </c>
      <c r="AY729" s="14" t="s">
        <v>136</v>
      </c>
      <c r="BE729" s="221">
        <f>IF(N729="základní",J729,0)</f>
        <v>0</v>
      </c>
      <c r="BF729" s="221">
        <f>IF(N729="snížená",J729,0)</f>
        <v>0</v>
      </c>
      <c r="BG729" s="221">
        <f>IF(N729="zákl. přenesená",J729,0)</f>
        <v>0</v>
      </c>
      <c r="BH729" s="221">
        <f>IF(N729="sníž. přenesená",J729,0)</f>
        <v>0</v>
      </c>
      <c r="BI729" s="221">
        <f>IF(N729="nulová",J729,0)</f>
        <v>0</v>
      </c>
      <c r="BJ729" s="14" t="s">
        <v>84</v>
      </c>
      <c r="BK729" s="221">
        <f>ROUND(I729*H729,2)</f>
        <v>0</v>
      </c>
      <c r="BL729" s="14" t="s">
        <v>141</v>
      </c>
      <c r="BM729" s="220" t="s">
        <v>706</v>
      </c>
    </row>
    <row r="730" s="2" customFormat="1">
      <c r="A730" s="35"/>
      <c r="B730" s="36"/>
      <c r="C730" s="37"/>
      <c r="D730" s="222" t="s">
        <v>142</v>
      </c>
      <c r="E730" s="37"/>
      <c r="F730" s="223" t="s">
        <v>705</v>
      </c>
      <c r="G730" s="37"/>
      <c r="H730" s="37"/>
      <c r="I730" s="224"/>
      <c r="J730" s="37"/>
      <c r="K730" s="37"/>
      <c r="L730" s="41"/>
      <c r="M730" s="225"/>
      <c r="N730" s="226"/>
      <c r="O730" s="88"/>
      <c r="P730" s="88"/>
      <c r="Q730" s="88"/>
      <c r="R730" s="88"/>
      <c r="S730" s="88"/>
      <c r="T730" s="89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4" t="s">
        <v>142</v>
      </c>
      <c r="AU730" s="14" t="s">
        <v>84</v>
      </c>
    </row>
    <row r="731" s="2" customFormat="1" ht="16.5" customHeight="1">
      <c r="A731" s="35"/>
      <c r="B731" s="36"/>
      <c r="C731" s="209" t="s">
        <v>387</v>
      </c>
      <c r="D731" s="209" t="s">
        <v>137</v>
      </c>
      <c r="E731" s="210" t="s">
        <v>707</v>
      </c>
      <c r="F731" s="211" t="s">
        <v>708</v>
      </c>
      <c r="G731" s="212" t="s">
        <v>701</v>
      </c>
      <c r="H731" s="213">
        <v>250</v>
      </c>
      <c r="I731" s="214"/>
      <c r="J731" s="215">
        <f>ROUND(I731*H731,2)</f>
        <v>0</v>
      </c>
      <c r="K731" s="211" t="s">
        <v>1</v>
      </c>
      <c r="L731" s="41"/>
      <c r="M731" s="216" t="s">
        <v>1</v>
      </c>
      <c r="N731" s="217" t="s">
        <v>41</v>
      </c>
      <c r="O731" s="88"/>
      <c r="P731" s="218">
        <f>O731*H731</f>
        <v>0</v>
      </c>
      <c r="Q731" s="218">
        <v>0</v>
      </c>
      <c r="R731" s="218">
        <f>Q731*H731</f>
        <v>0</v>
      </c>
      <c r="S731" s="218">
        <v>0</v>
      </c>
      <c r="T731" s="219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20" t="s">
        <v>141</v>
      </c>
      <c r="AT731" s="220" t="s">
        <v>137</v>
      </c>
      <c r="AU731" s="220" t="s">
        <v>84</v>
      </c>
      <c r="AY731" s="14" t="s">
        <v>136</v>
      </c>
      <c r="BE731" s="221">
        <f>IF(N731="základní",J731,0)</f>
        <v>0</v>
      </c>
      <c r="BF731" s="221">
        <f>IF(N731="snížená",J731,0)</f>
        <v>0</v>
      </c>
      <c r="BG731" s="221">
        <f>IF(N731="zákl. přenesená",J731,0)</f>
        <v>0</v>
      </c>
      <c r="BH731" s="221">
        <f>IF(N731="sníž. přenesená",J731,0)</f>
        <v>0</v>
      </c>
      <c r="BI731" s="221">
        <f>IF(N731="nulová",J731,0)</f>
        <v>0</v>
      </c>
      <c r="BJ731" s="14" t="s">
        <v>84</v>
      </c>
      <c r="BK731" s="221">
        <f>ROUND(I731*H731,2)</f>
        <v>0</v>
      </c>
      <c r="BL731" s="14" t="s">
        <v>141</v>
      </c>
      <c r="BM731" s="220" t="s">
        <v>709</v>
      </c>
    </row>
    <row r="732" s="2" customFormat="1">
      <c r="A732" s="35"/>
      <c r="B732" s="36"/>
      <c r="C732" s="37"/>
      <c r="D732" s="222" t="s">
        <v>142</v>
      </c>
      <c r="E732" s="37"/>
      <c r="F732" s="223" t="s">
        <v>708</v>
      </c>
      <c r="G732" s="37"/>
      <c r="H732" s="37"/>
      <c r="I732" s="224"/>
      <c r="J732" s="37"/>
      <c r="K732" s="37"/>
      <c r="L732" s="41"/>
      <c r="M732" s="225"/>
      <c r="N732" s="226"/>
      <c r="O732" s="88"/>
      <c r="P732" s="88"/>
      <c r="Q732" s="88"/>
      <c r="R732" s="88"/>
      <c r="S732" s="88"/>
      <c r="T732" s="89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4" t="s">
        <v>142</v>
      </c>
      <c r="AU732" s="14" t="s">
        <v>84</v>
      </c>
    </row>
    <row r="733" s="2" customFormat="1" ht="16.5" customHeight="1">
      <c r="A733" s="35"/>
      <c r="B733" s="36"/>
      <c r="C733" s="209" t="s">
        <v>710</v>
      </c>
      <c r="D733" s="209" t="s">
        <v>137</v>
      </c>
      <c r="E733" s="210" t="s">
        <v>704</v>
      </c>
      <c r="F733" s="211" t="s">
        <v>705</v>
      </c>
      <c r="G733" s="212" t="s">
        <v>696</v>
      </c>
      <c r="H733" s="213">
        <v>1</v>
      </c>
      <c r="I733" s="214"/>
      <c r="J733" s="215">
        <f>ROUND(I733*H733,2)</f>
        <v>0</v>
      </c>
      <c r="K733" s="211" t="s">
        <v>1</v>
      </c>
      <c r="L733" s="41"/>
      <c r="M733" s="216" t="s">
        <v>1</v>
      </c>
      <c r="N733" s="217" t="s">
        <v>41</v>
      </c>
      <c r="O733" s="88"/>
      <c r="P733" s="218">
        <f>O733*H733</f>
        <v>0</v>
      </c>
      <c r="Q733" s="218">
        <v>0</v>
      </c>
      <c r="R733" s="218">
        <f>Q733*H733</f>
        <v>0</v>
      </c>
      <c r="S733" s="218">
        <v>0</v>
      </c>
      <c r="T733" s="219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20" t="s">
        <v>141</v>
      </c>
      <c r="AT733" s="220" t="s">
        <v>137</v>
      </c>
      <c r="AU733" s="220" t="s">
        <v>84</v>
      </c>
      <c r="AY733" s="14" t="s">
        <v>136</v>
      </c>
      <c r="BE733" s="221">
        <f>IF(N733="základní",J733,0)</f>
        <v>0</v>
      </c>
      <c r="BF733" s="221">
        <f>IF(N733="snížená",J733,0)</f>
        <v>0</v>
      </c>
      <c r="BG733" s="221">
        <f>IF(N733="zákl. přenesená",J733,0)</f>
        <v>0</v>
      </c>
      <c r="BH733" s="221">
        <f>IF(N733="sníž. přenesená",J733,0)</f>
        <v>0</v>
      </c>
      <c r="BI733" s="221">
        <f>IF(N733="nulová",J733,0)</f>
        <v>0</v>
      </c>
      <c r="BJ733" s="14" t="s">
        <v>84</v>
      </c>
      <c r="BK733" s="221">
        <f>ROUND(I733*H733,2)</f>
        <v>0</v>
      </c>
      <c r="BL733" s="14" t="s">
        <v>141</v>
      </c>
      <c r="BM733" s="220" t="s">
        <v>711</v>
      </c>
    </row>
    <row r="734" s="2" customFormat="1">
      <c r="A734" s="35"/>
      <c r="B734" s="36"/>
      <c r="C734" s="37"/>
      <c r="D734" s="222" t="s">
        <v>142</v>
      </c>
      <c r="E734" s="37"/>
      <c r="F734" s="223" t="s">
        <v>705</v>
      </c>
      <c r="G734" s="37"/>
      <c r="H734" s="37"/>
      <c r="I734" s="224"/>
      <c r="J734" s="37"/>
      <c r="K734" s="37"/>
      <c r="L734" s="41"/>
      <c r="M734" s="225"/>
      <c r="N734" s="226"/>
      <c r="O734" s="88"/>
      <c r="P734" s="88"/>
      <c r="Q734" s="88"/>
      <c r="R734" s="88"/>
      <c r="S734" s="88"/>
      <c r="T734" s="89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4" t="s">
        <v>142</v>
      </c>
      <c r="AU734" s="14" t="s">
        <v>84</v>
      </c>
    </row>
    <row r="735" s="2" customFormat="1" ht="16.5" customHeight="1">
      <c r="A735" s="35"/>
      <c r="B735" s="36"/>
      <c r="C735" s="209" t="s">
        <v>389</v>
      </c>
      <c r="D735" s="209" t="s">
        <v>137</v>
      </c>
      <c r="E735" s="210" t="s">
        <v>712</v>
      </c>
      <c r="F735" s="211" t="s">
        <v>713</v>
      </c>
      <c r="G735" s="212" t="s">
        <v>701</v>
      </c>
      <c r="H735" s="213">
        <v>400</v>
      </c>
      <c r="I735" s="214"/>
      <c r="J735" s="215">
        <f>ROUND(I735*H735,2)</f>
        <v>0</v>
      </c>
      <c r="K735" s="211" t="s">
        <v>1</v>
      </c>
      <c r="L735" s="41"/>
      <c r="M735" s="216" t="s">
        <v>1</v>
      </c>
      <c r="N735" s="217" t="s">
        <v>41</v>
      </c>
      <c r="O735" s="88"/>
      <c r="P735" s="218">
        <f>O735*H735</f>
        <v>0</v>
      </c>
      <c r="Q735" s="218">
        <v>0</v>
      </c>
      <c r="R735" s="218">
        <f>Q735*H735</f>
        <v>0</v>
      </c>
      <c r="S735" s="218">
        <v>0</v>
      </c>
      <c r="T735" s="219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20" t="s">
        <v>141</v>
      </c>
      <c r="AT735" s="220" t="s">
        <v>137</v>
      </c>
      <c r="AU735" s="220" t="s">
        <v>84</v>
      </c>
      <c r="AY735" s="14" t="s">
        <v>136</v>
      </c>
      <c r="BE735" s="221">
        <f>IF(N735="základní",J735,0)</f>
        <v>0</v>
      </c>
      <c r="BF735" s="221">
        <f>IF(N735="snížená",J735,0)</f>
        <v>0</v>
      </c>
      <c r="BG735" s="221">
        <f>IF(N735="zákl. přenesená",J735,0)</f>
        <v>0</v>
      </c>
      <c r="BH735" s="221">
        <f>IF(N735="sníž. přenesená",J735,0)</f>
        <v>0</v>
      </c>
      <c r="BI735" s="221">
        <f>IF(N735="nulová",J735,0)</f>
        <v>0</v>
      </c>
      <c r="BJ735" s="14" t="s">
        <v>84</v>
      </c>
      <c r="BK735" s="221">
        <f>ROUND(I735*H735,2)</f>
        <v>0</v>
      </c>
      <c r="BL735" s="14" t="s">
        <v>141</v>
      </c>
      <c r="BM735" s="220" t="s">
        <v>714</v>
      </c>
    </row>
    <row r="736" s="2" customFormat="1">
      <c r="A736" s="35"/>
      <c r="B736" s="36"/>
      <c r="C736" s="37"/>
      <c r="D736" s="222" t="s">
        <v>142</v>
      </c>
      <c r="E736" s="37"/>
      <c r="F736" s="223" t="s">
        <v>713</v>
      </c>
      <c r="G736" s="37"/>
      <c r="H736" s="37"/>
      <c r="I736" s="224"/>
      <c r="J736" s="37"/>
      <c r="K736" s="37"/>
      <c r="L736" s="41"/>
      <c r="M736" s="225"/>
      <c r="N736" s="226"/>
      <c r="O736" s="88"/>
      <c r="P736" s="88"/>
      <c r="Q736" s="88"/>
      <c r="R736" s="88"/>
      <c r="S736" s="88"/>
      <c r="T736" s="89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T736" s="14" t="s">
        <v>142</v>
      </c>
      <c r="AU736" s="14" t="s">
        <v>84</v>
      </c>
    </row>
    <row r="737" s="2" customFormat="1" ht="16.5" customHeight="1">
      <c r="A737" s="35"/>
      <c r="B737" s="36"/>
      <c r="C737" s="209" t="s">
        <v>715</v>
      </c>
      <c r="D737" s="209" t="s">
        <v>137</v>
      </c>
      <c r="E737" s="210" t="s">
        <v>716</v>
      </c>
      <c r="F737" s="211" t="s">
        <v>717</v>
      </c>
      <c r="G737" s="212" t="s">
        <v>701</v>
      </c>
      <c r="H737" s="213">
        <v>235</v>
      </c>
      <c r="I737" s="214"/>
      <c r="J737" s="215">
        <f>ROUND(I737*H737,2)</f>
        <v>0</v>
      </c>
      <c r="K737" s="211" t="s">
        <v>1</v>
      </c>
      <c r="L737" s="41"/>
      <c r="M737" s="216" t="s">
        <v>1</v>
      </c>
      <c r="N737" s="217" t="s">
        <v>41</v>
      </c>
      <c r="O737" s="88"/>
      <c r="P737" s="218">
        <f>O737*H737</f>
        <v>0</v>
      </c>
      <c r="Q737" s="218">
        <v>0</v>
      </c>
      <c r="R737" s="218">
        <f>Q737*H737</f>
        <v>0</v>
      </c>
      <c r="S737" s="218">
        <v>0</v>
      </c>
      <c r="T737" s="219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20" t="s">
        <v>141</v>
      </c>
      <c r="AT737" s="220" t="s">
        <v>137</v>
      </c>
      <c r="AU737" s="220" t="s">
        <v>84</v>
      </c>
      <c r="AY737" s="14" t="s">
        <v>136</v>
      </c>
      <c r="BE737" s="221">
        <f>IF(N737="základní",J737,0)</f>
        <v>0</v>
      </c>
      <c r="BF737" s="221">
        <f>IF(N737="snížená",J737,0)</f>
        <v>0</v>
      </c>
      <c r="BG737" s="221">
        <f>IF(N737="zákl. přenesená",J737,0)</f>
        <v>0</v>
      </c>
      <c r="BH737" s="221">
        <f>IF(N737="sníž. přenesená",J737,0)</f>
        <v>0</v>
      </c>
      <c r="BI737" s="221">
        <f>IF(N737="nulová",J737,0)</f>
        <v>0</v>
      </c>
      <c r="BJ737" s="14" t="s">
        <v>84</v>
      </c>
      <c r="BK737" s="221">
        <f>ROUND(I737*H737,2)</f>
        <v>0</v>
      </c>
      <c r="BL737" s="14" t="s">
        <v>141</v>
      </c>
      <c r="BM737" s="220" t="s">
        <v>718</v>
      </c>
    </row>
    <row r="738" s="2" customFormat="1">
      <c r="A738" s="35"/>
      <c r="B738" s="36"/>
      <c r="C738" s="37"/>
      <c r="D738" s="222" t="s">
        <v>142</v>
      </c>
      <c r="E738" s="37"/>
      <c r="F738" s="223" t="s">
        <v>717</v>
      </c>
      <c r="G738" s="37"/>
      <c r="H738" s="37"/>
      <c r="I738" s="224"/>
      <c r="J738" s="37"/>
      <c r="K738" s="37"/>
      <c r="L738" s="41"/>
      <c r="M738" s="225"/>
      <c r="N738" s="226"/>
      <c r="O738" s="88"/>
      <c r="P738" s="88"/>
      <c r="Q738" s="88"/>
      <c r="R738" s="88"/>
      <c r="S738" s="88"/>
      <c r="T738" s="89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4" t="s">
        <v>142</v>
      </c>
      <c r="AU738" s="14" t="s">
        <v>84</v>
      </c>
    </row>
    <row r="739" s="2" customFormat="1" ht="16.5" customHeight="1">
      <c r="A739" s="35"/>
      <c r="B739" s="36"/>
      <c r="C739" s="209" t="s">
        <v>390</v>
      </c>
      <c r="D739" s="209" t="s">
        <v>137</v>
      </c>
      <c r="E739" s="210" t="s">
        <v>719</v>
      </c>
      <c r="F739" s="211" t="s">
        <v>720</v>
      </c>
      <c r="G739" s="212" t="s">
        <v>701</v>
      </c>
      <c r="H739" s="213">
        <v>70</v>
      </c>
      <c r="I739" s="214"/>
      <c r="J739" s="215">
        <f>ROUND(I739*H739,2)</f>
        <v>0</v>
      </c>
      <c r="K739" s="211" t="s">
        <v>1</v>
      </c>
      <c r="L739" s="41"/>
      <c r="M739" s="216" t="s">
        <v>1</v>
      </c>
      <c r="N739" s="217" t="s">
        <v>41</v>
      </c>
      <c r="O739" s="88"/>
      <c r="P739" s="218">
        <f>O739*H739</f>
        <v>0</v>
      </c>
      <c r="Q739" s="218">
        <v>0</v>
      </c>
      <c r="R739" s="218">
        <f>Q739*H739</f>
        <v>0</v>
      </c>
      <c r="S739" s="218">
        <v>0</v>
      </c>
      <c r="T739" s="219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20" t="s">
        <v>141</v>
      </c>
      <c r="AT739" s="220" t="s">
        <v>137</v>
      </c>
      <c r="AU739" s="220" t="s">
        <v>84</v>
      </c>
      <c r="AY739" s="14" t="s">
        <v>136</v>
      </c>
      <c r="BE739" s="221">
        <f>IF(N739="základní",J739,0)</f>
        <v>0</v>
      </c>
      <c r="BF739" s="221">
        <f>IF(N739="snížená",J739,0)</f>
        <v>0</v>
      </c>
      <c r="BG739" s="221">
        <f>IF(N739="zákl. přenesená",J739,0)</f>
        <v>0</v>
      </c>
      <c r="BH739" s="221">
        <f>IF(N739="sníž. přenesená",J739,0)</f>
        <v>0</v>
      </c>
      <c r="BI739" s="221">
        <f>IF(N739="nulová",J739,0)</f>
        <v>0</v>
      </c>
      <c r="BJ739" s="14" t="s">
        <v>84</v>
      </c>
      <c r="BK739" s="221">
        <f>ROUND(I739*H739,2)</f>
        <v>0</v>
      </c>
      <c r="BL739" s="14" t="s">
        <v>141</v>
      </c>
      <c r="BM739" s="220" t="s">
        <v>721</v>
      </c>
    </row>
    <row r="740" s="2" customFormat="1">
      <c r="A740" s="35"/>
      <c r="B740" s="36"/>
      <c r="C740" s="37"/>
      <c r="D740" s="222" t="s">
        <v>142</v>
      </c>
      <c r="E740" s="37"/>
      <c r="F740" s="223" t="s">
        <v>720</v>
      </c>
      <c r="G740" s="37"/>
      <c r="H740" s="37"/>
      <c r="I740" s="224"/>
      <c r="J740" s="37"/>
      <c r="K740" s="37"/>
      <c r="L740" s="41"/>
      <c r="M740" s="225"/>
      <c r="N740" s="226"/>
      <c r="O740" s="88"/>
      <c r="P740" s="88"/>
      <c r="Q740" s="88"/>
      <c r="R740" s="88"/>
      <c r="S740" s="88"/>
      <c r="T740" s="89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T740" s="14" t="s">
        <v>142</v>
      </c>
      <c r="AU740" s="14" t="s">
        <v>84</v>
      </c>
    </row>
    <row r="741" s="2" customFormat="1" ht="16.5" customHeight="1">
      <c r="A741" s="35"/>
      <c r="B741" s="36"/>
      <c r="C741" s="209" t="s">
        <v>722</v>
      </c>
      <c r="D741" s="209" t="s">
        <v>137</v>
      </c>
      <c r="E741" s="210" t="s">
        <v>723</v>
      </c>
      <c r="F741" s="211" t="s">
        <v>724</v>
      </c>
      <c r="G741" s="212" t="s">
        <v>725</v>
      </c>
      <c r="H741" s="213">
        <v>4</v>
      </c>
      <c r="I741" s="214"/>
      <c r="J741" s="215">
        <f>ROUND(I741*H741,2)</f>
        <v>0</v>
      </c>
      <c r="K741" s="211" t="s">
        <v>1</v>
      </c>
      <c r="L741" s="41"/>
      <c r="M741" s="216" t="s">
        <v>1</v>
      </c>
      <c r="N741" s="217" t="s">
        <v>41</v>
      </c>
      <c r="O741" s="88"/>
      <c r="P741" s="218">
        <f>O741*H741</f>
        <v>0</v>
      </c>
      <c r="Q741" s="218">
        <v>0</v>
      </c>
      <c r="R741" s="218">
        <f>Q741*H741</f>
        <v>0</v>
      </c>
      <c r="S741" s="218">
        <v>0</v>
      </c>
      <c r="T741" s="219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20" t="s">
        <v>141</v>
      </c>
      <c r="AT741" s="220" t="s">
        <v>137</v>
      </c>
      <c r="AU741" s="220" t="s">
        <v>84</v>
      </c>
      <c r="AY741" s="14" t="s">
        <v>136</v>
      </c>
      <c r="BE741" s="221">
        <f>IF(N741="základní",J741,0)</f>
        <v>0</v>
      </c>
      <c r="BF741" s="221">
        <f>IF(N741="snížená",J741,0)</f>
        <v>0</v>
      </c>
      <c r="BG741" s="221">
        <f>IF(N741="zákl. přenesená",J741,0)</f>
        <v>0</v>
      </c>
      <c r="BH741" s="221">
        <f>IF(N741="sníž. přenesená",J741,0)</f>
        <v>0</v>
      </c>
      <c r="BI741" s="221">
        <f>IF(N741="nulová",J741,0)</f>
        <v>0</v>
      </c>
      <c r="BJ741" s="14" t="s">
        <v>84</v>
      </c>
      <c r="BK741" s="221">
        <f>ROUND(I741*H741,2)</f>
        <v>0</v>
      </c>
      <c r="BL741" s="14" t="s">
        <v>141</v>
      </c>
      <c r="BM741" s="220" t="s">
        <v>726</v>
      </c>
    </row>
    <row r="742" s="2" customFormat="1">
      <c r="A742" s="35"/>
      <c r="B742" s="36"/>
      <c r="C742" s="37"/>
      <c r="D742" s="222" t="s">
        <v>142</v>
      </c>
      <c r="E742" s="37"/>
      <c r="F742" s="223" t="s">
        <v>724</v>
      </c>
      <c r="G742" s="37"/>
      <c r="H742" s="37"/>
      <c r="I742" s="224"/>
      <c r="J742" s="37"/>
      <c r="K742" s="37"/>
      <c r="L742" s="41"/>
      <c r="M742" s="225"/>
      <c r="N742" s="226"/>
      <c r="O742" s="88"/>
      <c r="P742" s="88"/>
      <c r="Q742" s="88"/>
      <c r="R742" s="88"/>
      <c r="S742" s="88"/>
      <c r="T742" s="89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4" t="s">
        <v>142</v>
      </c>
      <c r="AU742" s="14" t="s">
        <v>84</v>
      </c>
    </row>
    <row r="743" s="2" customFormat="1" ht="16.5" customHeight="1">
      <c r="A743" s="35"/>
      <c r="B743" s="36"/>
      <c r="C743" s="209" t="s">
        <v>392</v>
      </c>
      <c r="D743" s="209" t="s">
        <v>137</v>
      </c>
      <c r="E743" s="210" t="s">
        <v>727</v>
      </c>
      <c r="F743" s="211" t="s">
        <v>728</v>
      </c>
      <c r="G743" s="212" t="s">
        <v>725</v>
      </c>
      <c r="H743" s="213">
        <v>15</v>
      </c>
      <c r="I743" s="214"/>
      <c r="J743" s="215">
        <f>ROUND(I743*H743,2)</f>
        <v>0</v>
      </c>
      <c r="K743" s="211" t="s">
        <v>1</v>
      </c>
      <c r="L743" s="41"/>
      <c r="M743" s="216" t="s">
        <v>1</v>
      </c>
      <c r="N743" s="217" t="s">
        <v>41</v>
      </c>
      <c r="O743" s="88"/>
      <c r="P743" s="218">
        <f>O743*H743</f>
        <v>0</v>
      </c>
      <c r="Q743" s="218">
        <v>0</v>
      </c>
      <c r="R743" s="218">
        <f>Q743*H743</f>
        <v>0</v>
      </c>
      <c r="S743" s="218">
        <v>0</v>
      </c>
      <c r="T743" s="219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20" t="s">
        <v>141</v>
      </c>
      <c r="AT743" s="220" t="s">
        <v>137</v>
      </c>
      <c r="AU743" s="220" t="s">
        <v>84</v>
      </c>
      <c r="AY743" s="14" t="s">
        <v>136</v>
      </c>
      <c r="BE743" s="221">
        <f>IF(N743="základní",J743,0)</f>
        <v>0</v>
      </c>
      <c r="BF743" s="221">
        <f>IF(N743="snížená",J743,0)</f>
        <v>0</v>
      </c>
      <c r="BG743" s="221">
        <f>IF(N743="zákl. přenesená",J743,0)</f>
        <v>0</v>
      </c>
      <c r="BH743" s="221">
        <f>IF(N743="sníž. přenesená",J743,0)</f>
        <v>0</v>
      </c>
      <c r="BI743" s="221">
        <f>IF(N743="nulová",J743,0)</f>
        <v>0</v>
      </c>
      <c r="BJ743" s="14" t="s">
        <v>84</v>
      </c>
      <c r="BK743" s="221">
        <f>ROUND(I743*H743,2)</f>
        <v>0</v>
      </c>
      <c r="BL743" s="14" t="s">
        <v>141</v>
      </c>
      <c r="BM743" s="220" t="s">
        <v>729</v>
      </c>
    </row>
    <row r="744" s="2" customFormat="1">
      <c r="A744" s="35"/>
      <c r="B744" s="36"/>
      <c r="C744" s="37"/>
      <c r="D744" s="222" t="s">
        <v>142</v>
      </c>
      <c r="E744" s="37"/>
      <c r="F744" s="223" t="s">
        <v>728</v>
      </c>
      <c r="G744" s="37"/>
      <c r="H744" s="37"/>
      <c r="I744" s="224"/>
      <c r="J744" s="37"/>
      <c r="K744" s="37"/>
      <c r="L744" s="41"/>
      <c r="M744" s="225"/>
      <c r="N744" s="226"/>
      <c r="O744" s="88"/>
      <c r="P744" s="88"/>
      <c r="Q744" s="88"/>
      <c r="R744" s="88"/>
      <c r="S744" s="88"/>
      <c r="T744" s="89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4" t="s">
        <v>142</v>
      </c>
      <c r="AU744" s="14" t="s">
        <v>84</v>
      </c>
    </row>
    <row r="745" s="2" customFormat="1" ht="16.5" customHeight="1">
      <c r="A745" s="35"/>
      <c r="B745" s="36"/>
      <c r="C745" s="209" t="s">
        <v>730</v>
      </c>
      <c r="D745" s="209" t="s">
        <v>137</v>
      </c>
      <c r="E745" s="210" t="s">
        <v>727</v>
      </c>
      <c r="F745" s="211" t="s">
        <v>728</v>
      </c>
      <c r="G745" s="212" t="s">
        <v>725</v>
      </c>
      <c r="H745" s="213">
        <v>15</v>
      </c>
      <c r="I745" s="214"/>
      <c r="J745" s="215">
        <f>ROUND(I745*H745,2)</f>
        <v>0</v>
      </c>
      <c r="K745" s="211" t="s">
        <v>1</v>
      </c>
      <c r="L745" s="41"/>
      <c r="M745" s="216" t="s">
        <v>1</v>
      </c>
      <c r="N745" s="217" t="s">
        <v>41</v>
      </c>
      <c r="O745" s="88"/>
      <c r="P745" s="218">
        <f>O745*H745</f>
        <v>0</v>
      </c>
      <c r="Q745" s="218">
        <v>0</v>
      </c>
      <c r="R745" s="218">
        <f>Q745*H745</f>
        <v>0</v>
      </c>
      <c r="S745" s="218">
        <v>0</v>
      </c>
      <c r="T745" s="219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20" t="s">
        <v>141</v>
      </c>
      <c r="AT745" s="220" t="s">
        <v>137</v>
      </c>
      <c r="AU745" s="220" t="s">
        <v>84</v>
      </c>
      <c r="AY745" s="14" t="s">
        <v>136</v>
      </c>
      <c r="BE745" s="221">
        <f>IF(N745="základní",J745,0)</f>
        <v>0</v>
      </c>
      <c r="BF745" s="221">
        <f>IF(N745="snížená",J745,0)</f>
        <v>0</v>
      </c>
      <c r="BG745" s="221">
        <f>IF(N745="zákl. přenesená",J745,0)</f>
        <v>0</v>
      </c>
      <c r="BH745" s="221">
        <f>IF(N745="sníž. přenesená",J745,0)</f>
        <v>0</v>
      </c>
      <c r="BI745" s="221">
        <f>IF(N745="nulová",J745,0)</f>
        <v>0</v>
      </c>
      <c r="BJ745" s="14" t="s">
        <v>84</v>
      </c>
      <c r="BK745" s="221">
        <f>ROUND(I745*H745,2)</f>
        <v>0</v>
      </c>
      <c r="BL745" s="14" t="s">
        <v>141</v>
      </c>
      <c r="BM745" s="220" t="s">
        <v>731</v>
      </c>
    </row>
    <row r="746" s="2" customFormat="1">
      <c r="A746" s="35"/>
      <c r="B746" s="36"/>
      <c r="C746" s="37"/>
      <c r="D746" s="222" t="s">
        <v>142</v>
      </c>
      <c r="E746" s="37"/>
      <c r="F746" s="223" t="s">
        <v>728</v>
      </c>
      <c r="G746" s="37"/>
      <c r="H746" s="37"/>
      <c r="I746" s="224"/>
      <c r="J746" s="37"/>
      <c r="K746" s="37"/>
      <c r="L746" s="41"/>
      <c r="M746" s="225"/>
      <c r="N746" s="226"/>
      <c r="O746" s="88"/>
      <c r="P746" s="88"/>
      <c r="Q746" s="88"/>
      <c r="R746" s="88"/>
      <c r="S746" s="88"/>
      <c r="T746" s="89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4" t="s">
        <v>142</v>
      </c>
      <c r="AU746" s="14" t="s">
        <v>84</v>
      </c>
    </row>
    <row r="747" s="2" customFormat="1">
      <c r="A747" s="35"/>
      <c r="B747" s="36"/>
      <c r="C747" s="37"/>
      <c r="D747" s="222" t="s">
        <v>143</v>
      </c>
      <c r="E747" s="37"/>
      <c r="F747" s="227" t="s">
        <v>732</v>
      </c>
      <c r="G747" s="37"/>
      <c r="H747" s="37"/>
      <c r="I747" s="224"/>
      <c r="J747" s="37"/>
      <c r="K747" s="37"/>
      <c r="L747" s="41"/>
      <c r="M747" s="225"/>
      <c r="N747" s="226"/>
      <c r="O747" s="88"/>
      <c r="P747" s="88"/>
      <c r="Q747" s="88"/>
      <c r="R747" s="88"/>
      <c r="S747" s="88"/>
      <c r="T747" s="89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4" t="s">
        <v>143</v>
      </c>
      <c r="AU747" s="14" t="s">
        <v>84</v>
      </c>
    </row>
    <row r="748" s="2" customFormat="1" ht="21.75" customHeight="1">
      <c r="A748" s="35"/>
      <c r="B748" s="36"/>
      <c r="C748" s="209" t="s">
        <v>393</v>
      </c>
      <c r="D748" s="209" t="s">
        <v>137</v>
      </c>
      <c r="E748" s="210" t="s">
        <v>733</v>
      </c>
      <c r="F748" s="211" t="s">
        <v>734</v>
      </c>
      <c r="G748" s="212" t="s">
        <v>644</v>
      </c>
      <c r="H748" s="213">
        <v>1</v>
      </c>
      <c r="I748" s="214"/>
      <c r="J748" s="215">
        <f>ROUND(I748*H748,2)</f>
        <v>0</v>
      </c>
      <c r="K748" s="211" t="s">
        <v>1</v>
      </c>
      <c r="L748" s="41"/>
      <c r="M748" s="216" t="s">
        <v>1</v>
      </c>
      <c r="N748" s="217" t="s">
        <v>41</v>
      </c>
      <c r="O748" s="88"/>
      <c r="P748" s="218">
        <f>O748*H748</f>
        <v>0</v>
      </c>
      <c r="Q748" s="218">
        <v>0</v>
      </c>
      <c r="R748" s="218">
        <f>Q748*H748</f>
        <v>0</v>
      </c>
      <c r="S748" s="218">
        <v>0</v>
      </c>
      <c r="T748" s="21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20" t="s">
        <v>141</v>
      </c>
      <c r="AT748" s="220" t="s">
        <v>137</v>
      </c>
      <c r="AU748" s="220" t="s">
        <v>84</v>
      </c>
      <c r="AY748" s="14" t="s">
        <v>136</v>
      </c>
      <c r="BE748" s="221">
        <f>IF(N748="základní",J748,0)</f>
        <v>0</v>
      </c>
      <c r="BF748" s="221">
        <f>IF(N748="snížená",J748,0)</f>
        <v>0</v>
      </c>
      <c r="BG748" s="221">
        <f>IF(N748="zákl. přenesená",J748,0)</f>
        <v>0</v>
      </c>
      <c r="BH748" s="221">
        <f>IF(N748="sníž. přenesená",J748,0)</f>
        <v>0</v>
      </c>
      <c r="BI748" s="221">
        <f>IF(N748="nulová",J748,0)</f>
        <v>0</v>
      </c>
      <c r="BJ748" s="14" t="s">
        <v>84</v>
      </c>
      <c r="BK748" s="221">
        <f>ROUND(I748*H748,2)</f>
        <v>0</v>
      </c>
      <c r="BL748" s="14" t="s">
        <v>141</v>
      </c>
      <c r="BM748" s="220" t="s">
        <v>735</v>
      </c>
    </row>
    <row r="749" s="2" customFormat="1">
      <c r="A749" s="35"/>
      <c r="B749" s="36"/>
      <c r="C749" s="37"/>
      <c r="D749" s="222" t="s">
        <v>142</v>
      </c>
      <c r="E749" s="37"/>
      <c r="F749" s="223" t="s">
        <v>734</v>
      </c>
      <c r="G749" s="37"/>
      <c r="H749" s="37"/>
      <c r="I749" s="224"/>
      <c r="J749" s="37"/>
      <c r="K749" s="37"/>
      <c r="L749" s="41"/>
      <c r="M749" s="225"/>
      <c r="N749" s="226"/>
      <c r="O749" s="88"/>
      <c r="P749" s="88"/>
      <c r="Q749" s="88"/>
      <c r="R749" s="88"/>
      <c r="S749" s="88"/>
      <c r="T749" s="89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4" t="s">
        <v>142</v>
      </c>
      <c r="AU749" s="14" t="s">
        <v>84</v>
      </c>
    </row>
    <row r="750" s="2" customFormat="1" ht="16.5" customHeight="1">
      <c r="A750" s="35"/>
      <c r="B750" s="36"/>
      <c r="C750" s="209" t="s">
        <v>736</v>
      </c>
      <c r="D750" s="209" t="s">
        <v>137</v>
      </c>
      <c r="E750" s="210" t="s">
        <v>737</v>
      </c>
      <c r="F750" s="211" t="s">
        <v>738</v>
      </c>
      <c r="G750" s="212" t="s">
        <v>725</v>
      </c>
      <c r="H750" s="213">
        <v>95</v>
      </c>
      <c r="I750" s="214"/>
      <c r="J750" s="215">
        <f>ROUND(I750*H750,2)</f>
        <v>0</v>
      </c>
      <c r="K750" s="211" t="s">
        <v>1</v>
      </c>
      <c r="L750" s="41"/>
      <c r="M750" s="216" t="s">
        <v>1</v>
      </c>
      <c r="N750" s="217" t="s">
        <v>41</v>
      </c>
      <c r="O750" s="88"/>
      <c r="P750" s="218">
        <f>O750*H750</f>
        <v>0</v>
      </c>
      <c r="Q750" s="218">
        <v>0</v>
      </c>
      <c r="R750" s="218">
        <f>Q750*H750</f>
        <v>0</v>
      </c>
      <c r="S750" s="218">
        <v>0</v>
      </c>
      <c r="T750" s="219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20" t="s">
        <v>141</v>
      </c>
      <c r="AT750" s="220" t="s">
        <v>137</v>
      </c>
      <c r="AU750" s="220" t="s">
        <v>84</v>
      </c>
      <c r="AY750" s="14" t="s">
        <v>136</v>
      </c>
      <c r="BE750" s="221">
        <f>IF(N750="základní",J750,0)</f>
        <v>0</v>
      </c>
      <c r="BF750" s="221">
        <f>IF(N750="snížená",J750,0)</f>
        <v>0</v>
      </c>
      <c r="BG750" s="221">
        <f>IF(N750="zákl. přenesená",J750,0)</f>
        <v>0</v>
      </c>
      <c r="BH750" s="221">
        <f>IF(N750="sníž. přenesená",J750,0)</f>
        <v>0</v>
      </c>
      <c r="BI750" s="221">
        <f>IF(N750="nulová",J750,0)</f>
        <v>0</v>
      </c>
      <c r="BJ750" s="14" t="s">
        <v>84</v>
      </c>
      <c r="BK750" s="221">
        <f>ROUND(I750*H750,2)</f>
        <v>0</v>
      </c>
      <c r="BL750" s="14" t="s">
        <v>141</v>
      </c>
      <c r="BM750" s="220" t="s">
        <v>739</v>
      </c>
    </row>
    <row r="751" s="2" customFormat="1">
      <c r="A751" s="35"/>
      <c r="B751" s="36"/>
      <c r="C751" s="37"/>
      <c r="D751" s="222" t="s">
        <v>142</v>
      </c>
      <c r="E751" s="37"/>
      <c r="F751" s="223" t="s">
        <v>738</v>
      </c>
      <c r="G751" s="37"/>
      <c r="H751" s="37"/>
      <c r="I751" s="224"/>
      <c r="J751" s="37"/>
      <c r="K751" s="37"/>
      <c r="L751" s="41"/>
      <c r="M751" s="225"/>
      <c r="N751" s="226"/>
      <c r="O751" s="88"/>
      <c r="P751" s="88"/>
      <c r="Q751" s="88"/>
      <c r="R751" s="88"/>
      <c r="S751" s="88"/>
      <c r="T751" s="89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4" t="s">
        <v>142</v>
      </c>
      <c r="AU751" s="14" t="s">
        <v>84</v>
      </c>
    </row>
    <row r="752" s="2" customFormat="1" ht="16.5" customHeight="1">
      <c r="A752" s="35"/>
      <c r="B752" s="36"/>
      <c r="C752" s="209" t="s">
        <v>397</v>
      </c>
      <c r="D752" s="209" t="s">
        <v>137</v>
      </c>
      <c r="E752" s="210" t="s">
        <v>740</v>
      </c>
      <c r="F752" s="211" t="s">
        <v>741</v>
      </c>
      <c r="G752" s="212" t="s">
        <v>725</v>
      </c>
      <c r="H752" s="213">
        <v>65</v>
      </c>
      <c r="I752" s="214"/>
      <c r="J752" s="215">
        <f>ROUND(I752*H752,2)</f>
        <v>0</v>
      </c>
      <c r="K752" s="211" t="s">
        <v>1</v>
      </c>
      <c r="L752" s="41"/>
      <c r="M752" s="216" t="s">
        <v>1</v>
      </c>
      <c r="N752" s="217" t="s">
        <v>41</v>
      </c>
      <c r="O752" s="88"/>
      <c r="P752" s="218">
        <f>O752*H752</f>
        <v>0</v>
      </c>
      <c r="Q752" s="218">
        <v>0</v>
      </c>
      <c r="R752" s="218">
        <f>Q752*H752</f>
        <v>0</v>
      </c>
      <c r="S752" s="218">
        <v>0</v>
      </c>
      <c r="T752" s="219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20" t="s">
        <v>141</v>
      </c>
      <c r="AT752" s="220" t="s">
        <v>137</v>
      </c>
      <c r="AU752" s="220" t="s">
        <v>84</v>
      </c>
      <c r="AY752" s="14" t="s">
        <v>136</v>
      </c>
      <c r="BE752" s="221">
        <f>IF(N752="základní",J752,0)</f>
        <v>0</v>
      </c>
      <c r="BF752" s="221">
        <f>IF(N752="snížená",J752,0)</f>
        <v>0</v>
      </c>
      <c r="BG752" s="221">
        <f>IF(N752="zákl. přenesená",J752,0)</f>
        <v>0</v>
      </c>
      <c r="BH752" s="221">
        <f>IF(N752="sníž. přenesená",J752,0)</f>
        <v>0</v>
      </c>
      <c r="BI752" s="221">
        <f>IF(N752="nulová",J752,0)</f>
        <v>0</v>
      </c>
      <c r="BJ752" s="14" t="s">
        <v>84</v>
      </c>
      <c r="BK752" s="221">
        <f>ROUND(I752*H752,2)</f>
        <v>0</v>
      </c>
      <c r="BL752" s="14" t="s">
        <v>141</v>
      </c>
      <c r="BM752" s="220" t="s">
        <v>742</v>
      </c>
    </row>
    <row r="753" s="2" customFormat="1">
      <c r="A753" s="35"/>
      <c r="B753" s="36"/>
      <c r="C753" s="37"/>
      <c r="D753" s="222" t="s">
        <v>142</v>
      </c>
      <c r="E753" s="37"/>
      <c r="F753" s="223" t="s">
        <v>741</v>
      </c>
      <c r="G753" s="37"/>
      <c r="H753" s="37"/>
      <c r="I753" s="224"/>
      <c r="J753" s="37"/>
      <c r="K753" s="37"/>
      <c r="L753" s="41"/>
      <c r="M753" s="225"/>
      <c r="N753" s="226"/>
      <c r="O753" s="88"/>
      <c r="P753" s="88"/>
      <c r="Q753" s="88"/>
      <c r="R753" s="88"/>
      <c r="S753" s="88"/>
      <c r="T753" s="89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4" t="s">
        <v>142</v>
      </c>
      <c r="AU753" s="14" t="s">
        <v>84</v>
      </c>
    </row>
    <row r="754" s="2" customFormat="1" ht="16.5" customHeight="1">
      <c r="A754" s="35"/>
      <c r="B754" s="36"/>
      <c r="C754" s="209" t="s">
        <v>743</v>
      </c>
      <c r="D754" s="209" t="s">
        <v>137</v>
      </c>
      <c r="E754" s="210" t="s">
        <v>744</v>
      </c>
      <c r="F754" s="211" t="s">
        <v>745</v>
      </c>
      <c r="G754" s="212" t="s">
        <v>696</v>
      </c>
      <c r="H754" s="213">
        <v>1</v>
      </c>
      <c r="I754" s="214"/>
      <c r="J754" s="215">
        <f>ROUND(I754*H754,2)</f>
        <v>0</v>
      </c>
      <c r="K754" s="211" t="s">
        <v>1</v>
      </c>
      <c r="L754" s="41"/>
      <c r="M754" s="216" t="s">
        <v>1</v>
      </c>
      <c r="N754" s="217" t="s">
        <v>41</v>
      </c>
      <c r="O754" s="88"/>
      <c r="P754" s="218">
        <f>O754*H754</f>
        <v>0</v>
      </c>
      <c r="Q754" s="218">
        <v>0</v>
      </c>
      <c r="R754" s="218">
        <f>Q754*H754</f>
        <v>0</v>
      </c>
      <c r="S754" s="218">
        <v>0</v>
      </c>
      <c r="T754" s="219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20" t="s">
        <v>141</v>
      </c>
      <c r="AT754" s="220" t="s">
        <v>137</v>
      </c>
      <c r="AU754" s="220" t="s">
        <v>84</v>
      </c>
      <c r="AY754" s="14" t="s">
        <v>136</v>
      </c>
      <c r="BE754" s="221">
        <f>IF(N754="základní",J754,0)</f>
        <v>0</v>
      </c>
      <c r="BF754" s="221">
        <f>IF(N754="snížená",J754,0)</f>
        <v>0</v>
      </c>
      <c r="BG754" s="221">
        <f>IF(N754="zákl. přenesená",J754,0)</f>
        <v>0</v>
      </c>
      <c r="BH754" s="221">
        <f>IF(N754="sníž. přenesená",J754,0)</f>
        <v>0</v>
      </c>
      <c r="BI754" s="221">
        <f>IF(N754="nulová",J754,0)</f>
        <v>0</v>
      </c>
      <c r="BJ754" s="14" t="s">
        <v>84</v>
      </c>
      <c r="BK754" s="221">
        <f>ROUND(I754*H754,2)</f>
        <v>0</v>
      </c>
      <c r="BL754" s="14" t="s">
        <v>141</v>
      </c>
      <c r="BM754" s="220" t="s">
        <v>746</v>
      </c>
    </row>
    <row r="755" s="2" customFormat="1">
      <c r="A755" s="35"/>
      <c r="B755" s="36"/>
      <c r="C755" s="37"/>
      <c r="D755" s="222" t="s">
        <v>142</v>
      </c>
      <c r="E755" s="37"/>
      <c r="F755" s="223" t="s">
        <v>745</v>
      </c>
      <c r="G755" s="37"/>
      <c r="H755" s="37"/>
      <c r="I755" s="224"/>
      <c r="J755" s="37"/>
      <c r="K755" s="37"/>
      <c r="L755" s="41"/>
      <c r="M755" s="225"/>
      <c r="N755" s="226"/>
      <c r="O755" s="88"/>
      <c r="P755" s="88"/>
      <c r="Q755" s="88"/>
      <c r="R755" s="88"/>
      <c r="S755" s="88"/>
      <c r="T755" s="89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4" t="s">
        <v>142</v>
      </c>
      <c r="AU755" s="14" t="s">
        <v>84</v>
      </c>
    </row>
    <row r="756" s="2" customFormat="1" ht="16.5" customHeight="1">
      <c r="A756" s="35"/>
      <c r="B756" s="36"/>
      <c r="C756" s="209" t="s">
        <v>401</v>
      </c>
      <c r="D756" s="209" t="s">
        <v>137</v>
      </c>
      <c r="E756" s="210" t="s">
        <v>747</v>
      </c>
      <c r="F756" s="211" t="s">
        <v>748</v>
      </c>
      <c r="G756" s="212" t="s">
        <v>696</v>
      </c>
      <c r="H756" s="213">
        <v>1</v>
      </c>
      <c r="I756" s="214"/>
      <c r="J756" s="215">
        <f>ROUND(I756*H756,2)</f>
        <v>0</v>
      </c>
      <c r="K756" s="211" t="s">
        <v>1</v>
      </c>
      <c r="L756" s="41"/>
      <c r="M756" s="216" t="s">
        <v>1</v>
      </c>
      <c r="N756" s="217" t="s">
        <v>41</v>
      </c>
      <c r="O756" s="88"/>
      <c r="P756" s="218">
        <f>O756*H756</f>
        <v>0</v>
      </c>
      <c r="Q756" s="218">
        <v>0</v>
      </c>
      <c r="R756" s="218">
        <f>Q756*H756</f>
        <v>0</v>
      </c>
      <c r="S756" s="218">
        <v>0</v>
      </c>
      <c r="T756" s="219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20" t="s">
        <v>141</v>
      </c>
      <c r="AT756" s="220" t="s">
        <v>137</v>
      </c>
      <c r="AU756" s="220" t="s">
        <v>84</v>
      </c>
      <c r="AY756" s="14" t="s">
        <v>136</v>
      </c>
      <c r="BE756" s="221">
        <f>IF(N756="základní",J756,0)</f>
        <v>0</v>
      </c>
      <c r="BF756" s="221">
        <f>IF(N756="snížená",J756,0)</f>
        <v>0</v>
      </c>
      <c r="BG756" s="221">
        <f>IF(N756="zákl. přenesená",J756,0)</f>
        <v>0</v>
      </c>
      <c r="BH756" s="221">
        <f>IF(N756="sníž. přenesená",J756,0)</f>
        <v>0</v>
      </c>
      <c r="BI756" s="221">
        <f>IF(N756="nulová",J756,0)</f>
        <v>0</v>
      </c>
      <c r="BJ756" s="14" t="s">
        <v>84</v>
      </c>
      <c r="BK756" s="221">
        <f>ROUND(I756*H756,2)</f>
        <v>0</v>
      </c>
      <c r="BL756" s="14" t="s">
        <v>141</v>
      </c>
      <c r="BM756" s="220" t="s">
        <v>749</v>
      </c>
    </row>
    <row r="757" s="2" customFormat="1">
      <c r="A757" s="35"/>
      <c r="B757" s="36"/>
      <c r="C757" s="37"/>
      <c r="D757" s="222" t="s">
        <v>142</v>
      </c>
      <c r="E757" s="37"/>
      <c r="F757" s="223" t="s">
        <v>748</v>
      </c>
      <c r="G757" s="37"/>
      <c r="H757" s="37"/>
      <c r="I757" s="224"/>
      <c r="J757" s="37"/>
      <c r="K757" s="37"/>
      <c r="L757" s="41"/>
      <c r="M757" s="225"/>
      <c r="N757" s="226"/>
      <c r="O757" s="88"/>
      <c r="P757" s="88"/>
      <c r="Q757" s="88"/>
      <c r="R757" s="88"/>
      <c r="S757" s="88"/>
      <c r="T757" s="89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4" t="s">
        <v>142</v>
      </c>
      <c r="AU757" s="14" t="s">
        <v>84</v>
      </c>
    </row>
    <row r="758" s="2" customFormat="1" ht="16.5" customHeight="1">
      <c r="A758" s="35"/>
      <c r="B758" s="36"/>
      <c r="C758" s="209" t="s">
        <v>750</v>
      </c>
      <c r="D758" s="209" t="s">
        <v>137</v>
      </c>
      <c r="E758" s="210" t="s">
        <v>751</v>
      </c>
      <c r="F758" s="211" t="s">
        <v>752</v>
      </c>
      <c r="G758" s="212" t="s">
        <v>696</v>
      </c>
      <c r="H758" s="213">
        <v>1</v>
      </c>
      <c r="I758" s="214"/>
      <c r="J758" s="215">
        <f>ROUND(I758*H758,2)</f>
        <v>0</v>
      </c>
      <c r="K758" s="211" t="s">
        <v>1</v>
      </c>
      <c r="L758" s="41"/>
      <c r="M758" s="216" t="s">
        <v>1</v>
      </c>
      <c r="N758" s="217" t="s">
        <v>41</v>
      </c>
      <c r="O758" s="88"/>
      <c r="P758" s="218">
        <f>O758*H758</f>
        <v>0</v>
      </c>
      <c r="Q758" s="218">
        <v>0</v>
      </c>
      <c r="R758" s="218">
        <f>Q758*H758</f>
        <v>0</v>
      </c>
      <c r="S758" s="218">
        <v>0</v>
      </c>
      <c r="T758" s="219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20" t="s">
        <v>141</v>
      </c>
      <c r="AT758" s="220" t="s">
        <v>137</v>
      </c>
      <c r="AU758" s="220" t="s">
        <v>84</v>
      </c>
      <c r="AY758" s="14" t="s">
        <v>136</v>
      </c>
      <c r="BE758" s="221">
        <f>IF(N758="základní",J758,0)</f>
        <v>0</v>
      </c>
      <c r="BF758" s="221">
        <f>IF(N758="snížená",J758,0)</f>
        <v>0</v>
      </c>
      <c r="BG758" s="221">
        <f>IF(N758="zákl. přenesená",J758,0)</f>
        <v>0</v>
      </c>
      <c r="BH758" s="221">
        <f>IF(N758="sníž. přenesená",J758,0)</f>
        <v>0</v>
      </c>
      <c r="BI758" s="221">
        <f>IF(N758="nulová",J758,0)</f>
        <v>0</v>
      </c>
      <c r="BJ758" s="14" t="s">
        <v>84</v>
      </c>
      <c r="BK758" s="221">
        <f>ROUND(I758*H758,2)</f>
        <v>0</v>
      </c>
      <c r="BL758" s="14" t="s">
        <v>141</v>
      </c>
      <c r="BM758" s="220" t="s">
        <v>753</v>
      </c>
    </row>
    <row r="759" s="2" customFormat="1">
      <c r="A759" s="35"/>
      <c r="B759" s="36"/>
      <c r="C759" s="37"/>
      <c r="D759" s="222" t="s">
        <v>142</v>
      </c>
      <c r="E759" s="37"/>
      <c r="F759" s="223" t="s">
        <v>752</v>
      </c>
      <c r="G759" s="37"/>
      <c r="H759" s="37"/>
      <c r="I759" s="224"/>
      <c r="J759" s="37"/>
      <c r="K759" s="37"/>
      <c r="L759" s="41"/>
      <c r="M759" s="225"/>
      <c r="N759" s="226"/>
      <c r="O759" s="88"/>
      <c r="P759" s="88"/>
      <c r="Q759" s="88"/>
      <c r="R759" s="88"/>
      <c r="S759" s="88"/>
      <c r="T759" s="89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4" t="s">
        <v>142</v>
      </c>
      <c r="AU759" s="14" t="s">
        <v>84</v>
      </c>
    </row>
    <row r="760" s="2" customFormat="1" ht="16.5" customHeight="1">
      <c r="A760" s="35"/>
      <c r="B760" s="36"/>
      <c r="C760" s="209" t="s">
        <v>403</v>
      </c>
      <c r="D760" s="209" t="s">
        <v>137</v>
      </c>
      <c r="E760" s="210" t="s">
        <v>754</v>
      </c>
      <c r="F760" s="211" t="s">
        <v>755</v>
      </c>
      <c r="G760" s="212" t="s">
        <v>696</v>
      </c>
      <c r="H760" s="213">
        <v>1</v>
      </c>
      <c r="I760" s="214"/>
      <c r="J760" s="215">
        <f>ROUND(I760*H760,2)</f>
        <v>0</v>
      </c>
      <c r="K760" s="211" t="s">
        <v>1</v>
      </c>
      <c r="L760" s="41"/>
      <c r="M760" s="216" t="s">
        <v>1</v>
      </c>
      <c r="N760" s="217" t="s">
        <v>41</v>
      </c>
      <c r="O760" s="88"/>
      <c r="P760" s="218">
        <f>O760*H760</f>
        <v>0</v>
      </c>
      <c r="Q760" s="218">
        <v>0</v>
      </c>
      <c r="R760" s="218">
        <f>Q760*H760</f>
        <v>0</v>
      </c>
      <c r="S760" s="218">
        <v>0</v>
      </c>
      <c r="T760" s="219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20" t="s">
        <v>141</v>
      </c>
      <c r="AT760" s="220" t="s">
        <v>137</v>
      </c>
      <c r="AU760" s="220" t="s">
        <v>84</v>
      </c>
      <c r="AY760" s="14" t="s">
        <v>136</v>
      </c>
      <c r="BE760" s="221">
        <f>IF(N760="základní",J760,0)</f>
        <v>0</v>
      </c>
      <c r="BF760" s="221">
        <f>IF(N760="snížená",J760,0)</f>
        <v>0</v>
      </c>
      <c r="BG760" s="221">
        <f>IF(N760="zákl. přenesená",J760,0)</f>
        <v>0</v>
      </c>
      <c r="BH760" s="221">
        <f>IF(N760="sníž. přenesená",J760,0)</f>
        <v>0</v>
      </c>
      <c r="BI760" s="221">
        <f>IF(N760="nulová",J760,0)</f>
        <v>0</v>
      </c>
      <c r="BJ760" s="14" t="s">
        <v>84</v>
      </c>
      <c r="BK760" s="221">
        <f>ROUND(I760*H760,2)</f>
        <v>0</v>
      </c>
      <c r="BL760" s="14" t="s">
        <v>141</v>
      </c>
      <c r="BM760" s="220" t="s">
        <v>756</v>
      </c>
    </row>
    <row r="761" s="2" customFormat="1">
      <c r="A761" s="35"/>
      <c r="B761" s="36"/>
      <c r="C761" s="37"/>
      <c r="D761" s="222" t="s">
        <v>142</v>
      </c>
      <c r="E761" s="37"/>
      <c r="F761" s="223" t="s">
        <v>755</v>
      </c>
      <c r="G761" s="37"/>
      <c r="H761" s="37"/>
      <c r="I761" s="224"/>
      <c r="J761" s="37"/>
      <c r="K761" s="37"/>
      <c r="L761" s="41"/>
      <c r="M761" s="225"/>
      <c r="N761" s="226"/>
      <c r="O761" s="88"/>
      <c r="P761" s="88"/>
      <c r="Q761" s="88"/>
      <c r="R761" s="88"/>
      <c r="S761" s="88"/>
      <c r="T761" s="89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T761" s="14" t="s">
        <v>142</v>
      </c>
      <c r="AU761" s="14" t="s">
        <v>84</v>
      </c>
    </row>
    <row r="762" s="2" customFormat="1" ht="16.5" customHeight="1">
      <c r="A762" s="35"/>
      <c r="B762" s="36"/>
      <c r="C762" s="209" t="s">
        <v>757</v>
      </c>
      <c r="D762" s="209" t="s">
        <v>137</v>
      </c>
      <c r="E762" s="210" t="s">
        <v>758</v>
      </c>
      <c r="F762" s="211" t="s">
        <v>759</v>
      </c>
      <c r="G762" s="212" t="s">
        <v>696</v>
      </c>
      <c r="H762" s="213">
        <v>1</v>
      </c>
      <c r="I762" s="214"/>
      <c r="J762" s="215">
        <f>ROUND(I762*H762,2)</f>
        <v>0</v>
      </c>
      <c r="K762" s="211" t="s">
        <v>1</v>
      </c>
      <c r="L762" s="41"/>
      <c r="M762" s="216" t="s">
        <v>1</v>
      </c>
      <c r="N762" s="217" t="s">
        <v>41</v>
      </c>
      <c r="O762" s="88"/>
      <c r="P762" s="218">
        <f>O762*H762</f>
        <v>0</v>
      </c>
      <c r="Q762" s="218">
        <v>0</v>
      </c>
      <c r="R762" s="218">
        <f>Q762*H762</f>
        <v>0</v>
      </c>
      <c r="S762" s="218">
        <v>0</v>
      </c>
      <c r="T762" s="219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20" t="s">
        <v>141</v>
      </c>
      <c r="AT762" s="220" t="s">
        <v>137</v>
      </c>
      <c r="AU762" s="220" t="s">
        <v>84</v>
      </c>
      <c r="AY762" s="14" t="s">
        <v>136</v>
      </c>
      <c r="BE762" s="221">
        <f>IF(N762="základní",J762,0)</f>
        <v>0</v>
      </c>
      <c r="BF762" s="221">
        <f>IF(N762="snížená",J762,0)</f>
        <v>0</v>
      </c>
      <c r="BG762" s="221">
        <f>IF(N762="zákl. přenesená",J762,0)</f>
        <v>0</v>
      </c>
      <c r="BH762" s="221">
        <f>IF(N762="sníž. přenesená",J762,0)</f>
        <v>0</v>
      </c>
      <c r="BI762" s="221">
        <f>IF(N762="nulová",J762,0)</f>
        <v>0</v>
      </c>
      <c r="BJ762" s="14" t="s">
        <v>84</v>
      </c>
      <c r="BK762" s="221">
        <f>ROUND(I762*H762,2)</f>
        <v>0</v>
      </c>
      <c r="BL762" s="14" t="s">
        <v>141</v>
      </c>
      <c r="BM762" s="220" t="s">
        <v>760</v>
      </c>
    </row>
    <row r="763" s="2" customFormat="1">
      <c r="A763" s="35"/>
      <c r="B763" s="36"/>
      <c r="C763" s="37"/>
      <c r="D763" s="222" t="s">
        <v>142</v>
      </c>
      <c r="E763" s="37"/>
      <c r="F763" s="223" t="s">
        <v>759</v>
      </c>
      <c r="G763" s="37"/>
      <c r="H763" s="37"/>
      <c r="I763" s="224"/>
      <c r="J763" s="37"/>
      <c r="K763" s="37"/>
      <c r="L763" s="41"/>
      <c r="M763" s="225"/>
      <c r="N763" s="226"/>
      <c r="O763" s="88"/>
      <c r="P763" s="88"/>
      <c r="Q763" s="88"/>
      <c r="R763" s="88"/>
      <c r="S763" s="88"/>
      <c r="T763" s="89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4" t="s">
        <v>142</v>
      </c>
      <c r="AU763" s="14" t="s">
        <v>84</v>
      </c>
    </row>
    <row r="764" s="2" customFormat="1" ht="16.5" customHeight="1">
      <c r="A764" s="35"/>
      <c r="B764" s="36"/>
      <c r="C764" s="209" t="s">
        <v>404</v>
      </c>
      <c r="D764" s="209" t="s">
        <v>137</v>
      </c>
      <c r="E764" s="210" t="s">
        <v>761</v>
      </c>
      <c r="F764" s="211" t="s">
        <v>762</v>
      </c>
      <c r="G764" s="212" t="s">
        <v>696</v>
      </c>
      <c r="H764" s="213">
        <v>1</v>
      </c>
      <c r="I764" s="214"/>
      <c r="J764" s="215">
        <f>ROUND(I764*H764,2)</f>
        <v>0</v>
      </c>
      <c r="K764" s="211" t="s">
        <v>1</v>
      </c>
      <c r="L764" s="41"/>
      <c r="M764" s="216" t="s">
        <v>1</v>
      </c>
      <c r="N764" s="217" t="s">
        <v>41</v>
      </c>
      <c r="O764" s="88"/>
      <c r="P764" s="218">
        <f>O764*H764</f>
        <v>0</v>
      </c>
      <c r="Q764" s="218">
        <v>0</v>
      </c>
      <c r="R764" s="218">
        <f>Q764*H764</f>
        <v>0</v>
      </c>
      <c r="S764" s="218">
        <v>0</v>
      </c>
      <c r="T764" s="219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20" t="s">
        <v>141</v>
      </c>
      <c r="AT764" s="220" t="s">
        <v>137</v>
      </c>
      <c r="AU764" s="220" t="s">
        <v>84</v>
      </c>
      <c r="AY764" s="14" t="s">
        <v>136</v>
      </c>
      <c r="BE764" s="221">
        <f>IF(N764="základní",J764,0)</f>
        <v>0</v>
      </c>
      <c r="BF764" s="221">
        <f>IF(N764="snížená",J764,0)</f>
        <v>0</v>
      </c>
      <c r="BG764" s="221">
        <f>IF(N764="zákl. přenesená",J764,0)</f>
        <v>0</v>
      </c>
      <c r="BH764" s="221">
        <f>IF(N764="sníž. přenesená",J764,0)</f>
        <v>0</v>
      </c>
      <c r="BI764" s="221">
        <f>IF(N764="nulová",J764,0)</f>
        <v>0</v>
      </c>
      <c r="BJ764" s="14" t="s">
        <v>84</v>
      </c>
      <c r="BK764" s="221">
        <f>ROUND(I764*H764,2)</f>
        <v>0</v>
      </c>
      <c r="BL764" s="14" t="s">
        <v>141</v>
      </c>
      <c r="BM764" s="220" t="s">
        <v>763</v>
      </c>
    </row>
    <row r="765" s="2" customFormat="1">
      <c r="A765" s="35"/>
      <c r="B765" s="36"/>
      <c r="C765" s="37"/>
      <c r="D765" s="222" t="s">
        <v>142</v>
      </c>
      <c r="E765" s="37"/>
      <c r="F765" s="223" t="s">
        <v>762</v>
      </c>
      <c r="G765" s="37"/>
      <c r="H765" s="37"/>
      <c r="I765" s="224"/>
      <c r="J765" s="37"/>
      <c r="K765" s="37"/>
      <c r="L765" s="41"/>
      <c r="M765" s="225"/>
      <c r="N765" s="226"/>
      <c r="O765" s="88"/>
      <c r="P765" s="88"/>
      <c r="Q765" s="88"/>
      <c r="R765" s="88"/>
      <c r="S765" s="88"/>
      <c r="T765" s="89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4" t="s">
        <v>142</v>
      </c>
      <c r="AU765" s="14" t="s">
        <v>84</v>
      </c>
    </row>
    <row r="766" s="2" customFormat="1" ht="16.5" customHeight="1">
      <c r="A766" s="35"/>
      <c r="B766" s="36"/>
      <c r="C766" s="209" t="s">
        <v>764</v>
      </c>
      <c r="D766" s="209" t="s">
        <v>137</v>
      </c>
      <c r="E766" s="210" t="s">
        <v>765</v>
      </c>
      <c r="F766" s="211" t="s">
        <v>766</v>
      </c>
      <c r="G766" s="212" t="s">
        <v>696</v>
      </c>
      <c r="H766" s="213">
        <v>1</v>
      </c>
      <c r="I766" s="214"/>
      <c r="J766" s="215">
        <f>ROUND(I766*H766,2)</f>
        <v>0</v>
      </c>
      <c r="K766" s="211" t="s">
        <v>1</v>
      </c>
      <c r="L766" s="41"/>
      <c r="M766" s="216" t="s">
        <v>1</v>
      </c>
      <c r="N766" s="217" t="s">
        <v>41</v>
      </c>
      <c r="O766" s="88"/>
      <c r="P766" s="218">
        <f>O766*H766</f>
        <v>0</v>
      </c>
      <c r="Q766" s="218">
        <v>0</v>
      </c>
      <c r="R766" s="218">
        <f>Q766*H766</f>
        <v>0</v>
      </c>
      <c r="S766" s="218">
        <v>0</v>
      </c>
      <c r="T766" s="219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20" t="s">
        <v>141</v>
      </c>
      <c r="AT766" s="220" t="s">
        <v>137</v>
      </c>
      <c r="AU766" s="220" t="s">
        <v>84</v>
      </c>
      <c r="AY766" s="14" t="s">
        <v>136</v>
      </c>
      <c r="BE766" s="221">
        <f>IF(N766="základní",J766,0)</f>
        <v>0</v>
      </c>
      <c r="BF766" s="221">
        <f>IF(N766="snížená",J766,0)</f>
        <v>0</v>
      </c>
      <c r="BG766" s="221">
        <f>IF(N766="zákl. přenesená",J766,0)</f>
        <v>0</v>
      </c>
      <c r="BH766" s="221">
        <f>IF(N766="sníž. přenesená",J766,0)</f>
        <v>0</v>
      </c>
      <c r="BI766" s="221">
        <f>IF(N766="nulová",J766,0)</f>
        <v>0</v>
      </c>
      <c r="BJ766" s="14" t="s">
        <v>84</v>
      </c>
      <c r="BK766" s="221">
        <f>ROUND(I766*H766,2)</f>
        <v>0</v>
      </c>
      <c r="BL766" s="14" t="s">
        <v>141</v>
      </c>
      <c r="BM766" s="220" t="s">
        <v>767</v>
      </c>
    </row>
    <row r="767" s="2" customFormat="1">
      <c r="A767" s="35"/>
      <c r="B767" s="36"/>
      <c r="C767" s="37"/>
      <c r="D767" s="222" t="s">
        <v>142</v>
      </c>
      <c r="E767" s="37"/>
      <c r="F767" s="223" t="s">
        <v>766</v>
      </c>
      <c r="G767" s="37"/>
      <c r="H767" s="37"/>
      <c r="I767" s="224"/>
      <c r="J767" s="37"/>
      <c r="K767" s="37"/>
      <c r="L767" s="41"/>
      <c r="M767" s="225"/>
      <c r="N767" s="226"/>
      <c r="O767" s="88"/>
      <c r="P767" s="88"/>
      <c r="Q767" s="88"/>
      <c r="R767" s="88"/>
      <c r="S767" s="88"/>
      <c r="T767" s="89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4" t="s">
        <v>142</v>
      </c>
      <c r="AU767" s="14" t="s">
        <v>84</v>
      </c>
    </row>
    <row r="768" s="2" customFormat="1" ht="16.5" customHeight="1">
      <c r="A768" s="35"/>
      <c r="B768" s="36"/>
      <c r="C768" s="209" t="s">
        <v>406</v>
      </c>
      <c r="D768" s="209" t="s">
        <v>137</v>
      </c>
      <c r="E768" s="210" t="s">
        <v>765</v>
      </c>
      <c r="F768" s="211" t="s">
        <v>766</v>
      </c>
      <c r="G768" s="212" t="s">
        <v>696</v>
      </c>
      <c r="H768" s="213">
        <v>1</v>
      </c>
      <c r="I768" s="214"/>
      <c r="J768" s="215">
        <f>ROUND(I768*H768,2)</f>
        <v>0</v>
      </c>
      <c r="K768" s="211" t="s">
        <v>1</v>
      </c>
      <c r="L768" s="41"/>
      <c r="M768" s="216" t="s">
        <v>1</v>
      </c>
      <c r="N768" s="217" t="s">
        <v>41</v>
      </c>
      <c r="O768" s="88"/>
      <c r="P768" s="218">
        <f>O768*H768</f>
        <v>0</v>
      </c>
      <c r="Q768" s="218">
        <v>0</v>
      </c>
      <c r="R768" s="218">
        <f>Q768*H768</f>
        <v>0</v>
      </c>
      <c r="S768" s="218">
        <v>0</v>
      </c>
      <c r="T768" s="219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20" t="s">
        <v>141</v>
      </c>
      <c r="AT768" s="220" t="s">
        <v>137</v>
      </c>
      <c r="AU768" s="220" t="s">
        <v>84</v>
      </c>
      <c r="AY768" s="14" t="s">
        <v>136</v>
      </c>
      <c r="BE768" s="221">
        <f>IF(N768="základní",J768,0)</f>
        <v>0</v>
      </c>
      <c r="BF768" s="221">
        <f>IF(N768="snížená",J768,0)</f>
        <v>0</v>
      </c>
      <c r="BG768" s="221">
        <f>IF(N768="zákl. přenesená",J768,0)</f>
        <v>0</v>
      </c>
      <c r="BH768" s="221">
        <f>IF(N768="sníž. přenesená",J768,0)</f>
        <v>0</v>
      </c>
      <c r="BI768" s="221">
        <f>IF(N768="nulová",J768,0)</f>
        <v>0</v>
      </c>
      <c r="BJ768" s="14" t="s">
        <v>84</v>
      </c>
      <c r="BK768" s="221">
        <f>ROUND(I768*H768,2)</f>
        <v>0</v>
      </c>
      <c r="BL768" s="14" t="s">
        <v>141</v>
      </c>
      <c r="BM768" s="220" t="s">
        <v>768</v>
      </c>
    </row>
    <row r="769" s="2" customFormat="1">
      <c r="A769" s="35"/>
      <c r="B769" s="36"/>
      <c r="C769" s="37"/>
      <c r="D769" s="222" t="s">
        <v>142</v>
      </c>
      <c r="E769" s="37"/>
      <c r="F769" s="223" t="s">
        <v>766</v>
      </c>
      <c r="G769" s="37"/>
      <c r="H769" s="37"/>
      <c r="I769" s="224"/>
      <c r="J769" s="37"/>
      <c r="K769" s="37"/>
      <c r="L769" s="41"/>
      <c r="M769" s="225"/>
      <c r="N769" s="226"/>
      <c r="O769" s="88"/>
      <c r="P769" s="88"/>
      <c r="Q769" s="88"/>
      <c r="R769" s="88"/>
      <c r="S769" s="88"/>
      <c r="T769" s="89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4" t="s">
        <v>142</v>
      </c>
      <c r="AU769" s="14" t="s">
        <v>84</v>
      </c>
    </row>
    <row r="770" s="12" customFormat="1" ht="25.92" customHeight="1">
      <c r="A770" s="12"/>
      <c r="B770" s="195"/>
      <c r="C770" s="196"/>
      <c r="D770" s="197" t="s">
        <v>75</v>
      </c>
      <c r="E770" s="198" t="s">
        <v>769</v>
      </c>
      <c r="F770" s="198" t="s">
        <v>769</v>
      </c>
      <c r="G770" s="196"/>
      <c r="H770" s="196"/>
      <c r="I770" s="199"/>
      <c r="J770" s="200">
        <f>BK770</f>
        <v>0</v>
      </c>
      <c r="K770" s="196"/>
      <c r="L770" s="201"/>
      <c r="M770" s="202"/>
      <c r="N770" s="203"/>
      <c r="O770" s="203"/>
      <c r="P770" s="204">
        <f>P771+P774</f>
        <v>0</v>
      </c>
      <c r="Q770" s="203"/>
      <c r="R770" s="204">
        <f>R771+R774</f>
        <v>0</v>
      </c>
      <c r="S770" s="203"/>
      <c r="T770" s="205">
        <f>T771+T774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06" t="s">
        <v>84</v>
      </c>
      <c r="AT770" s="207" t="s">
        <v>75</v>
      </c>
      <c r="AU770" s="207" t="s">
        <v>76</v>
      </c>
      <c r="AY770" s="206" t="s">
        <v>136</v>
      </c>
      <c r="BK770" s="208">
        <f>BK771+BK774</f>
        <v>0</v>
      </c>
    </row>
    <row r="771" s="12" customFormat="1" ht="22.8" customHeight="1">
      <c r="A771" s="12"/>
      <c r="B771" s="195"/>
      <c r="C771" s="196"/>
      <c r="D771" s="197" t="s">
        <v>75</v>
      </c>
      <c r="E771" s="228" t="s">
        <v>770</v>
      </c>
      <c r="F771" s="228" t="s">
        <v>771</v>
      </c>
      <c r="G771" s="196"/>
      <c r="H771" s="196"/>
      <c r="I771" s="199"/>
      <c r="J771" s="229">
        <f>BK771</f>
        <v>0</v>
      </c>
      <c r="K771" s="196"/>
      <c r="L771" s="201"/>
      <c r="M771" s="202"/>
      <c r="N771" s="203"/>
      <c r="O771" s="203"/>
      <c r="P771" s="204">
        <f>SUM(P772:P773)</f>
        <v>0</v>
      </c>
      <c r="Q771" s="203"/>
      <c r="R771" s="204">
        <f>SUM(R772:R773)</f>
        <v>0</v>
      </c>
      <c r="S771" s="203"/>
      <c r="T771" s="205">
        <f>SUM(T772:T773)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6" t="s">
        <v>84</v>
      </c>
      <c r="AT771" s="207" t="s">
        <v>75</v>
      </c>
      <c r="AU771" s="207" t="s">
        <v>84</v>
      </c>
      <c r="AY771" s="206" t="s">
        <v>136</v>
      </c>
      <c r="BK771" s="208">
        <f>SUM(BK772:BK773)</f>
        <v>0</v>
      </c>
    </row>
    <row r="772" s="2" customFormat="1" ht="16.5" customHeight="1">
      <c r="A772" s="35"/>
      <c r="B772" s="36"/>
      <c r="C772" s="209" t="s">
        <v>772</v>
      </c>
      <c r="D772" s="209" t="s">
        <v>137</v>
      </c>
      <c r="E772" s="210" t="s">
        <v>773</v>
      </c>
      <c r="F772" s="211" t="s">
        <v>774</v>
      </c>
      <c r="G772" s="212" t="s">
        <v>775</v>
      </c>
      <c r="H772" s="213">
        <v>1</v>
      </c>
      <c r="I772" s="214"/>
      <c r="J772" s="215">
        <f>ROUND(I772*H772,2)</f>
        <v>0</v>
      </c>
      <c r="K772" s="211" t="s">
        <v>1</v>
      </c>
      <c r="L772" s="41"/>
      <c r="M772" s="216" t="s">
        <v>1</v>
      </c>
      <c r="N772" s="217" t="s">
        <v>41</v>
      </c>
      <c r="O772" s="88"/>
      <c r="P772" s="218">
        <f>O772*H772</f>
        <v>0</v>
      </c>
      <c r="Q772" s="218">
        <v>0</v>
      </c>
      <c r="R772" s="218">
        <f>Q772*H772</f>
        <v>0</v>
      </c>
      <c r="S772" s="218">
        <v>0</v>
      </c>
      <c r="T772" s="219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20" t="s">
        <v>141</v>
      </c>
      <c r="AT772" s="220" t="s">
        <v>137</v>
      </c>
      <c r="AU772" s="220" t="s">
        <v>86</v>
      </c>
      <c r="AY772" s="14" t="s">
        <v>136</v>
      </c>
      <c r="BE772" s="221">
        <f>IF(N772="základní",J772,0)</f>
        <v>0</v>
      </c>
      <c r="BF772" s="221">
        <f>IF(N772="snížená",J772,0)</f>
        <v>0</v>
      </c>
      <c r="BG772" s="221">
        <f>IF(N772="zákl. přenesená",J772,0)</f>
        <v>0</v>
      </c>
      <c r="BH772" s="221">
        <f>IF(N772="sníž. přenesená",J772,0)</f>
        <v>0</v>
      </c>
      <c r="BI772" s="221">
        <f>IF(N772="nulová",J772,0)</f>
        <v>0</v>
      </c>
      <c r="BJ772" s="14" t="s">
        <v>84</v>
      </c>
      <c r="BK772" s="221">
        <f>ROUND(I772*H772,2)</f>
        <v>0</v>
      </c>
      <c r="BL772" s="14" t="s">
        <v>141</v>
      </c>
      <c r="BM772" s="220" t="s">
        <v>776</v>
      </c>
    </row>
    <row r="773" s="2" customFormat="1">
      <c r="A773" s="35"/>
      <c r="B773" s="36"/>
      <c r="C773" s="37"/>
      <c r="D773" s="222" t="s">
        <v>142</v>
      </c>
      <c r="E773" s="37"/>
      <c r="F773" s="223" t="s">
        <v>777</v>
      </c>
      <c r="G773" s="37"/>
      <c r="H773" s="37"/>
      <c r="I773" s="224"/>
      <c r="J773" s="37"/>
      <c r="K773" s="37"/>
      <c r="L773" s="41"/>
      <c r="M773" s="225"/>
      <c r="N773" s="226"/>
      <c r="O773" s="88"/>
      <c r="P773" s="88"/>
      <c r="Q773" s="88"/>
      <c r="R773" s="88"/>
      <c r="S773" s="88"/>
      <c r="T773" s="89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4" t="s">
        <v>142</v>
      </c>
      <c r="AU773" s="14" t="s">
        <v>86</v>
      </c>
    </row>
    <row r="774" s="12" customFormat="1" ht="22.8" customHeight="1">
      <c r="A774" s="12"/>
      <c r="B774" s="195"/>
      <c r="C774" s="196"/>
      <c r="D774" s="197" t="s">
        <v>75</v>
      </c>
      <c r="E774" s="228" t="s">
        <v>778</v>
      </c>
      <c r="F774" s="228" t="s">
        <v>779</v>
      </c>
      <c r="G774" s="196"/>
      <c r="H774" s="196"/>
      <c r="I774" s="199"/>
      <c r="J774" s="229">
        <f>BK774</f>
        <v>0</v>
      </c>
      <c r="K774" s="196"/>
      <c r="L774" s="201"/>
      <c r="M774" s="202"/>
      <c r="N774" s="203"/>
      <c r="O774" s="203"/>
      <c r="P774" s="204">
        <f>SUM(P775:P776)</f>
        <v>0</v>
      </c>
      <c r="Q774" s="203"/>
      <c r="R774" s="204">
        <f>SUM(R775:R776)</f>
        <v>0</v>
      </c>
      <c r="S774" s="203"/>
      <c r="T774" s="205">
        <f>SUM(T775:T776)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6" t="s">
        <v>84</v>
      </c>
      <c r="AT774" s="207" t="s">
        <v>75</v>
      </c>
      <c r="AU774" s="207" t="s">
        <v>84</v>
      </c>
      <c r="AY774" s="206" t="s">
        <v>136</v>
      </c>
      <c r="BK774" s="208">
        <f>SUM(BK775:BK776)</f>
        <v>0</v>
      </c>
    </row>
    <row r="775" s="2" customFormat="1" ht="16.5" customHeight="1">
      <c r="A775" s="35"/>
      <c r="B775" s="36"/>
      <c r="C775" s="209" t="s">
        <v>407</v>
      </c>
      <c r="D775" s="209" t="s">
        <v>137</v>
      </c>
      <c r="E775" s="210" t="s">
        <v>780</v>
      </c>
      <c r="F775" s="211" t="s">
        <v>781</v>
      </c>
      <c r="G775" s="212" t="s">
        <v>775</v>
      </c>
      <c r="H775" s="213">
        <v>1</v>
      </c>
      <c r="I775" s="214"/>
      <c r="J775" s="215">
        <f>ROUND(I775*H775,2)</f>
        <v>0</v>
      </c>
      <c r="K775" s="211" t="s">
        <v>1</v>
      </c>
      <c r="L775" s="41"/>
      <c r="M775" s="216" t="s">
        <v>1</v>
      </c>
      <c r="N775" s="217" t="s">
        <v>41</v>
      </c>
      <c r="O775" s="88"/>
      <c r="P775" s="218">
        <f>O775*H775</f>
        <v>0</v>
      </c>
      <c r="Q775" s="218">
        <v>0</v>
      </c>
      <c r="R775" s="218">
        <f>Q775*H775</f>
        <v>0</v>
      </c>
      <c r="S775" s="218">
        <v>0</v>
      </c>
      <c r="T775" s="219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20" t="s">
        <v>141</v>
      </c>
      <c r="AT775" s="220" t="s">
        <v>137</v>
      </c>
      <c r="AU775" s="220" t="s">
        <v>86</v>
      </c>
      <c r="AY775" s="14" t="s">
        <v>136</v>
      </c>
      <c r="BE775" s="221">
        <f>IF(N775="základní",J775,0)</f>
        <v>0</v>
      </c>
      <c r="BF775" s="221">
        <f>IF(N775="snížená",J775,0)</f>
        <v>0</v>
      </c>
      <c r="BG775" s="221">
        <f>IF(N775="zákl. přenesená",J775,0)</f>
        <v>0</v>
      </c>
      <c r="BH775" s="221">
        <f>IF(N775="sníž. přenesená",J775,0)</f>
        <v>0</v>
      </c>
      <c r="BI775" s="221">
        <f>IF(N775="nulová",J775,0)</f>
        <v>0</v>
      </c>
      <c r="BJ775" s="14" t="s">
        <v>84</v>
      </c>
      <c r="BK775" s="221">
        <f>ROUND(I775*H775,2)</f>
        <v>0</v>
      </c>
      <c r="BL775" s="14" t="s">
        <v>141</v>
      </c>
      <c r="BM775" s="220" t="s">
        <v>782</v>
      </c>
    </row>
    <row r="776" s="2" customFormat="1">
      <c r="A776" s="35"/>
      <c r="B776" s="36"/>
      <c r="C776" s="37"/>
      <c r="D776" s="222" t="s">
        <v>142</v>
      </c>
      <c r="E776" s="37"/>
      <c r="F776" s="223" t="s">
        <v>781</v>
      </c>
      <c r="G776" s="37"/>
      <c r="H776" s="37"/>
      <c r="I776" s="224"/>
      <c r="J776" s="37"/>
      <c r="K776" s="37"/>
      <c r="L776" s="41"/>
      <c r="M776" s="230"/>
      <c r="N776" s="231"/>
      <c r="O776" s="232"/>
      <c r="P776" s="232"/>
      <c r="Q776" s="232"/>
      <c r="R776" s="232"/>
      <c r="S776" s="232"/>
      <c r="T776" s="233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4" t="s">
        <v>142</v>
      </c>
      <c r="AU776" s="14" t="s">
        <v>86</v>
      </c>
    </row>
    <row r="777" s="2" customFormat="1" ht="6.96" customHeight="1">
      <c r="A777" s="35"/>
      <c r="B777" s="63"/>
      <c r="C777" s="64"/>
      <c r="D777" s="64"/>
      <c r="E777" s="64"/>
      <c r="F777" s="64"/>
      <c r="G777" s="64"/>
      <c r="H777" s="64"/>
      <c r="I777" s="64"/>
      <c r="J777" s="64"/>
      <c r="K777" s="64"/>
      <c r="L777" s="41"/>
      <c r="M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</row>
  </sheetData>
  <sheetProtection sheet="1" autoFilter="0" formatColumns="0" formatRows="0" objects="1" scenarios="1" spinCount="100000" saltValue="iPqPh6/1WcVNsun1oNTqhEdw3cPedeJtv0a7cxGr/pdsP84tM8KhkdyXmgYiJukF4d84lQ5Vl2GWWiLAR7vJ+g==" hashValue="Jzfhxv83DoJgYni1mng7z04t/zAGJagaOumfx9TTjyQRj7Y5djphonhbsbueJl3q4qO4Q3FbjSvC+cVgR1Iwxw==" algorithmName="SHA-512" password="CC35"/>
  <autoFilter ref="C141:K776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2021-07-15T05:06:16Z</dcterms:created>
  <dcterms:modified xsi:type="dcterms:W3CDTF">2021-07-15T05:06:22Z</dcterms:modified>
</cp:coreProperties>
</file>