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/>
  <bookViews>
    <workbookView xWindow="65416" yWindow="65416" windowWidth="29040" windowHeight="15840" activeTab="0"/>
  </bookViews>
  <sheets>
    <sheet name="Rekapitulace ELEKTRO" sheetId="9" r:id="rId1"/>
    <sheet name="Rek Zp-SO4 a SO5" sheetId="1" r:id="rId2"/>
    <sheet name="Způsobilé- SO4 a SO5 " sheetId="2" r:id="rId3"/>
    <sheet name="Rek. Zp-SO2,SO3 a VO " sheetId="6" r:id="rId4"/>
    <sheet name="Způsobilé SO2, SO3 a VO" sheetId="5" r:id="rId5"/>
    <sheet name="Rek. Nezpu-SO2 a SO3" sheetId="7" r:id="rId6"/>
    <sheet name="Nezpůsobilé SO2 a SO3" sheetId="8" r:id="rId7"/>
  </sheets>
  <definedNames/>
  <calcPr calcId="191029"/>
  <extLst/>
</workbook>
</file>

<file path=xl/sharedStrings.xml><?xml version="1.0" encoding="utf-8"?>
<sst xmlns="http://schemas.openxmlformats.org/spreadsheetml/2006/main" count="1411" uniqueCount="532">
  <si>
    <r>
      <rPr>
        <b/>
        <sz val="16"/>
        <color rgb="FFFF0000"/>
        <rFont val="Arial"/>
        <family val="2"/>
      </rPr>
      <t>Elektro - Sychra, spol. s r.o.</t>
    </r>
  </si>
  <si>
    <r>
      <rPr>
        <b/>
        <sz val="16"/>
        <color rgb="FFFF0000"/>
        <rFont val="Arial"/>
        <family val="2"/>
      </rPr>
      <t>Elektro - Sychra, spol. s r.o.</t>
    </r>
  </si>
  <si>
    <t>Jilemnického 233, 562 01 Ústí nad Orlicí</t>
  </si>
  <si>
    <t>tel. 465 523140, 724 528590, fax 465 520214, e-mail: info@elektro-sychra.cz</t>
  </si>
  <si>
    <t xml:space="preserve">Zpracováno programem firmy SELPO Broumy, tel. +420 603 525768 </t>
  </si>
  <si>
    <t>C21M - Elektromontáže</t>
  </si>
  <si>
    <t>Poř.č.</t>
  </si>
  <si>
    <t>Číslo pol.</t>
  </si>
  <si>
    <t>Popis položky</t>
  </si>
  <si>
    <t>Cena/jedn. [Kč]</t>
  </si>
  <si>
    <t>Množství</t>
  </si>
  <si>
    <t>Jedn.</t>
  </si>
  <si>
    <t>Celkem [Kč]</t>
  </si>
  <si>
    <t>210010021</t>
  </si>
  <si>
    <t>trubka plastová tuhá instalační průměr 16mm (PU)</t>
  </si>
  <si>
    <t>Nabídka číslo:</t>
  </si>
  <si>
    <t>435,00</t>
  </si>
  <si>
    <t>m</t>
  </si>
  <si>
    <t>N-2020/0008</t>
  </si>
  <si>
    <t>Název:</t>
  </si>
  <si>
    <t>210010351</t>
  </si>
  <si>
    <t>STEPA Lanškroun - Úsporná opatření obj. čp. 995</t>
  </si>
  <si>
    <t>krabicová rozvodka typ 6455-11 do 4mm2 vč. zapojení</t>
  </si>
  <si>
    <t>185,00</t>
  </si>
  <si>
    <t>ks</t>
  </si>
  <si>
    <t>210110003</t>
  </si>
  <si>
    <t/>
  </si>
  <si>
    <t>sériový přepínač nástěnný prostředí vlhké řazení 5</t>
  </si>
  <si>
    <t>Způsobilé náklady pro SO4 a SO5</t>
  </si>
  <si>
    <t>5,00</t>
  </si>
  <si>
    <t>210802109</t>
  </si>
  <si>
    <t>CMSM 3Cx1.5mm2 (CMSM 3G1.5) (VU)</t>
  </si>
  <si>
    <t>245,00</t>
  </si>
  <si>
    <t>210810045</t>
  </si>
  <si>
    <t>CYKY-CYKYm 3Ax1.5mm2 (CYKY 3O1.5) 750V (PU)</t>
  </si>
  <si>
    <t>480,00</t>
  </si>
  <si>
    <t>CYKY-CYKYm 3Cx1.5mm2 (CYKY 3J1.5) 750V (PU)</t>
  </si>
  <si>
    <t>950,00</t>
  </si>
  <si>
    <t>210810055</t>
  </si>
  <si>
    <t>CYKY-CYKYm 5Cx1.5mm2 (CYKY 5J1.5) 750V (PU)</t>
  </si>
  <si>
    <t>215012110</t>
  </si>
  <si>
    <t>lišta vkládací s víčkem 20mm</t>
  </si>
  <si>
    <t>285,00</t>
  </si>
  <si>
    <t>215012120</t>
  </si>
  <si>
    <t>lišta vkládací s víčkem 40mm</t>
  </si>
  <si>
    <t>120,00</t>
  </si>
  <si>
    <t>216201001</t>
  </si>
  <si>
    <t>K- LED svítidlo do pohledu M600 - dle knihy standardů v.č. E14</t>
  </si>
  <si>
    <t>30,00</t>
  </si>
  <si>
    <t>Rekapitulace</t>
  </si>
  <si>
    <t>Kap.</t>
  </si>
  <si>
    <t>216201020</t>
  </si>
  <si>
    <t>A- LED svítidlo závěsné IP66 - dle knihy standardů v.č. E14</t>
  </si>
  <si>
    <t>35,00</t>
  </si>
  <si>
    <t>G- LED svítidlo závěsné IP66 - dle knihy standardů v.č. E14</t>
  </si>
  <si>
    <t>66,00</t>
  </si>
  <si>
    <t>216201025</t>
  </si>
  <si>
    <t>Základ 21,00%</t>
  </si>
  <si>
    <t>M- LED svítidlo nouzové, trvale svítící - dle knihy standardů v.č. E14</t>
  </si>
  <si>
    <t>A.</t>
  </si>
  <si>
    <t>8,00</t>
  </si>
  <si>
    <t>UPRAVENÉ ROZPOČTOVÉ NÁKLADY</t>
  </si>
  <si>
    <t>N- LED svítidlo nouzové 1h - dle knihy standardů v.č. E14</t>
  </si>
  <si>
    <t>1.</t>
  </si>
  <si>
    <t>13,00</t>
  </si>
  <si>
    <t>C21M - Elektromontáže  -  MONTÁŽ</t>
  </si>
  <si>
    <t>216201032</t>
  </si>
  <si>
    <t xml:space="preserve"> H- LED svítidlo přisazené IP66 - dle knihy standardů v.č. E14</t>
  </si>
  <si>
    <t>7,00</t>
  </si>
  <si>
    <t>2.</t>
  </si>
  <si>
    <t>C21M- Demontáže  -  DEMONTÁŽ</t>
  </si>
  <si>
    <t>J- LED svítidlo přisazené IP66 - dle knihy standardů v.č. E14</t>
  </si>
  <si>
    <t>3.</t>
  </si>
  <si>
    <t>56,00</t>
  </si>
  <si>
    <t>VRN  -  MONTÁŽ</t>
  </si>
  <si>
    <t>4.</t>
  </si>
  <si>
    <t>Výchozí revize elektro  -  MONTÁŽ</t>
  </si>
  <si>
    <t>5.</t>
  </si>
  <si>
    <t>Zakreslení skutečného stavu  -  MONTÁŽ</t>
  </si>
  <si>
    <t>6.</t>
  </si>
  <si>
    <t>MATERIÁL</t>
  </si>
  <si>
    <t>Celkem za ceník:</t>
  </si>
  <si>
    <t>Cena:</t>
  </si>
  <si>
    <t>Kč</t>
  </si>
  <si>
    <t>CELKEM URN</t>
  </si>
  <si>
    <t>C21M- Demontáže</t>
  </si>
  <si>
    <t>B.</t>
  </si>
  <si>
    <t>HZS</t>
  </si>
  <si>
    <t>7.</t>
  </si>
  <si>
    <t>Hodinová zúčtovací sazba</t>
  </si>
  <si>
    <t>210010002</t>
  </si>
  <si>
    <t>trubka plastová ohebná instalační průměr 16mm (PO)</t>
  </si>
  <si>
    <t>CELKEM HZS</t>
  </si>
  <si>
    <t>350,00</t>
  </si>
  <si>
    <t>Σ</t>
  </si>
  <si>
    <t>125,00</t>
  </si>
  <si>
    <t>REKAPITULACE CELKEM</t>
  </si>
  <si>
    <t>210020555</t>
  </si>
  <si>
    <t>napnutí jednoho nosného ocelového lana do 35mm2</t>
  </si>
  <si>
    <t>60,00</t>
  </si>
  <si>
    <t>210201011</t>
  </si>
  <si>
    <t>svítidlo zářivkové stropní 1x36W</t>
  </si>
  <si>
    <t>14,00</t>
  </si>
  <si>
    <t>210201065</t>
  </si>
  <si>
    <t>svítidlo zářivkové stropní 1x36W IP65</t>
  </si>
  <si>
    <t>38,00</t>
  </si>
  <si>
    <t>svítidlo zářivkové stropní 1x58W IP65</t>
  </si>
  <si>
    <t>9,00</t>
  </si>
  <si>
    <t>Základ DPH</t>
  </si>
  <si>
    <t>210201067</t>
  </si>
  <si>
    <t>svítidlo zářivkové stropní průmyslové 2x36W IP66</t>
  </si>
  <si>
    <t>4,00</t>
  </si>
  <si>
    <t>DPH</t>
  </si>
  <si>
    <t>Celkem s DPH</t>
  </si>
  <si>
    <t>Sazba 21,00%</t>
  </si>
  <si>
    <t>210202005</t>
  </si>
  <si>
    <t xml:space="preserve">Svítidlo závěsné 250W průmyslové </t>
  </si>
  <si>
    <t xml:space="preserve">Svítidlo závěsné 250W RVL průmyslové </t>
  </si>
  <si>
    <t>260,00</t>
  </si>
  <si>
    <t>310,00</t>
  </si>
  <si>
    <t>Celkem:</t>
  </si>
  <si>
    <t>210810056</t>
  </si>
  <si>
    <t>CYKY-CYKYm 5Cx2.5mm2 (CYKY 5J2.5) 750V (PU)</t>
  </si>
  <si>
    <t>100,00</t>
  </si>
  <si>
    <t>215202116</t>
  </si>
  <si>
    <t>svítidlo zářivkové stropní 3x58W IP65</t>
  </si>
  <si>
    <t>116,00</t>
  </si>
  <si>
    <t xml:space="preserve">
Ve výkazu uvedené typy výrobku, značky, komponenty, výrobce, dodavatel a pod. dokumentují pouze požadavek na parametry, kvalitu a vlastnosti výrobku, který má být použit. Udávají tak minimální standardy, požadavané zadavatelem stavby. Může být použit jiný výrobek stejné nebo vyšší kvality.  </t>
  </si>
  <si>
    <t>vypracoval:</t>
  </si>
  <si>
    <t>Jiří Skalický</t>
  </si>
  <si>
    <t>e-mail:</t>
  </si>
  <si>
    <t>info@elektro-sychra.cz</t>
  </si>
  <si>
    <t>dne:</t>
  </si>
  <si>
    <t>5.3.2020</t>
  </si>
  <si>
    <t>VRN</t>
  </si>
  <si>
    <t>01</t>
  </si>
  <si>
    <t>Podíl přidružených výkonů 6% z C21M a navázaného materiálu</t>
  </si>
  <si>
    <t>1,00</t>
  </si>
  <si>
    <t>02</t>
  </si>
  <si>
    <t>Podružný materiál cca 5,00%</t>
  </si>
  <si>
    <t>03</t>
  </si>
  <si>
    <t>Cestovné a úklid</t>
  </si>
  <si>
    <t>04</t>
  </si>
  <si>
    <t>Vypracování projektové dokumentace</t>
  </si>
  <si>
    <t>Výchozí revize elektro</t>
  </si>
  <si>
    <t>Zakreslení skutečného stavu</t>
  </si>
  <si>
    <t>Materiály</t>
  </si>
  <si>
    <t>1006113</t>
  </si>
  <si>
    <t>Krabice rozvodná 6455-11</t>
  </si>
  <si>
    <t>KS</t>
  </si>
  <si>
    <t>1063839</t>
  </si>
  <si>
    <t>Kabel CMSM  3G1,5 (flexibilní)</t>
  </si>
  <si>
    <t>M</t>
  </si>
  <si>
    <t>11.101.802</t>
  </si>
  <si>
    <t>11.101.803</t>
  </si>
  <si>
    <t>A- LED svítidlo závěsné - dle knihy standardů v.č. E14</t>
  </si>
  <si>
    <t>1111224</t>
  </si>
  <si>
    <t>1203275</t>
  </si>
  <si>
    <t>Lišta vkládací  20x 20 bílá LHD 3m</t>
  </si>
  <si>
    <t>1220989</t>
  </si>
  <si>
    <t>1223561</t>
  </si>
  <si>
    <t>Trubka pevná 1250N  8016E /3m černá</t>
  </si>
  <si>
    <t>1257495</t>
  </si>
  <si>
    <t>Kabel CYKY-J  3x 1,5 buben</t>
  </si>
  <si>
    <t>1257856</t>
  </si>
  <si>
    <t>Kabel CYKY-O  3x 1,5 /100m</t>
  </si>
  <si>
    <t>1258046</t>
  </si>
  <si>
    <t>Kabel CYKY-J  5x 1,5 /100m</t>
  </si>
  <si>
    <t>1271566</t>
  </si>
  <si>
    <t>1480637</t>
  </si>
  <si>
    <t>Spínač 5 sériový IP54 bílá</t>
  </si>
  <si>
    <t>2507180</t>
  </si>
  <si>
    <t>Lišta vkládací 40x40</t>
  </si>
  <si>
    <t>9028310</t>
  </si>
  <si>
    <t>Příchytka trubky CL 16 bílá</t>
  </si>
  <si>
    <t>Celkem za materiály:</t>
  </si>
  <si>
    <t>Práce v HZS</t>
  </si>
  <si>
    <t>Montážní plošina</t>
  </si>
  <si>
    <t>hod.</t>
  </si>
  <si>
    <t>Napojení na stávající zařízení</t>
  </si>
  <si>
    <t>Úprava stávajícího zařízení</t>
  </si>
  <si>
    <t>Celkem za práci v HZS:</t>
  </si>
  <si>
    <t>210010023</t>
  </si>
  <si>
    <t>trubka plastová tuhá instalační průměr 29mm (PU)</t>
  </si>
  <si>
    <t>250,00</t>
  </si>
  <si>
    <t>210010027</t>
  </si>
  <si>
    <t>trubka plastová ohebná instalační průměr 32mm (PU)</t>
  </si>
  <si>
    <t>210010353</t>
  </si>
  <si>
    <t>krabicová rozvodka typ 6454-30 do 10mm2 vč. zapojení</t>
  </si>
  <si>
    <t>210110001</t>
  </si>
  <si>
    <t>spínač nástěnný prostředí vlhké 1-pólový řazení 1</t>
  </si>
  <si>
    <t>6,00</t>
  </si>
  <si>
    <t>2,00</t>
  </si>
  <si>
    <t>210110004</t>
  </si>
  <si>
    <t>střídavý přepínač nástěnný prostředí vlhké řazení 6</t>
  </si>
  <si>
    <t>210110041</t>
  </si>
  <si>
    <t>spínač zapuštěný 1-pólový řazení 1</t>
  </si>
  <si>
    <t>210110043</t>
  </si>
  <si>
    <t>střídavý sériový přepínač zapuštěný - řazení 5/5A</t>
  </si>
  <si>
    <t>210110045</t>
  </si>
  <si>
    <t>střídavý přepínač zapuštěný - řazení 6</t>
  </si>
  <si>
    <t>210810005</t>
  </si>
  <si>
    <t>CYKY-CYKYm 3Ax1.5mm2 (CYKY 3O1.5) 750V (VU)</t>
  </si>
  <si>
    <t>160,00</t>
  </si>
  <si>
    <t>CYKY-CYKYm 3Cx1.5mm2 (CYKY 3J1.5) 750V (VU)</t>
  </si>
  <si>
    <t>300,00</t>
  </si>
  <si>
    <t>210810015</t>
  </si>
  <si>
    <t>CYKY-CYKYm 5Cx1.5mm2 (CYKY 5J1.5) 750V (VU)</t>
  </si>
  <si>
    <t>660,00</t>
  </si>
  <si>
    <t>216010331</t>
  </si>
  <si>
    <t>krabice instalační OBO A8</t>
  </si>
  <si>
    <t>40,00</t>
  </si>
  <si>
    <t>11,00</t>
  </si>
  <si>
    <t>216201030</t>
  </si>
  <si>
    <t>B- LED svítidlo nástěnné IP66 - dle knihy standardů v.č. E14</t>
  </si>
  <si>
    <t>12,00</t>
  </si>
  <si>
    <t>C- LED svítidlo přisazené - dle knihy standardů v.č. E14</t>
  </si>
  <si>
    <t>19,00</t>
  </si>
  <si>
    <t>D- LED svítidlo nástěnné - dle knihy standardů v.č. E14</t>
  </si>
  <si>
    <t>E- LED svítidlo přisazené - dle knihy standardů v.č. E14</t>
  </si>
  <si>
    <t>216201033</t>
  </si>
  <si>
    <t>F- LED svítidlo s vypínačem - dle knihy standardů v.č. E14</t>
  </si>
  <si>
    <t>90,00</t>
  </si>
  <si>
    <t>230,00</t>
  </si>
  <si>
    <t>210200058</t>
  </si>
  <si>
    <t>svítidlo žárovkové venkovní 60W IP44</t>
  </si>
  <si>
    <t>svítidlo zářivkové venkovní 1x36W IP65</t>
  </si>
  <si>
    <t>200,00</t>
  </si>
  <si>
    <t>500,00</t>
  </si>
  <si>
    <t>svítidlo zářivkové stropní 3x36W IP65</t>
  </si>
  <si>
    <t>101,00</t>
  </si>
  <si>
    <t>216203002</t>
  </si>
  <si>
    <t>reflektor halogenový do 100W</t>
  </si>
  <si>
    <t>3,00</t>
  </si>
  <si>
    <t>Podružný materiál 5,00%</t>
  </si>
  <si>
    <t>001</t>
  </si>
  <si>
    <t>002</t>
  </si>
  <si>
    <t>B- LED svítidlo nástěnné - dle knihy standardů v.č. E14</t>
  </si>
  <si>
    <t>003</t>
  </si>
  <si>
    <t>C- LED svítidlo přísazené - dle knihy standardů v.č. E14</t>
  </si>
  <si>
    <t>004</t>
  </si>
  <si>
    <t>005</t>
  </si>
  <si>
    <t>E- LED svítidlo přísazené - dle knihy standardů v.č. E14</t>
  </si>
  <si>
    <t>006</t>
  </si>
  <si>
    <t>1109614</t>
  </si>
  <si>
    <t>Kryt spínače jednoduchý bílá</t>
  </si>
  <si>
    <t>1109702</t>
  </si>
  <si>
    <t>Kryt spínače dělený bílá</t>
  </si>
  <si>
    <t>1110818</t>
  </si>
  <si>
    <t>Rámeček 1-násobný bílá</t>
  </si>
  <si>
    <t>1129498</t>
  </si>
  <si>
    <t>Spojka trubky SM 32 šedá</t>
  </si>
  <si>
    <t>1129535</t>
  </si>
  <si>
    <t>Příchytka trubky CL 32 šedá</t>
  </si>
  <si>
    <t>1129586</t>
  </si>
  <si>
    <t>Trubka ohebná 320N FX 32 světle šedá</t>
  </si>
  <si>
    <t>1236807</t>
  </si>
  <si>
    <t>Přístroj spínače 1 (1So) bezšroubový</t>
  </si>
  <si>
    <t>1236808</t>
  </si>
  <si>
    <t>Přístroj spínače 5 sériový bezšroubový</t>
  </si>
  <si>
    <t>1236809</t>
  </si>
  <si>
    <t>Přístroj spínače 6 (6So) střídavý bezšroubový</t>
  </si>
  <si>
    <t>1257864</t>
  </si>
  <si>
    <t>Kabel CYKY-J  3x 1,5 /100m</t>
  </si>
  <si>
    <t>1403092</t>
  </si>
  <si>
    <t>Krabicová rozvodka do 10mm2, 5-POL.SV. IP66</t>
  </si>
  <si>
    <t>1430641</t>
  </si>
  <si>
    <t>Trubka pevná  320N  32mm světle šedá</t>
  </si>
  <si>
    <t>1480631</t>
  </si>
  <si>
    <t>Spínač č.1 IP54 šedá</t>
  </si>
  <si>
    <t>1480640</t>
  </si>
  <si>
    <t>Spínač č.6 střídavý IP54 šedá</t>
  </si>
  <si>
    <t>1502911</t>
  </si>
  <si>
    <t>Spínač 6/0 tlačítko přepínací IP54 šedá</t>
  </si>
  <si>
    <t>1646620</t>
  </si>
  <si>
    <t>Svorka krabicová 2273-205 5x0,5-2,5 žlutá</t>
  </si>
  <si>
    <t>2016647</t>
  </si>
  <si>
    <t>Krabice odbočná A 8 prázdná světle šedá IP54  8 kabelových vývodů</t>
  </si>
  <si>
    <t>Spolupráce s revizním technikem</t>
  </si>
  <si>
    <t>Zabezpečení pracoviště</t>
  </si>
  <si>
    <t>Montážní plošina/lešení</t>
  </si>
  <si>
    <t>Koordinace profesí behěm stavby</t>
  </si>
  <si>
    <t>05</t>
  </si>
  <si>
    <t>Práce nad rámec ceníku C21M - přesun nových svítidel a elektroinstalačního materiálu do místností, likvidace obalového materiálu</t>
  </si>
  <si>
    <t>06</t>
  </si>
  <si>
    <t>Funkční odzkoušení zařízení</t>
  </si>
  <si>
    <t>07</t>
  </si>
  <si>
    <t>Zkušební provoz systémů</t>
  </si>
  <si>
    <t>N-2020/0007</t>
  </si>
  <si>
    <t>Způsobilé náklady pro SO2, SO3 a VO</t>
  </si>
  <si>
    <t>N-2020/0009</t>
  </si>
  <si>
    <t>Nezpůsobilé náklady pro SO2 a SO3</t>
  </si>
  <si>
    <t>C.</t>
  </si>
  <si>
    <t>DODÁVKY ZAŘÍZENÍ</t>
  </si>
  <si>
    <t>Dodávka zařízení (specifikace)</t>
  </si>
  <si>
    <t>CELKEM DODÁVKY</t>
  </si>
  <si>
    <t>210010302</t>
  </si>
  <si>
    <t>krabice přístrojová zapuštěná kruhová 1904 do sádrokartonu</t>
  </si>
  <si>
    <t>41,00</t>
  </si>
  <si>
    <t>210010321</t>
  </si>
  <si>
    <t>krabice odbočná s víčkem a svork. (1903, KR 68) kruhová vč. zapojení</t>
  </si>
  <si>
    <t>52,00</t>
  </si>
  <si>
    <t>210020325</t>
  </si>
  <si>
    <t>kanál dvoukomorový 160x65 D parapetní</t>
  </si>
  <si>
    <t>210020400</t>
  </si>
  <si>
    <t>žlab drátěný 50x50</t>
  </si>
  <si>
    <t>80,00</t>
  </si>
  <si>
    <t>210020401</t>
  </si>
  <si>
    <t>žlab drátěný 100x50</t>
  </si>
  <si>
    <t>130,00</t>
  </si>
  <si>
    <t>210020411</t>
  </si>
  <si>
    <t>žlab drátěný 150x100</t>
  </si>
  <si>
    <t>210020413</t>
  </si>
  <si>
    <t>žlab drátěný 250x100</t>
  </si>
  <si>
    <t>70,00</t>
  </si>
  <si>
    <t>210020450</t>
  </si>
  <si>
    <t>spojka žlabu drátěného</t>
  </si>
  <si>
    <t>340,00</t>
  </si>
  <si>
    <t>210020454</t>
  </si>
  <si>
    <t>nosník  NDZ 100</t>
  </si>
  <si>
    <t>nosník  NDZ 50</t>
  </si>
  <si>
    <t>210020455</t>
  </si>
  <si>
    <t>nosník  NDZ 150</t>
  </si>
  <si>
    <t>210020457</t>
  </si>
  <si>
    <t>nosník  NDZ 250</t>
  </si>
  <si>
    <t>210020470</t>
  </si>
  <si>
    <t>trapézový úchyt</t>
  </si>
  <si>
    <t>210020472</t>
  </si>
  <si>
    <t>nosný C profil</t>
  </si>
  <si>
    <t>210020475</t>
  </si>
  <si>
    <t>závitová tyč M8 3m</t>
  </si>
  <si>
    <t>210020922</t>
  </si>
  <si>
    <t>protipožární průchod stěnou dle PBŘ tl. 90cm</t>
  </si>
  <si>
    <t>m2</t>
  </si>
  <si>
    <t>210111012</t>
  </si>
  <si>
    <t>zásuvka polozap./zapuštěná 10/16A 250V 2P+Z průběžná montáž</t>
  </si>
  <si>
    <t>zásuvka polozap./zapuštěná 10/16A 250V 2P+Z průběžná montáž profil 45</t>
  </si>
  <si>
    <t>27,00</t>
  </si>
  <si>
    <t>210190003</t>
  </si>
  <si>
    <t>montáž oceloplech. rozvodnic do 100kg</t>
  </si>
  <si>
    <t>210190051</t>
  </si>
  <si>
    <t>montáž rozvaděčů skříňových panelových za 1 pole do 200kg</t>
  </si>
  <si>
    <t>210220022</t>
  </si>
  <si>
    <t>uzemnění v zemi FeZn průměru 8-10mm vč. svorek, propojení a izolace spojů</t>
  </si>
  <si>
    <t>210220101</t>
  </si>
  <si>
    <t>svodové vodiče FeZn a Al průměru 10mm, Cu, AlMgSi průměr 8mm vč. podpěr</t>
  </si>
  <si>
    <t>520,00</t>
  </si>
  <si>
    <t>210220231</t>
  </si>
  <si>
    <t>jímací tyč do 2m na podstavce PB</t>
  </si>
  <si>
    <t>210220301</t>
  </si>
  <si>
    <t>svorky hromosvodové do 2 šroubu (SS, SR 03)</t>
  </si>
  <si>
    <t>22,00</t>
  </si>
  <si>
    <t>210220302</t>
  </si>
  <si>
    <t>svorky hromosvodové nad 2 šrouby -(SZ,SK)</t>
  </si>
  <si>
    <t>24,00</t>
  </si>
  <si>
    <t>210220321</t>
  </si>
  <si>
    <t>svorka na potrubí "Bernard" vč. pásku (bez vodiče a připojení)</t>
  </si>
  <si>
    <t>210220372</t>
  </si>
  <si>
    <t>ochranný úhelník nebo trubka s držáky do zdiva</t>
  </si>
  <si>
    <t>210220401</t>
  </si>
  <si>
    <t>označení svodu štítky smalt/umělá hmota</t>
  </si>
  <si>
    <t>210220431</t>
  </si>
  <si>
    <t>tvarováni mont. dílu - jímače, ochranné trubky, úhelníky</t>
  </si>
  <si>
    <t>210800525</t>
  </si>
  <si>
    <t>CY 2.5mm2 (H07V-U) zelenožlutý (VU)</t>
  </si>
  <si>
    <t>15,00</t>
  </si>
  <si>
    <t>210800529</t>
  </si>
  <si>
    <t>CY 16mm2 (H07V-U) zelenožlutý (VU)</t>
  </si>
  <si>
    <t>210800530</t>
  </si>
  <si>
    <t>CY 25mm2 (H07V-U) zelenožlutý (VU)</t>
  </si>
  <si>
    <t>560,00</t>
  </si>
  <si>
    <t>210810006</t>
  </si>
  <si>
    <t>CYKY-CYKYm 3Cx2.5mm2 (CYKY 3J2.5) 750V (VU)</t>
  </si>
  <si>
    <t>210810013</t>
  </si>
  <si>
    <t>CYKY-CYKYm 4Bx10mm2 (CYKY 4J10) 750V (VU)</t>
  </si>
  <si>
    <t>460,00</t>
  </si>
  <si>
    <t>210810016</t>
  </si>
  <si>
    <t>CYKY-CYKYm 5Cx2.5mm2 (CYKY 5J2.5) 750V (VU)</t>
  </si>
  <si>
    <t>960,00</t>
  </si>
  <si>
    <t>210810017</t>
  </si>
  <si>
    <t>CYKY-CYKYm 5Cx4mm2 (CYKY 5J4) 750V (VU)</t>
  </si>
  <si>
    <t>140,00</t>
  </si>
  <si>
    <t>210810093</t>
  </si>
  <si>
    <t>CYKY-CYKYm 3Bx95+50mm2 (CYKY 3J95+50) 1kV (VU)</t>
  </si>
  <si>
    <t>88,00</t>
  </si>
  <si>
    <t>215142141</t>
  </si>
  <si>
    <t>zdroj pro sanitární techniku 24V DC</t>
  </si>
  <si>
    <t>216140001</t>
  </si>
  <si>
    <t>montáž prostorového termostatu</t>
  </si>
  <si>
    <t>216140002</t>
  </si>
  <si>
    <t>montáž ventilátoru</t>
  </si>
  <si>
    <t>216140006</t>
  </si>
  <si>
    <t>Montáž přímotopného konvektoru</t>
  </si>
  <si>
    <t>216140031</t>
  </si>
  <si>
    <t>Připojení stávajícího zařízení OS-V</t>
  </si>
  <si>
    <t>216140032</t>
  </si>
  <si>
    <t>Připojení stávajícího zařízení OS-M</t>
  </si>
  <si>
    <t>216140033</t>
  </si>
  <si>
    <t>Připojení stávajícího zařízení OS-K</t>
  </si>
  <si>
    <t>216140034</t>
  </si>
  <si>
    <t>Připojení KOV- plyn. kond. ohřívací jednotka</t>
  </si>
  <si>
    <t>216140035</t>
  </si>
  <si>
    <t>Připojení pohonů světlíků (230V)</t>
  </si>
  <si>
    <t>216140036</t>
  </si>
  <si>
    <t>Připojení senzoru s el. mag. ventilem</t>
  </si>
  <si>
    <t>216190003</t>
  </si>
  <si>
    <t>montáž zásuvkové skříně</t>
  </si>
  <si>
    <t>216220120</t>
  </si>
  <si>
    <t>montáž podpěry PV 17</t>
  </si>
  <si>
    <t>216220122</t>
  </si>
  <si>
    <t>montáž podpěry PV 21</t>
  </si>
  <si>
    <t>216220371</t>
  </si>
  <si>
    <t>ekvipotenciální svorkovnice s krabicí</t>
  </si>
  <si>
    <t>1001101</t>
  </si>
  <si>
    <t>Vodič CY  2,5 H07V-U zeleno-žlutá</t>
  </si>
  <si>
    <t>1005954</t>
  </si>
  <si>
    <t>Svorka SR 03 litina FeZn pro spojení páska/drát (litina)</t>
  </si>
  <si>
    <t>1005962</t>
  </si>
  <si>
    <t>Svorka SS FeZn spojovací - tloušťka 3 mm</t>
  </si>
  <si>
    <t>1006615</t>
  </si>
  <si>
    <t>Svorka SJ 01 FeZn k tyči jímací 18mm a vodiči 8-10mm</t>
  </si>
  <si>
    <t>1006623</t>
  </si>
  <si>
    <t>Svorka SK FeZn křížová</t>
  </si>
  <si>
    <t>1006631</t>
  </si>
  <si>
    <t>Svorka SZ zkušební litina/litina</t>
  </si>
  <si>
    <t>1010833</t>
  </si>
  <si>
    <t>Svorka SP 1 FeZn připojovací (2 šrouby)</t>
  </si>
  <si>
    <t>1011609</t>
  </si>
  <si>
    <t>Svorka zemnící ZSA 16</t>
  </si>
  <si>
    <t>1011764</t>
  </si>
  <si>
    <t>Drát zemnící FeZn 10   1kg=1,61m</t>
  </si>
  <si>
    <t>KG</t>
  </si>
  <si>
    <t>1020548</t>
  </si>
  <si>
    <t>Páska uzemňovací měděná ZS 16, 15x0,3 (délka 0,5m)</t>
  </si>
  <si>
    <t>1043280</t>
  </si>
  <si>
    <t>Vodič CY 25 H07V-R zeleno-žlutá</t>
  </si>
  <si>
    <t>1043467</t>
  </si>
  <si>
    <t>Svorka krabicová 273-105 5x2,5</t>
  </si>
  <si>
    <t>1054785</t>
  </si>
  <si>
    <t xml:space="preserve">Žlab drátěný  250/100 2m galvanický zinek </t>
  </si>
  <si>
    <t>1059174</t>
  </si>
  <si>
    <t xml:space="preserve">Žlab drátěný  100/ 50 2m galvanický zinek </t>
  </si>
  <si>
    <t>1059676</t>
  </si>
  <si>
    <t>Svorkovnice ekvipotenciální EPS 2</t>
  </si>
  <si>
    <t>1064317</t>
  </si>
  <si>
    <t>Žlab drátěný 150/100 2m galvanický zinek</t>
  </si>
  <si>
    <t>1065629</t>
  </si>
  <si>
    <t>Štítek označovací č.1</t>
  </si>
  <si>
    <t>1081295</t>
  </si>
  <si>
    <t>Kabel 1-CYKY-J 3x 95+50</t>
  </si>
  <si>
    <t>1108307</t>
  </si>
  <si>
    <t>Zdroj 24V DC-SLZ 01Y</t>
  </si>
  <si>
    <t>1122070</t>
  </si>
  <si>
    <t>Závitová tyč M8 3M</t>
  </si>
  <si>
    <t>1199488</t>
  </si>
  <si>
    <t>Zásuvka 1-násobná s clonkami bílá</t>
  </si>
  <si>
    <t>1227350</t>
  </si>
  <si>
    <t>Spojka žlabu drátěného SDZ 1</t>
  </si>
  <si>
    <t>1236384</t>
  </si>
  <si>
    <t>Úhelník ochranný svodu 1,7m OU 17 FeZn</t>
  </si>
  <si>
    <t>1239950</t>
  </si>
  <si>
    <t>Nosník žlabu drátěného NDZ 150</t>
  </si>
  <si>
    <t>1239952</t>
  </si>
  <si>
    <t>Nosník žlabu drátěného NDZ 250</t>
  </si>
  <si>
    <t>1240719</t>
  </si>
  <si>
    <t>Podpěra vedení PV 17-160 FeZn na hřebenáče vlnitý eternit (vrut 8x160)</t>
  </si>
  <si>
    <t>1251257</t>
  </si>
  <si>
    <t>Držák úhelníku ochranného DUZ sš 250 FeZn (střed.špička - L=250 mm)</t>
  </si>
  <si>
    <t>1254358</t>
  </si>
  <si>
    <t>Zásuvka 1-násobná přepěťová s clonkami bílá</t>
  </si>
  <si>
    <t>1257871</t>
  </si>
  <si>
    <t>Kabel CYKY-J  5x 2,5 /100m</t>
  </si>
  <si>
    <t>1258031</t>
  </si>
  <si>
    <t>Kabel CYKY-J  5x 4 buben</t>
  </si>
  <si>
    <t>1258074</t>
  </si>
  <si>
    <t>Kabel CYKY-J  3x 2,5 /100m</t>
  </si>
  <si>
    <t>1258075</t>
  </si>
  <si>
    <t>Kabel CYKY-J  4x10 buben</t>
  </si>
  <si>
    <t>1294347</t>
  </si>
  <si>
    <t>Kanál parapetní 160X65D /2m</t>
  </si>
  <si>
    <t>1433024</t>
  </si>
  <si>
    <t>Drát zemnící AlMgSi 8 měkký       1kg=7,40m</t>
  </si>
  <si>
    <t>1509303</t>
  </si>
  <si>
    <t>Žlab drátěný 50/ 50 2m galvanický zinek</t>
  </si>
  <si>
    <t>1538062</t>
  </si>
  <si>
    <t>Vodič CY 16 H07V-U zeleno-žlutá</t>
  </si>
  <si>
    <t>1684228</t>
  </si>
  <si>
    <t>Krabice univerzální KU68LD/1 o73x45mm do sádrokartonu</t>
  </si>
  <si>
    <t>2503457</t>
  </si>
  <si>
    <t>C Profil nosný do 250mm</t>
  </si>
  <si>
    <t>3019569</t>
  </si>
  <si>
    <t>Svorka SU FeZn univerzální</t>
  </si>
  <si>
    <t>5013101</t>
  </si>
  <si>
    <t>Profil 45 zásuvka 1-násobná přepěťová bílá</t>
  </si>
  <si>
    <t>7113170</t>
  </si>
  <si>
    <t>Nosník žlabu drátěného 100 galvanický zinek</t>
  </si>
  <si>
    <t>7203699</t>
  </si>
  <si>
    <t>Nosník žlabu drátěného 50 galvanický zinek</t>
  </si>
  <si>
    <t>7400687</t>
  </si>
  <si>
    <t>Krabice 220x170x 80 IP55 hladká šroubovací víko nízké</t>
  </si>
  <si>
    <t>7407649</t>
  </si>
  <si>
    <t>Profil 45 zásuvka 1-násobná bílá (RAL 9010)</t>
  </si>
  <si>
    <t>7702038</t>
  </si>
  <si>
    <t>Trapézový úchyt plechový TU M8</t>
  </si>
  <si>
    <t>7722464</t>
  </si>
  <si>
    <t>Podstavec betonový PB 19</t>
  </si>
  <si>
    <t>7722465</t>
  </si>
  <si>
    <t>Podložka pod podstavec PB 19</t>
  </si>
  <si>
    <t>9046723</t>
  </si>
  <si>
    <t>Podpěra vedení na ploché střechy - dvoubodová PV21(f8 - 10mm)</t>
  </si>
  <si>
    <t>9058802</t>
  </si>
  <si>
    <t>Tyč jímací 2,0m AlMgSi 16</t>
  </si>
  <si>
    <t>Dodávky zařízení (specifikace)</t>
  </si>
  <si>
    <t>Rozvaděč RMS2 dle výkresu E5</t>
  </si>
  <si>
    <t>Rozvaděč RP1 dle výkresu E6</t>
  </si>
  <si>
    <t>Rozvaděč RP2 dle výkresu E7</t>
  </si>
  <si>
    <t>Ovládací skříň RO1 dle výkresu E8</t>
  </si>
  <si>
    <t>Ovládací skříň RO2 dle výkresu E9</t>
  </si>
  <si>
    <t>Ovládací skříň MS1 dle výkresu E10</t>
  </si>
  <si>
    <t>Ovládací skříň MS2 dle výkresu E11</t>
  </si>
  <si>
    <t>08</t>
  </si>
  <si>
    <t>Zásuvková skříň 32A/400V, 2x16A/230V, s chráničem, IP65</t>
  </si>
  <si>
    <t>09</t>
  </si>
  <si>
    <t>Přímotopný konvektor 1,5kW</t>
  </si>
  <si>
    <t>Celkem za dodávky:</t>
  </si>
  <si>
    <t>Demontáž stávajícího hromosvodu SO2-3</t>
  </si>
  <si>
    <t>Nepředvídatelné práce</t>
  </si>
  <si>
    <t>Základ bez DPH</t>
  </si>
  <si>
    <t>Rekapitulace celkových nákladů</t>
  </si>
  <si>
    <t>kpl</t>
  </si>
  <si>
    <t>Doplní účastník: Název,sídlo, IČO, datum, oprávněná osoba</t>
  </si>
  <si>
    <t>NÁVOD NA VYPLNĚNÍ: Účastník vyplní pouze barevně vyznačená pole na vybraných listech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</si>
</sst>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5]#,##0.00;\-#,##0.00"/>
    <numFmt numFmtId="165" formatCode="#,##0.00\ &quot;Kč&quot;"/>
    <numFmt numFmtId="166" formatCode="[$-10405]#,##0;\-#,##0"/>
  </numFmts>
  <fonts count="19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FF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9.75"/>
      <color rgb="FF000000"/>
      <name val="Arial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 readingOrder="1"/>
    </xf>
    <xf numFmtId="0" fontId="3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 readingOrder="1"/>
    </xf>
    <xf numFmtId="0" fontId="3" fillId="2" borderId="4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12" fillId="0" borderId="8" xfId="0" applyFont="1" applyBorder="1" applyAlignment="1">
      <alignment horizontal="right" vertical="top" wrapText="1" readingOrder="1"/>
    </xf>
    <xf numFmtId="0" fontId="3" fillId="0" borderId="8" xfId="0" applyFont="1" applyBorder="1" applyAlignment="1">
      <alignment vertical="top" wrapText="1"/>
    </xf>
    <xf numFmtId="165" fontId="12" fillId="0" borderId="8" xfId="0" applyNumberFormat="1" applyFont="1" applyBorder="1" applyAlignment="1">
      <alignment horizontal="right" vertical="top" wrapText="1" readingOrder="1"/>
    </xf>
    <xf numFmtId="165" fontId="3" fillId="0" borderId="8" xfId="0" applyNumberFormat="1" applyFont="1" applyBorder="1" applyAlignment="1">
      <alignment vertical="top" wrapText="1"/>
    </xf>
    <xf numFmtId="165" fontId="3" fillId="0" borderId="0" xfId="0" applyNumberFormat="1" applyFont="1"/>
    <xf numFmtId="165" fontId="12" fillId="0" borderId="0" xfId="0" applyNumberFormat="1" applyFont="1" applyAlignment="1">
      <alignment horizontal="right" vertical="top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0" fillId="0" borderId="0" xfId="0" applyFont="1" applyAlignment="1">
      <alignment/>
    </xf>
    <xf numFmtId="0" fontId="12" fillId="0" borderId="8" xfId="0" applyFont="1" applyBorder="1" applyAlignment="1">
      <alignment horizontal="right" vertical="top" wrapText="1" readingOrder="1"/>
    </xf>
    <xf numFmtId="165" fontId="12" fillId="0" borderId="8" xfId="0" applyNumberFormat="1" applyFont="1" applyBorder="1" applyAlignment="1">
      <alignment horizontal="right" vertical="top" wrapText="1" readingOrder="1"/>
    </xf>
    <xf numFmtId="165" fontId="12" fillId="0" borderId="0" xfId="0" applyNumberFormat="1" applyFont="1" applyAlignment="1">
      <alignment horizontal="right" vertical="top" wrapText="1" readingOrder="1"/>
    </xf>
    <xf numFmtId="0" fontId="8" fillId="0" borderId="0" xfId="0" applyFont="1" applyFill="1" applyBorder="1"/>
    <xf numFmtId="0" fontId="8" fillId="0" borderId="1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4" fillId="0" borderId="3" xfId="0" applyNumberFormat="1" applyFont="1" applyFill="1" applyBorder="1" applyAlignment="1">
      <alignment vertical="center"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8" fillId="2" borderId="2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3" borderId="0" xfId="0" applyNumberFormat="1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vertical="top" wrapText="1"/>
    </xf>
    <xf numFmtId="0" fontId="8" fillId="2" borderId="6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8" fillId="2" borderId="8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vertical="top" wrapText="1"/>
    </xf>
    <xf numFmtId="0" fontId="16" fillId="0" borderId="8" xfId="0" applyNumberFormat="1" applyFont="1" applyFill="1" applyBorder="1" applyAlignment="1">
      <alignment horizontal="right" vertical="top" wrapText="1" readingOrder="1"/>
    </xf>
    <xf numFmtId="0" fontId="8" fillId="0" borderId="8" xfId="0" applyNumberFormat="1" applyFont="1" applyFill="1" applyBorder="1" applyAlignment="1">
      <alignment vertical="top" wrapText="1"/>
    </xf>
    <xf numFmtId="165" fontId="16" fillId="0" borderId="8" xfId="0" applyNumberFormat="1" applyFont="1" applyFill="1" applyBorder="1" applyAlignment="1">
      <alignment horizontal="right" vertical="top" wrapText="1" readingOrder="1"/>
    </xf>
    <xf numFmtId="165" fontId="8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right" vertical="top" wrapText="1" readingOrder="1"/>
    </xf>
    <xf numFmtId="0" fontId="18" fillId="0" borderId="0" xfId="0" applyFont="1" applyAlignment="1">
      <alignment/>
    </xf>
    <xf numFmtId="0" fontId="7" fillId="0" borderId="10" xfId="0" applyFont="1" applyBorder="1" applyAlignment="1">
      <alignment horizontal="right" vertical="top" wrapText="1" readingOrder="1"/>
    </xf>
    <xf numFmtId="0" fontId="8" fillId="0" borderId="10" xfId="0" applyFont="1" applyBorder="1"/>
    <xf numFmtId="0" fontId="7" fillId="0" borderId="10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9" fillId="2" borderId="0" xfId="0" applyFont="1" applyFill="1" applyBorder="1" applyAlignment="1">
      <alignment horizontal="right" vertical="top" wrapText="1" readingOrder="1"/>
    </xf>
    <xf numFmtId="0" fontId="8" fillId="0" borderId="0" xfId="0" applyFont="1" applyBorder="1"/>
    <xf numFmtId="0" fontId="8" fillId="0" borderId="0" xfId="0" applyFont="1" applyBorder="1"/>
    <xf numFmtId="0" fontId="10" fillId="2" borderId="0" xfId="0" applyFont="1" applyFill="1" applyBorder="1" applyAlignment="1">
      <alignment horizontal="left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right" vertical="top" wrapText="1" readingOrder="1"/>
    </xf>
    <xf numFmtId="4" fontId="7" fillId="0" borderId="0" xfId="0" applyNumberFormat="1" applyFont="1" applyAlignment="1">
      <alignment horizontal="right" vertical="top" wrapText="1" readingOrder="1"/>
    </xf>
    <xf numFmtId="0" fontId="17" fillId="0" borderId="0" xfId="0" applyFont="1" applyAlignment="1">
      <alignment/>
    </xf>
    <xf numFmtId="4" fontId="5" fillId="0" borderId="0" xfId="0" applyNumberFormat="1" applyFont="1" applyAlignment="1">
      <alignment horizontal="right" vertical="top" wrapText="1" readingOrder="1"/>
    </xf>
    <xf numFmtId="0" fontId="11" fillId="0" borderId="8" xfId="0" applyFont="1" applyBorder="1" applyAlignment="1">
      <alignment horizontal="left" vertical="top" wrapText="1" readingOrder="1"/>
    </xf>
    <xf numFmtId="0" fontId="8" fillId="0" borderId="8" xfId="0" applyFont="1" applyBorder="1"/>
    <xf numFmtId="0" fontId="12" fillId="0" borderId="8" xfId="0" applyFont="1" applyBorder="1" applyAlignment="1">
      <alignment horizontal="right" vertical="top" wrapText="1" readingOrder="1"/>
    </xf>
    <xf numFmtId="165" fontId="12" fillId="0" borderId="8" xfId="0" applyNumberFormat="1" applyFont="1" applyBorder="1" applyAlignment="1">
      <alignment horizontal="right" vertical="top" wrapText="1" readingOrder="1"/>
    </xf>
    <xf numFmtId="0" fontId="12" fillId="0" borderId="0" xfId="0" applyFont="1" applyAlignment="1">
      <alignment horizontal="right" vertical="top" wrapText="1" readingOrder="1"/>
    </xf>
    <xf numFmtId="165" fontId="12" fillId="0" borderId="0" xfId="0" applyNumberFormat="1" applyFont="1" applyAlignment="1">
      <alignment horizontal="right" vertical="top" wrapText="1" readingOrder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top" wrapText="1" readingOrder="1"/>
    </xf>
    <xf numFmtId="0" fontId="7" fillId="0" borderId="10" xfId="0" applyFont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right" vertical="center" wrapText="1" readingOrder="1"/>
    </xf>
    <xf numFmtId="4" fontId="7" fillId="0" borderId="10" xfId="0" applyNumberFormat="1" applyFont="1" applyBorder="1" applyAlignment="1">
      <alignment horizontal="right" vertical="center" wrapText="1" readingOrder="1"/>
    </xf>
    <xf numFmtId="164" fontId="5" fillId="0" borderId="0" xfId="0" applyNumberFormat="1" applyFont="1" applyAlignment="1">
      <alignment horizontal="right" vertical="top" wrapText="1" readingOrder="1"/>
    </xf>
    <xf numFmtId="164" fontId="5" fillId="5" borderId="0" xfId="0" applyNumberFormat="1" applyFont="1" applyFill="1" applyBorder="1" applyAlignment="1">
      <alignment horizontal="right" vertical="top" wrapText="1" readingOrder="1"/>
    </xf>
    <xf numFmtId="0" fontId="7" fillId="0" borderId="3" xfId="0" applyFont="1" applyBorder="1" applyAlignment="1">
      <alignment horizontal="left" vertical="top" wrapText="1" readingOrder="1"/>
    </xf>
    <xf numFmtId="0" fontId="8" fillId="0" borderId="3" xfId="0" applyFont="1" applyBorder="1"/>
    <xf numFmtId="0" fontId="7" fillId="0" borderId="3" xfId="0" applyFont="1" applyBorder="1" applyAlignment="1">
      <alignment horizontal="right" vertical="center" wrapText="1" readingOrder="1"/>
    </xf>
    <xf numFmtId="0" fontId="7" fillId="0" borderId="3" xfId="0" applyFont="1" applyBorder="1" applyAlignment="1">
      <alignment horizontal="right" vertical="top" wrapText="1" readingOrder="1"/>
    </xf>
    <xf numFmtId="0" fontId="7" fillId="0" borderId="3" xfId="0" applyFont="1" applyBorder="1" applyAlignment="1">
      <alignment horizontal="left" vertical="center" wrapText="1" readingOrder="1"/>
    </xf>
    <xf numFmtId="166" fontId="5" fillId="0" borderId="0" xfId="0" applyNumberFormat="1" applyFont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4" fontId="15" fillId="0" borderId="0" xfId="0" applyNumberFormat="1" applyFont="1" applyFill="1" applyBorder="1" applyAlignment="1">
      <alignment horizontal="right" vertical="top" wrapText="1" readingOrder="1"/>
    </xf>
    <xf numFmtId="4" fontId="8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right" vertical="top" wrapText="1" readingOrder="1"/>
    </xf>
    <xf numFmtId="0" fontId="10" fillId="2" borderId="0" xfId="0" applyNumberFormat="1" applyFont="1" applyFill="1" applyBorder="1" applyAlignment="1">
      <alignment vertical="top"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right" vertical="top" wrapText="1" readingOrder="1"/>
    </xf>
    <xf numFmtId="0" fontId="14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2" borderId="0" xfId="0" applyNumberFormat="1" applyFont="1" applyFill="1" applyBorder="1" applyAlignment="1">
      <alignment horizontal="right" vertical="top" wrapText="1" readingOrder="1"/>
    </xf>
    <xf numFmtId="0" fontId="14" fillId="0" borderId="1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14" fillId="0" borderId="10" xfId="0" applyNumberFormat="1" applyFont="1" applyFill="1" applyBorder="1" applyAlignment="1">
      <alignment vertical="top" wrapText="1" readingOrder="1"/>
    </xf>
    <xf numFmtId="4" fontId="14" fillId="0" borderId="0" xfId="0" applyNumberFormat="1" applyFont="1" applyFill="1" applyBorder="1" applyAlignment="1">
      <alignment horizontal="right" vertical="top" wrapText="1" readingOrder="1"/>
    </xf>
    <xf numFmtId="0" fontId="16" fillId="0" borderId="8" xfId="0" applyNumberFormat="1" applyFont="1" applyFill="1" applyBorder="1" applyAlignment="1">
      <alignment horizontal="right" vertical="top" wrapText="1" readingOrder="1"/>
    </xf>
    <xf numFmtId="0" fontId="8" fillId="0" borderId="8" xfId="0" applyNumberFormat="1" applyFont="1" applyFill="1" applyBorder="1" applyAlignment="1">
      <alignment vertical="top" wrapText="1"/>
    </xf>
    <xf numFmtId="165" fontId="16" fillId="0" borderId="8" xfId="0" applyNumberFormat="1" applyFont="1" applyFill="1" applyBorder="1" applyAlignment="1">
      <alignment horizontal="right" vertical="top" wrapText="1" readingOrder="1"/>
    </xf>
    <xf numFmtId="165" fontId="8" fillId="0" borderId="8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horizontal="left" vertical="top" wrapText="1" readingOrder="1"/>
    </xf>
    <xf numFmtId="0" fontId="14" fillId="0" borderId="10" xfId="0" applyNumberFormat="1" applyFont="1" applyFill="1" applyBorder="1" applyAlignment="1">
      <alignment vertical="center" wrapText="1" readingOrder="1"/>
    </xf>
    <xf numFmtId="0" fontId="14" fillId="0" borderId="10" xfId="0" applyNumberFormat="1" applyFont="1" applyFill="1" applyBorder="1" applyAlignment="1">
      <alignment horizontal="right" vertical="center" wrapText="1" readingOrder="1"/>
    </xf>
    <xf numFmtId="4" fontId="14" fillId="0" borderId="10" xfId="0" applyNumberFormat="1" applyFont="1" applyFill="1" applyBorder="1" applyAlignment="1">
      <alignment horizontal="right" vertical="center" wrapText="1" readingOrder="1"/>
    </xf>
    <xf numFmtId="4" fontId="8" fillId="0" borderId="10" xfId="0" applyNumberFormat="1" applyFont="1" applyFill="1" applyBorder="1" applyAlignment="1">
      <alignment vertical="top" wrapText="1"/>
    </xf>
    <xf numFmtId="0" fontId="11" fillId="0" borderId="8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horizontal="right" vertical="top" wrapText="1" readingOrder="1"/>
    </xf>
    <xf numFmtId="165" fontId="16" fillId="0" borderId="0" xfId="0" applyNumberFormat="1" applyFont="1" applyFill="1" applyBorder="1" applyAlignment="1">
      <alignment horizontal="right" vertical="top" wrapText="1" readingOrder="1"/>
    </xf>
    <xf numFmtId="165" fontId="8" fillId="0" borderId="0" xfId="0" applyNumberFormat="1" applyFont="1" applyFill="1" applyBorder="1"/>
    <xf numFmtId="0" fontId="14" fillId="0" borderId="3" xfId="0" applyNumberFormat="1" applyFont="1" applyFill="1" applyBorder="1" applyAlignment="1">
      <alignment horizontal="right" vertical="top" wrapText="1" readingOrder="1"/>
    </xf>
    <xf numFmtId="0" fontId="8" fillId="0" borderId="3" xfId="0" applyNumberFormat="1" applyFont="1" applyFill="1" applyBorder="1" applyAlignment="1">
      <alignment vertical="top" wrapText="1"/>
    </xf>
    <xf numFmtId="164" fontId="15" fillId="4" borderId="0" xfId="0" applyNumberFormat="1" applyFont="1" applyFill="1" applyBorder="1" applyAlignment="1">
      <alignment horizontal="right" vertical="top" wrapText="1" readingOrder="1"/>
    </xf>
    <xf numFmtId="0" fontId="8" fillId="4" borderId="0" xfId="0" applyFont="1" applyFill="1" applyBorder="1"/>
    <xf numFmtId="164" fontId="15" fillId="0" borderId="0" xfId="0" applyNumberFormat="1" applyFont="1" applyFill="1" applyBorder="1" applyAlignment="1">
      <alignment horizontal="right" vertical="top" wrapText="1" readingOrder="1"/>
    </xf>
    <xf numFmtId="0" fontId="14" fillId="0" borderId="3" xfId="0" applyNumberFormat="1" applyFont="1" applyFill="1" applyBorder="1" applyAlignment="1">
      <alignment horizontal="right" vertical="center" wrapText="1" readingOrder="1"/>
    </xf>
    <xf numFmtId="0" fontId="14" fillId="0" borderId="3" xfId="0" applyNumberFormat="1" applyFont="1" applyFill="1" applyBorder="1" applyAlignment="1">
      <alignment vertical="top" wrapText="1" readingOrder="1"/>
    </xf>
    <xf numFmtId="0" fontId="14" fillId="0" borderId="3" xfId="0" applyNumberFormat="1" applyFont="1" applyFill="1" applyBorder="1" applyAlignment="1">
      <alignment vertical="center" wrapText="1" readingOrder="1"/>
    </xf>
    <xf numFmtId="166" fontId="15" fillId="0" borderId="0" xfId="0" applyNumberFormat="1" applyFont="1" applyFill="1" applyBorder="1" applyAlignment="1">
      <alignment horizontal="righ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0</xdr:row>
      <xdr:rowOff>0</xdr:rowOff>
    </xdr:from>
    <xdr:ext cx="1847850" cy="209550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847850" cy="209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0</xdr:row>
      <xdr:rowOff>0</xdr:rowOff>
    </xdr:from>
    <xdr:ext cx="1847850" cy="209550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847850" cy="209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0</xdr:row>
      <xdr:rowOff>0</xdr:rowOff>
    </xdr:from>
    <xdr:ext cx="1266825" cy="209550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1266825" cy="209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28</xdr:col>
      <xdr:colOff>0</xdr:colOff>
      <xdr:row>0</xdr:row>
      <xdr:rowOff>209550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1266825" cy="209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0</xdr:rowOff>
    </xdr:from>
    <xdr:to>
      <xdr:col>32</xdr:col>
      <xdr:colOff>0</xdr:colOff>
      <xdr:row>0</xdr:row>
      <xdr:rowOff>209550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1266825" cy="209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28</xdr:col>
      <xdr:colOff>0</xdr:colOff>
      <xdr:row>0</xdr:row>
      <xdr:rowOff>209550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1266825" cy="209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27</xdr:col>
      <xdr:colOff>0</xdr:colOff>
      <xdr:row>0</xdr:row>
      <xdr:rowOff>209550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1266825" cy="209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2"/>
  <sheetViews>
    <sheetView showGridLines="0" tabSelected="1" zoomScale="115" zoomScaleNormal="115" workbookViewId="0" topLeftCell="A1">
      <pane ySplit="8" topLeftCell="A12" activePane="bottomLeft" state="frozen"/>
      <selection pane="bottomLeft" activeCell="E15" sqref="E15:Y15"/>
    </sheetView>
  </sheetViews>
  <sheetFormatPr defaultColWidth="14.421875" defaultRowHeight="15" customHeight="1"/>
  <cols>
    <col min="1" max="2" width="0.5625" style="21" customWidth="1"/>
    <col min="3" max="3" width="1.1484375" style="21" customWidth="1"/>
    <col min="4" max="4" width="0.2890625" style="21" customWidth="1"/>
    <col min="5" max="5" width="6.7109375" style="21" customWidth="1"/>
    <col min="6" max="6" width="0.5625" style="21" customWidth="1"/>
    <col min="7" max="7" width="1.421875" style="21" customWidth="1"/>
    <col min="8" max="8" width="3.57421875" style="21" customWidth="1"/>
    <col min="9" max="9" width="8.7109375" style="21" hidden="1" customWidth="1"/>
    <col min="10" max="10" width="5.421875" style="21" customWidth="1"/>
    <col min="11" max="11" width="8.57421875" style="21" customWidth="1"/>
    <col min="12" max="12" width="0.2890625" style="21" customWidth="1"/>
    <col min="13" max="13" width="1.421875" style="21" customWidth="1"/>
    <col min="14" max="14" width="1.1484375" style="21" customWidth="1"/>
    <col min="15" max="15" width="8.7109375" style="21" hidden="1" customWidth="1"/>
    <col min="16" max="16" width="16.8515625" style="21" customWidth="1"/>
    <col min="17" max="17" width="8.7109375" style="21" hidden="1" customWidth="1"/>
    <col min="18" max="18" width="16.8515625" style="21" customWidth="1"/>
    <col min="19" max="19" width="4.8515625" style="21" customWidth="1"/>
    <col min="20" max="20" width="3.28125" style="21" customWidth="1"/>
    <col min="21" max="21" width="0.2890625" style="21" customWidth="1"/>
    <col min="22" max="22" width="9.8515625" style="21" customWidth="1"/>
    <col min="23" max="23" width="2.421875" style="21" customWidth="1"/>
    <col min="24" max="24" width="6.8515625" style="21" customWidth="1"/>
    <col min="25" max="25" width="7.28125" style="21" customWidth="1"/>
    <col min="26" max="26" width="8.7109375" style="21" hidden="1" customWidth="1"/>
    <col min="27" max="27" width="1.28515625" style="21" customWidth="1"/>
    <col min="28" max="29" width="0.5625" style="21" customWidth="1"/>
    <col min="30" max="30" width="8.7109375" style="21" hidden="1" customWidth="1"/>
    <col min="31" max="16384" width="14.421875" style="21" customWidth="1"/>
  </cols>
  <sheetData>
    <row r="1" spans="13:30" ht="16.5" customHeight="1">
      <c r="M1" s="49" t="s">
        <v>0</v>
      </c>
      <c r="N1" s="50"/>
      <c r="O1" s="50"/>
      <c r="P1" s="50"/>
      <c r="Q1" s="50"/>
      <c r="R1" s="50"/>
      <c r="S1" s="50"/>
      <c r="T1" s="50"/>
      <c r="W1" s="51"/>
      <c r="X1" s="50"/>
      <c r="Y1" s="50"/>
      <c r="Z1" s="50"/>
      <c r="AA1" s="50"/>
      <c r="AB1" s="50"/>
      <c r="AC1" s="50"/>
      <c r="AD1" s="50"/>
    </row>
    <row r="2" spans="13:20" ht="15" customHeight="1">
      <c r="M2" s="50"/>
      <c r="N2" s="50"/>
      <c r="O2" s="50"/>
      <c r="P2" s="50"/>
      <c r="Q2" s="50"/>
      <c r="R2" s="50"/>
      <c r="S2" s="50"/>
      <c r="T2" s="50"/>
    </row>
    <row r="3" spans="12:36" ht="15">
      <c r="L3" s="52" t="s">
        <v>2</v>
      </c>
      <c r="M3" s="50"/>
      <c r="N3" s="50"/>
      <c r="O3" s="50"/>
      <c r="P3" s="50"/>
      <c r="Q3" s="50"/>
      <c r="R3" s="50"/>
      <c r="S3" s="50"/>
      <c r="T3" s="50"/>
      <c r="U3" s="50"/>
      <c r="AF3" s="45" t="s">
        <v>531</v>
      </c>
      <c r="AG3" s="45"/>
      <c r="AH3" s="45"/>
      <c r="AI3" s="45"/>
      <c r="AJ3" s="45"/>
    </row>
    <row r="4" spans="7:24" ht="15">
      <c r="G4" s="52" t="s">
        <v>3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ht="2.25" customHeight="1"/>
    <row r="6" spans="1:29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1.25" customHeight="1">
      <c r="A7" s="53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9" spans="2:28" ht="2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 ht="5.45" customHeight="1"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7"/>
      <c r="AB10" s="8"/>
    </row>
    <row r="11" spans="2:28" ht="15.95" customHeight="1">
      <c r="B11" s="9"/>
      <c r="C11" s="2"/>
      <c r="D11" s="2"/>
      <c r="E11" s="54"/>
      <c r="F11" s="55"/>
      <c r="G11" s="55"/>
      <c r="H11" s="55"/>
      <c r="I11" s="55"/>
      <c r="J11" s="56"/>
      <c r="K11" s="57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6"/>
      <c r="Z11" s="2"/>
      <c r="AA11" s="10"/>
      <c r="AB11" s="8"/>
    </row>
    <row r="12" spans="2:28" ht="30" customHeight="1">
      <c r="B12" s="9"/>
      <c r="C12" s="2"/>
      <c r="D12" s="2"/>
      <c r="E12" s="54" t="s">
        <v>19</v>
      </c>
      <c r="F12" s="55"/>
      <c r="G12" s="55"/>
      <c r="H12" s="55"/>
      <c r="I12" s="55"/>
      <c r="J12" s="56"/>
      <c r="K12" s="57" t="s">
        <v>21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2"/>
      <c r="AA12" s="10"/>
      <c r="AB12" s="8"/>
    </row>
    <row r="13" spans="2:28" ht="15.95" customHeight="1">
      <c r="B13" s="9"/>
      <c r="C13" s="2"/>
      <c r="D13" s="2"/>
      <c r="E13" s="54" t="s">
        <v>26</v>
      </c>
      <c r="F13" s="55"/>
      <c r="G13" s="55"/>
      <c r="H13" s="55"/>
      <c r="I13" s="55"/>
      <c r="J13" s="56"/>
      <c r="K13" s="57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2"/>
      <c r="AA13" s="10"/>
      <c r="AB13" s="8"/>
    </row>
    <row r="14" spans="2:28" ht="2.2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8"/>
    </row>
    <row r="15" spans="2:28" ht="17.25" customHeight="1">
      <c r="B15" s="8"/>
      <c r="C15" s="8"/>
      <c r="D15" s="8"/>
      <c r="E15" s="70" t="s">
        <v>530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8"/>
      <c r="AA15" s="8"/>
      <c r="AB15" s="8"/>
    </row>
    <row r="16" spans="2:28" ht="2.25" customHeight="1">
      <c r="B16" s="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ht="14.25" customHeight="1"/>
    <row r="18" ht="2.25" customHeight="1"/>
    <row r="19" ht="15" customHeight="1" hidden="1"/>
    <row r="20" spans="2:28" ht="16.5" customHeight="1">
      <c r="B20" s="58" t="s">
        <v>528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ht="2.25" customHeight="1"/>
    <row r="22" spans="2:28" ht="11.25" customHeight="1">
      <c r="B22" s="46"/>
      <c r="C22" s="47"/>
      <c r="D22" s="47"/>
      <c r="E22" s="47"/>
      <c r="F22" s="48" t="s">
        <v>8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6"/>
      <c r="U22" s="47"/>
      <c r="V22" s="47"/>
      <c r="W22" s="47"/>
      <c r="X22" s="46" t="s">
        <v>527</v>
      </c>
      <c r="Y22" s="47"/>
      <c r="Z22" s="47"/>
      <c r="AA22" s="47"/>
      <c r="AB22" s="47"/>
    </row>
    <row r="23" spans="2:28" ht="11.25" customHeight="1">
      <c r="B23" s="59"/>
      <c r="C23" s="50"/>
      <c r="D23" s="50"/>
      <c r="E23" s="50"/>
      <c r="F23" s="59" t="s">
        <v>28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60" t="s">
        <v>26</v>
      </c>
      <c r="U23" s="50"/>
      <c r="V23" s="50"/>
      <c r="W23" s="50"/>
      <c r="X23" s="61">
        <f>SUM('Rek Zp-SO4 a SO5'!X36:AB36)</f>
        <v>0</v>
      </c>
      <c r="Y23" s="50"/>
      <c r="Z23" s="50"/>
      <c r="AA23" s="50"/>
      <c r="AB23" s="50"/>
    </row>
    <row r="24" spans="2:28" ht="11.25" customHeight="1">
      <c r="B24" s="53"/>
      <c r="C24" s="50"/>
      <c r="D24" s="50"/>
      <c r="E24" s="50"/>
      <c r="F24" s="59" t="s">
        <v>289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3"/>
      <c r="U24" s="50"/>
      <c r="V24" s="50"/>
      <c r="W24" s="50"/>
      <c r="X24" s="61">
        <f>SUM('Rek. Zp-SO2,SO3 a VO '!W36:AA36)</f>
        <v>0</v>
      </c>
      <c r="Y24" s="62"/>
      <c r="Z24" s="62"/>
      <c r="AA24" s="62"/>
      <c r="AB24" s="62"/>
    </row>
    <row r="25" spans="2:28" ht="11.25" customHeight="1">
      <c r="B25" s="53"/>
      <c r="C25" s="50"/>
      <c r="D25" s="50"/>
      <c r="E25" s="50"/>
      <c r="F25" s="59" t="s">
        <v>291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3"/>
      <c r="U25" s="50"/>
      <c r="V25" s="50"/>
      <c r="W25" s="50"/>
      <c r="X25" s="61">
        <f>SUM('Rek. Nezpu-SO2 a SO3'!W39:AA39)</f>
        <v>0</v>
      </c>
      <c r="Y25" s="62"/>
      <c r="Z25" s="62"/>
      <c r="AA25" s="62"/>
      <c r="AB25" s="62"/>
    </row>
    <row r="26" spans="2:28" ht="12" customHeight="1">
      <c r="B26" s="53"/>
      <c r="C26" s="50"/>
      <c r="D26" s="50"/>
      <c r="E26" s="50"/>
      <c r="F26" s="5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3"/>
      <c r="U26" s="50"/>
      <c r="V26" s="50"/>
      <c r="W26" s="50"/>
      <c r="X26" s="63"/>
      <c r="Y26" s="50"/>
      <c r="Z26" s="50"/>
      <c r="AA26" s="50"/>
      <c r="AB26" s="50"/>
    </row>
    <row r="27" spans="2:28" ht="11.25" customHeight="1">
      <c r="B27" s="53" t="s">
        <v>26</v>
      </c>
      <c r="C27" s="50"/>
      <c r="D27" s="50"/>
      <c r="E27" s="50"/>
      <c r="F27" s="71" t="s">
        <v>26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3"/>
      <c r="U27" s="50"/>
      <c r="V27" s="50"/>
      <c r="W27" s="50"/>
      <c r="X27" s="63" t="s">
        <v>26</v>
      </c>
      <c r="Y27" s="50"/>
      <c r="Z27" s="50"/>
      <c r="AA27" s="50"/>
      <c r="AB27" s="50"/>
    </row>
    <row r="28" spans="2:28" ht="11.25" customHeight="1">
      <c r="B28" s="72" t="s">
        <v>94</v>
      </c>
      <c r="C28" s="47"/>
      <c r="D28" s="47"/>
      <c r="E28" s="47"/>
      <c r="F28" s="72" t="s">
        <v>96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73"/>
      <c r="U28" s="47"/>
      <c r="V28" s="47"/>
      <c r="W28" s="47"/>
      <c r="X28" s="74">
        <f>SUM(X23:AB25)</f>
        <v>0</v>
      </c>
      <c r="Y28" s="47"/>
      <c r="Z28" s="47"/>
      <c r="AA28" s="47"/>
      <c r="AB28" s="47"/>
    </row>
    <row r="29" ht="15" customHeight="1" hidden="1"/>
    <row r="30" ht="13.5" customHeight="1"/>
    <row r="31" spans="2:18" ht="15.95" customHeight="1">
      <c r="B31" s="64" t="s">
        <v>26</v>
      </c>
      <c r="C31" s="65"/>
      <c r="D31" s="65"/>
      <c r="E31" s="65"/>
      <c r="F31" s="65"/>
      <c r="G31" s="65"/>
      <c r="H31" s="65"/>
      <c r="J31" s="66" t="s">
        <v>108</v>
      </c>
      <c r="K31" s="65"/>
      <c r="L31" s="65"/>
      <c r="M31" s="65"/>
      <c r="N31" s="65"/>
      <c r="P31" s="22" t="s">
        <v>112</v>
      </c>
      <c r="R31" s="22" t="s">
        <v>113</v>
      </c>
    </row>
    <row r="32" spans="2:18" ht="15.95" customHeight="1">
      <c r="B32" s="66" t="s">
        <v>114</v>
      </c>
      <c r="C32" s="65"/>
      <c r="D32" s="65"/>
      <c r="E32" s="65"/>
      <c r="F32" s="65"/>
      <c r="G32" s="65"/>
      <c r="H32" s="65"/>
      <c r="I32" s="15"/>
      <c r="J32" s="67">
        <f>X28</f>
        <v>0</v>
      </c>
      <c r="K32" s="65"/>
      <c r="L32" s="65"/>
      <c r="M32" s="65"/>
      <c r="N32" s="65"/>
      <c r="O32" s="17"/>
      <c r="P32" s="23">
        <f>0.21*J32</f>
        <v>0</v>
      </c>
      <c r="Q32" s="17"/>
      <c r="R32" s="23">
        <f>P32+J32</f>
        <v>0</v>
      </c>
    </row>
    <row r="33" spans="10:18" ht="15" customHeight="1" hidden="1">
      <c r="J33" s="18"/>
      <c r="K33" s="18"/>
      <c r="L33" s="18"/>
      <c r="M33" s="18"/>
      <c r="N33" s="18"/>
      <c r="O33" s="18"/>
      <c r="P33" s="18"/>
      <c r="Q33" s="18"/>
      <c r="R33" s="18"/>
    </row>
    <row r="34" spans="10:18" ht="3" customHeight="1">
      <c r="J34" s="18"/>
      <c r="K34" s="18"/>
      <c r="L34" s="18"/>
      <c r="M34" s="18"/>
      <c r="N34" s="18"/>
      <c r="O34" s="18"/>
      <c r="P34" s="18"/>
      <c r="Q34" s="18"/>
      <c r="R34" s="18"/>
    </row>
    <row r="35" spans="2:18" ht="15.95" customHeight="1">
      <c r="B35" s="68" t="s">
        <v>120</v>
      </c>
      <c r="C35" s="50"/>
      <c r="D35" s="50"/>
      <c r="E35" s="50"/>
      <c r="F35" s="50"/>
      <c r="G35" s="50"/>
      <c r="H35" s="50"/>
      <c r="J35" s="69">
        <f>J32</f>
        <v>0</v>
      </c>
      <c r="K35" s="50"/>
      <c r="L35" s="50"/>
      <c r="M35" s="50"/>
      <c r="N35" s="50"/>
      <c r="O35" s="18"/>
      <c r="P35" s="24">
        <f>P32</f>
        <v>0</v>
      </c>
      <c r="Q35" s="18"/>
      <c r="R35" s="24">
        <f>R32</f>
        <v>0</v>
      </c>
    </row>
    <row r="36" ht="5.45" customHeight="1"/>
    <row r="37" ht="2.25" customHeight="1"/>
    <row r="38" ht="15" customHeight="1" hidden="1"/>
    <row r="39" ht="11.25" customHeight="1"/>
    <row r="40" spans="2:13" ht="11.25" customHeight="1">
      <c r="B40" s="60" t="s">
        <v>128</v>
      </c>
      <c r="C40" s="50"/>
      <c r="D40" s="50"/>
      <c r="E40" s="50"/>
      <c r="F40" s="50"/>
      <c r="G40" s="50"/>
      <c r="H40" s="59" t="s">
        <v>129</v>
      </c>
      <c r="I40" s="50"/>
      <c r="J40" s="50"/>
      <c r="K40" s="50"/>
      <c r="L40" s="50"/>
      <c r="M40" s="50"/>
    </row>
    <row r="41" spans="2:13" ht="11.25" customHeight="1">
      <c r="B41" s="60" t="s">
        <v>130</v>
      </c>
      <c r="C41" s="50"/>
      <c r="D41" s="50"/>
      <c r="E41" s="50"/>
      <c r="F41" s="50"/>
      <c r="G41" s="50"/>
      <c r="H41" s="59" t="s">
        <v>131</v>
      </c>
      <c r="I41" s="50"/>
      <c r="J41" s="50"/>
      <c r="K41" s="50"/>
      <c r="L41" s="50"/>
      <c r="M41" s="50"/>
    </row>
    <row r="42" spans="2:13" ht="11.25" customHeight="1">
      <c r="B42" s="60" t="s">
        <v>132</v>
      </c>
      <c r="C42" s="50"/>
      <c r="D42" s="50"/>
      <c r="E42" s="50"/>
      <c r="F42" s="50"/>
      <c r="G42" s="50"/>
      <c r="H42" s="59" t="s">
        <v>133</v>
      </c>
      <c r="I42" s="50"/>
      <c r="J42" s="50"/>
      <c r="K42" s="50"/>
      <c r="L42" s="50"/>
      <c r="M42" s="50"/>
    </row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</sheetData>
  <sheetProtection algorithmName="SHA-512" hashValue="ig9S5w5/MSesUUymU1VNJa+OuhA3ePRpNSACtCYBPp4r6d/Wgl3EiEmdVd2LT5GMrp9+jzS9OS0NVJfBvtgC0Q==" saltValue="6fNkAt8dOx6CYt3VCCAxfA==" spinCount="100000" sheet="1" objects="1" scenarios="1"/>
  <mergeCells count="53">
    <mergeCell ref="E15:Y15"/>
    <mergeCell ref="B40:G40"/>
    <mergeCell ref="H40:M40"/>
    <mergeCell ref="B41:G41"/>
    <mergeCell ref="H41:M41"/>
    <mergeCell ref="B27:E27"/>
    <mergeCell ref="F27:S27"/>
    <mergeCell ref="T27:W27"/>
    <mergeCell ref="X27:AB27"/>
    <mergeCell ref="B28:E28"/>
    <mergeCell ref="F28:S28"/>
    <mergeCell ref="T28:W28"/>
    <mergeCell ref="X28:AB28"/>
    <mergeCell ref="B25:E25"/>
    <mergeCell ref="F25:S25"/>
    <mergeCell ref="T25:W25"/>
    <mergeCell ref="B42:G42"/>
    <mergeCell ref="H42:M42"/>
    <mergeCell ref="B31:H31"/>
    <mergeCell ref="J31:N31"/>
    <mergeCell ref="B32:H32"/>
    <mergeCell ref="J32:N32"/>
    <mergeCell ref="B35:H35"/>
    <mergeCell ref="J35:N35"/>
    <mergeCell ref="X25:AB25"/>
    <mergeCell ref="B26:E26"/>
    <mergeCell ref="F26:S26"/>
    <mergeCell ref="T26:W26"/>
    <mergeCell ref="X26:AB26"/>
    <mergeCell ref="B23:E23"/>
    <mergeCell ref="F23:S23"/>
    <mergeCell ref="T23:W23"/>
    <mergeCell ref="X23:AB23"/>
    <mergeCell ref="B24:E24"/>
    <mergeCell ref="F24:S24"/>
    <mergeCell ref="T24:W24"/>
    <mergeCell ref="X24:AB24"/>
    <mergeCell ref="B22:E22"/>
    <mergeCell ref="F22:S22"/>
    <mergeCell ref="T22:W22"/>
    <mergeCell ref="X22:AB22"/>
    <mergeCell ref="M1:T2"/>
    <mergeCell ref="W1:AD1"/>
    <mergeCell ref="L3:U3"/>
    <mergeCell ref="G4:X4"/>
    <mergeCell ref="A7:AC7"/>
    <mergeCell ref="E11:J11"/>
    <mergeCell ref="K11:Y11"/>
    <mergeCell ref="E12:J12"/>
    <mergeCell ref="K12:Y12"/>
    <mergeCell ref="E13:J13"/>
    <mergeCell ref="K13:Y13"/>
    <mergeCell ref="B20:AB20"/>
  </mergeCells>
  <printOptions/>
  <pageMargins left="0" right="0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1"/>
  <sheetViews>
    <sheetView showGridLines="0" zoomScale="115" zoomScaleNormal="115" workbookViewId="0" topLeftCell="A1">
      <pane ySplit="8" topLeftCell="A29" activePane="bottomLeft" state="frozen"/>
      <selection pane="bottomLeft" activeCell="P50" sqref="P50"/>
    </sheetView>
  </sheetViews>
  <sheetFormatPr defaultColWidth="14.421875" defaultRowHeight="15" customHeight="1"/>
  <cols>
    <col min="1" max="2" width="0.5625" style="0" customWidth="1"/>
    <col min="3" max="3" width="1.1484375" style="0" customWidth="1"/>
    <col min="4" max="4" width="0.2890625" style="0" customWidth="1"/>
    <col min="5" max="5" width="6.7109375" style="0" customWidth="1"/>
    <col min="6" max="6" width="0.5625" style="0" customWidth="1"/>
    <col min="7" max="7" width="1.421875" style="0" customWidth="1"/>
    <col min="8" max="8" width="3.57421875" style="0" customWidth="1"/>
    <col min="9" max="9" width="8.7109375" style="0" hidden="1" customWidth="1"/>
    <col min="10" max="10" width="5.421875" style="0" customWidth="1"/>
    <col min="11" max="11" width="8.57421875" style="0" customWidth="1"/>
    <col min="12" max="12" width="0.2890625" style="0" customWidth="1"/>
    <col min="13" max="13" width="1.421875" style="0" customWidth="1"/>
    <col min="14" max="14" width="1.1484375" style="0" customWidth="1"/>
    <col min="15" max="15" width="8.7109375" style="0" hidden="1" customWidth="1"/>
    <col min="16" max="16" width="16.8515625" style="0" customWidth="1"/>
    <col min="17" max="17" width="8.7109375" style="0" hidden="1" customWidth="1"/>
    <col min="18" max="18" width="16.8515625" style="0" customWidth="1"/>
    <col min="19" max="19" width="4.8515625" style="0" customWidth="1"/>
    <col min="20" max="20" width="3.28125" style="0" customWidth="1"/>
    <col min="21" max="21" width="0.2890625" style="0" customWidth="1"/>
    <col min="22" max="22" width="9.8515625" style="0" customWidth="1"/>
    <col min="23" max="23" width="2.421875" style="0" customWidth="1"/>
    <col min="24" max="24" width="6.8515625" style="0" customWidth="1"/>
    <col min="25" max="25" width="7.28125" style="0" customWidth="1"/>
    <col min="26" max="26" width="8.7109375" style="0" hidden="1" customWidth="1"/>
    <col min="27" max="27" width="1.28515625" style="0" customWidth="1"/>
    <col min="28" max="29" width="0.5625" style="0" customWidth="1"/>
    <col min="30" max="30" width="8.7109375" style="0" hidden="1" customWidth="1"/>
  </cols>
  <sheetData>
    <row r="1" spans="13:30" ht="16.5" customHeight="1">
      <c r="M1" s="49" t="s">
        <v>0</v>
      </c>
      <c r="N1" s="50"/>
      <c r="O1" s="50"/>
      <c r="P1" s="50"/>
      <c r="Q1" s="50"/>
      <c r="R1" s="50"/>
      <c r="S1" s="50"/>
      <c r="T1" s="50"/>
      <c r="W1" s="51"/>
      <c r="X1" s="50"/>
      <c r="Y1" s="50"/>
      <c r="Z1" s="50"/>
      <c r="AA1" s="50"/>
      <c r="AB1" s="50"/>
      <c r="AC1" s="50"/>
      <c r="AD1" s="50"/>
    </row>
    <row r="2" spans="13:20" ht="15" customHeight="1">
      <c r="M2" s="50"/>
      <c r="N2" s="50"/>
      <c r="O2" s="50"/>
      <c r="P2" s="50"/>
      <c r="Q2" s="50"/>
      <c r="R2" s="50"/>
      <c r="S2" s="50"/>
      <c r="T2" s="50"/>
    </row>
    <row r="3" spans="12:21" ht="15">
      <c r="L3" s="52" t="s">
        <v>2</v>
      </c>
      <c r="M3" s="50"/>
      <c r="N3" s="50"/>
      <c r="O3" s="50"/>
      <c r="P3" s="50"/>
      <c r="Q3" s="50"/>
      <c r="R3" s="50"/>
      <c r="S3" s="50"/>
      <c r="T3" s="50"/>
      <c r="U3" s="50"/>
    </row>
    <row r="4" spans="7:24" ht="15">
      <c r="G4" s="52" t="s">
        <v>3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ht="2.25" customHeight="1"/>
    <row r="6" spans="1:29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1.25" customHeight="1">
      <c r="A7" s="53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ht="15" customHeight="1" hidden="1"/>
    <row r="9" spans="2:28" ht="2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 ht="5.45" customHeight="1"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7"/>
      <c r="AB10" s="8"/>
    </row>
    <row r="11" spans="2:28" ht="15.95" customHeight="1">
      <c r="B11" s="9"/>
      <c r="C11" s="2"/>
      <c r="D11" s="2"/>
      <c r="E11" s="54" t="s">
        <v>15</v>
      </c>
      <c r="F11" s="55"/>
      <c r="G11" s="55"/>
      <c r="H11" s="55"/>
      <c r="I11" s="55"/>
      <c r="J11" s="56"/>
      <c r="K11" s="57" t="s">
        <v>18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6"/>
      <c r="Z11" s="2"/>
      <c r="AA11" s="10"/>
      <c r="AB11" s="8"/>
    </row>
    <row r="12" spans="2:28" ht="15.95" customHeight="1">
      <c r="B12" s="9"/>
      <c r="C12" s="2"/>
      <c r="D12" s="2"/>
      <c r="E12" s="54" t="s">
        <v>19</v>
      </c>
      <c r="F12" s="55"/>
      <c r="G12" s="55"/>
      <c r="H12" s="55"/>
      <c r="I12" s="55"/>
      <c r="J12" s="56"/>
      <c r="K12" s="57" t="s">
        <v>21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2"/>
      <c r="AA12" s="10"/>
      <c r="AB12" s="8"/>
    </row>
    <row r="13" spans="2:28" ht="15.95" customHeight="1">
      <c r="B13" s="9"/>
      <c r="C13" s="2"/>
      <c r="D13" s="2"/>
      <c r="E13" s="54" t="s">
        <v>26</v>
      </c>
      <c r="F13" s="55"/>
      <c r="G13" s="55"/>
      <c r="H13" s="55"/>
      <c r="I13" s="55"/>
      <c r="J13" s="56"/>
      <c r="K13" s="57" t="s">
        <v>28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2"/>
      <c r="AA13" s="10"/>
      <c r="AB13" s="8"/>
    </row>
    <row r="14" spans="2:28" ht="2.2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8"/>
    </row>
    <row r="15" spans="2:28" ht="15" customHeight="1" hidden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2:28" ht="2.25" customHeight="1">
      <c r="B16" s="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ht="14.25" customHeight="1"/>
    <row r="18" ht="2.25" customHeight="1"/>
    <row r="19" ht="15" customHeight="1" hidden="1"/>
    <row r="20" spans="2:28" ht="16.5" customHeight="1">
      <c r="B20" s="58" t="s">
        <v>49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ht="2.25" customHeight="1"/>
    <row r="22" spans="2:28" ht="11.25" customHeight="1">
      <c r="B22" s="46" t="s">
        <v>50</v>
      </c>
      <c r="C22" s="47"/>
      <c r="D22" s="47"/>
      <c r="E22" s="47"/>
      <c r="F22" s="48" t="s">
        <v>8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6"/>
      <c r="U22" s="47"/>
      <c r="V22" s="47"/>
      <c r="W22" s="47"/>
      <c r="X22" s="46" t="s">
        <v>57</v>
      </c>
      <c r="Y22" s="47"/>
      <c r="Z22" s="47"/>
      <c r="AA22" s="47"/>
      <c r="AB22" s="47"/>
    </row>
    <row r="23" spans="2:28" ht="11.25" customHeight="1">
      <c r="B23" s="59" t="s">
        <v>59</v>
      </c>
      <c r="C23" s="50"/>
      <c r="D23" s="50"/>
      <c r="E23" s="50"/>
      <c r="F23" s="59" t="s">
        <v>61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60" t="s">
        <v>26</v>
      </c>
      <c r="U23" s="50"/>
      <c r="V23" s="50"/>
      <c r="W23" s="50"/>
      <c r="X23" s="61" t="s">
        <v>26</v>
      </c>
      <c r="Y23" s="50"/>
      <c r="Z23" s="50"/>
      <c r="AA23" s="50"/>
      <c r="AB23" s="50"/>
    </row>
    <row r="24" spans="2:28" ht="11.25" customHeight="1">
      <c r="B24" s="53" t="s">
        <v>63</v>
      </c>
      <c r="C24" s="50"/>
      <c r="D24" s="50"/>
      <c r="E24" s="50"/>
      <c r="F24" s="71" t="s">
        <v>65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3"/>
      <c r="U24" s="50"/>
      <c r="V24" s="50"/>
      <c r="W24" s="50"/>
      <c r="X24" s="63">
        <f>SUM('Způsobilé- SO4 a SO5 '!F34:K34)</f>
        <v>0</v>
      </c>
      <c r="Y24" s="50"/>
      <c r="Z24" s="50"/>
      <c r="AA24" s="50"/>
      <c r="AB24" s="50"/>
    </row>
    <row r="25" spans="2:28" ht="11.25" customHeight="1">
      <c r="B25" s="53" t="s">
        <v>69</v>
      </c>
      <c r="C25" s="50"/>
      <c r="D25" s="50"/>
      <c r="E25" s="50"/>
      <c r="F25" s="71" t="s">
        <v>70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3"/>
      <c r="U25" s="50"/>
      <c r="V25" s="50"/>
      <c r="W25" s="50"/>
      <c r="X25" s="63">
        <f>SUM('Způsobilé- SO4 a SO5 '!F60:G60)</f>
        <v>0</v>
      </c>
      <c r="Y25" s="50"/>
      <c r="Z25" s="50"/>
      <c r="AA25" s="50"/>
      <c r="AB25" s="50"/>
    </row>
    <row r="26" spans="2:28" ht="11.25" customHeight="1">
      <c r="B26" s="53" t="s">
        <v>72</v>
      </c>
      <c r="C26" s="50"/>
      <c r="D26" s="50"/>
      <c r="E26" s="50"/>
      <c r="F26" s="71" t="s">
        <v>74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3"/>
      <c r="U26" s="50"/>
      <c r="V26" s="50"/>
      <c r="W26" s="50"/>
      <c r="X26" s="63">
        <f>SUM('Způsobilé- SO4 a SO5 '!F77:K77)</f>
        <v>0</v>
      </c>
      <c r="Y26" s="50"/>
      <c r="Z26" s="50"/>
      <c r="AA26" s="50"/>
      <c r="AB26" s="50"/>
    </row>
    <row r="27" spans="2:28" ht="11.25" customHeight="1">
      <c r="B27" s="53" t="s">
        <v>75</v>
      </c>
      <c r="C27" s="50"/>
      <c r="D27" s="50"/>
      <c r="E27" s="50"/>
      <c r="F27" s="71" t="s">
        <v>76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3"/>
      <c r="U27" s="50"/>
      <c r="V27" s="50"/>
      <c r="W27" s="50"/>
      <c r="X27" s="63">
        <f>SUM('Způsobilé- SO4 a SO5 '!F90:J90)</f>
        <v>0</v>
      </c>
      <c r="Y27" s="50"/>
      <c r="Z27" s="50"/>
      <c r="AA27" s="50"/>
      <c r="AB27" s="50"/>
    </row>
    <row r="28" spans="2:28" ht="11.25" customHeight="1">
      <c r="B28" s="53" t="s">
        <v>77</v>
      </c>
      <c r="C28" s="50"/>
      <c r="D28" s="50"/>
      <c r="E28" s="50"/>
      <c r="F28" s="71" t="s">
        <v>78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3"/>
      <c r="U28" s="50"/>
      <c r="V28" s="50"/>
      <c r="W28" s="50"/>
      <c r="X28" s="63">
        <f>SUM('Způsobilé- SO4 a SO5 '!F103:J103)</f>
        <v>0</v>
      </c>
      <c r="Y28" s="50"/>
      <c r="Z28" s="50"/>
      <c r="AA28" s="50"/>
      <c r="AB28" s="50"/>
    </row>
    <row r="29" spans="2:28" ht="11.25" customHeight="1">
      <c r="B29" s="53" t="s">
        <v>79</v>
      </c>
      <c r="C29" s="50"/>
      <c r="D29" s="50"/>
      <c r="E29" s="50"/>
      <c r="F29" s="71" t="s">
        <v>80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3"/>
      <c r="U29" s="50"/>
      <c r="V29" s="50"/>
      <c r="W29" s="50"/>
      <c r="X29" s="63">
        <f>SUM('Způsobilé- SO4 a SO5 '!F133:K133)</f>
        <v>0</v>
      </c>
      <c r="Y29" s="50"/>
      <c r="Z29" s="50"/>
      <c r="AA29" s="50"/>
      <c r="AB29" s="50"/>
    </row>
    <row r="30" spans="2:28" ht="11.25" customHeight="1">
      <c r="B30" s="59" t="s">
        <v>26</v>
      </c>
      <c r="C30" s="50"/>
      <c r="D30" s="50"/>
      <c r="E30" s="50"/>
      <c r="F30" s="59" t="s">
        <v>84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60"/>
      <c r="U30" s="50"/>
      <c r="V30" s="50"/>
      <c r="W30" s="50"/>
      <c r="X30" s="61">
        <f>SUM(X24:AB29)</f>
        <v>0</v>
      </c>
      <c r="Y30" s="50"/>
      <c r="Z30" s="50"/>
      <c r="AA30" s="50"/>
      <c r="AB30" s="50"/>
    </row>
    <row r="31" spans="2:28" ht="11.25" customHeight="1">
      <c r="B31" s="53" t="s">
        <v>26</v>
      </c>
      <c r="C31" s="50"/>
      <c r="D31" s="50"/>
      <c r="E31" s="50"/>
      <c r="F31" s="71" t="s">
        <v>26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3"/>
      <c r="U31" s="50"/>
      <c r="V31" s="50"/>
      <c r="W31" s="50"/>
      <c r="X31" s="63" t="s">
        <v>26</v>
      </c>
      <c r="Y31" s="50"/>
      <c r="Z31" s="50"/>
      <c r="AA31" s="50"/>
      <c r="AB31" s="50"/>
    </row>
    <row r="32" spans="2:28" ht="11.25" customHeight="1">
      <c r="B32" s="59" t="s">
        <v>86</v>
      </c>
      <c r="C32" s="50"/>
      <c r="D32" s="50"/>
      <c r="E32" s="50"/>
      <c r="F32" s="59" t="s">
        <v>87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60"/>
      <c r="U32" s="50"/>
      <c r="V32" s="50"/>
      <c r="W32" s="50"/>
      <c r="X32" s="61" t="s">
        <v>26</v>
      </c>
      <c r="Y32" s="50"/>
      <c r="Z32" s="50"/>
      <c r="AA32" s="50"/>
      <c r="AB32" s="50"/>
    </row>
    <row r="33" spans="2:28" ht="11.25" customHeight="1">
      <c r="B33" s="53" t="s">
        <v>88</v>
      </c>
      <c r="C33" s="50"/>
      <c r="D33" s="50"/>
      <c r="E33" s="50"/>
      <c r="F33" s="71" t="s">
        <v>89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3"/>
      <c r="U33" s="50"/>
      <c r="V33" s="50"/>
      <c r="W33" s="50"/>
      <c r="X33" s="63">
        <f>SUM('Způsobilé- SO4 a SO5 '!F149:J149)</f>
        <v>0</v>
      </c>
      <c r="Y33" s="50"/>
      <c r="Z33" s="50"/>
      <c r="AA33" s="50"/>
      <c r="AB33" s="50"/>
    </row>
    <row r="34" spans="2:28" ht="11.25" customHeight="1">
      <c r="B34" s="59" t="s">
        <v>26</v>
      </c>
      <c r="C34" s="50"/>
      <c r="D34" s="50"/>
      <c r="E34" s="50"/>
      <c r="F34" s="59" t="s">
        <v>92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60"/>
      <c r="U34" s="50"/>
      <c r="V34" s="50"/>
      <c r="W34" s="50"/>
      <c r="X34" s="61">
        <f>SUM(X33)</f>
        <v>0</v>
      </c>
      <c r="Y34" s="50"/>
      <c r="Z34" s="50"/>
      <c r="AA34" s="50"/>
      <c r="AB34" s="50"/>
    </row>
    <row r="35" spans="2:28" ht="11.25" customHeight="1">
      <c r="B35" s="53" t="s">
        <v>26</v>
      </c>
      <c r="C35" s="50"/>
      <c r="D35" s="50"/>
      <c r="E35" s="50"/>
      <c r="F35" s="71" t="s">
        <v>26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3"/>
      <c r="U35" s="50"/>
      <c r="V35" s="50"/>
      <c r="W35" s="50"/>
      <c r="X35" s="63" t="s">
        <v>26</v>
      </c>
      <c r="Y35" s="50"/>
      <c r="Z35" s="50"/>
      <c r="AA35" s="50"/>
      <c r="AB35" s="50"/>
    </row>
    <row r="36" spans="2:28" ht="11.25" customHeight="1">
      <c r="B36" s="72" t="s">
        <v>94</v>
      </c>
      <c r="C36" s="47"/>
      <c r="D36" s="47"/>
      <c r="E36" s="47"/>
      <c r="F36" s="72" t="s">
        <v>96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73"/>
      <c r="U36" s="47"/>
      <c r="V36" s="47"/>
      <c r="W36" s="47"/>
      <c r="X36" s="74">
        <f>SUM(X34,X30)</f>
        <v>0</v>
      </c>
      <c r="Y36" s="47"/>
      <c r="Z36" s="47"/>
      <c r="AA36" s="47"/>
      <c r="AB36" s="47"/>
    </row>
    <row r="37" ht="15" customHeight="1" hidden="1"/>
    <row r="38" ht="13.5" customHeight="1"/>
    <row r="39" spans="2:18" ht="15.95" customHeight="1">
      <c r="B39" s="64" t="s">
        <v>26</v>
      </c>
      <c r="C39" s="65"/>
      <c r="D39" s="65"/>
      <c r="E39" s="65"/>
      <c r="F39" s="65"/>
      <c r="G39" s="65"/>
      <c r="H39" s="65"/>
      <c r="J39" s="66" t="s">
        <v>108</v>
      </c>
      <c r="K39" s="65"/>
      <c r="L39" s="65"/>
      <c r="M39" s="65"/>
      <c r="N39" s="65"/>
      <c r="P39" s="14" t="s">
        <v>112</v>
      </c>
      <c r="R39" s="14" t="s">
        <v>113</v>
      </c>
    </row>
    <row r="40" spans="2:18" ht="15.95" customHeight="1">
      <c r="B40" s="66" t="s">
        <v>114</v>
      </c>
      <c r="C40" s="65"/>
      <c r="D40" s="65"/>
      <c r="E40" s="65"/>
      <c r="F40" s="65"/>
      <c r="G40" s="65"/>
      <c r="H40" s="65"/>
      <c r="I40" s="15"/>
      <c r="J40" s="67">
        <f>X36</f>
        <v>0</v>
      </c>
      <c r="K40" s="65"/>
      <c r="L40" s="65"/>
      <c r="M40" s="65"/>
      <c r="N40" s="65"/>
      <c r="O40" s="17"/>
      <c r="P40" s="16">
        <f>0.21*J40</f>
        <v>0</v>
      </c>
      <c r="Q40" s="17"/>
      <c r="R40" s="16">
        <f>P40+J40</f>
        <v>0</v>
      </c>
    </row>
    <row r="41" spans="10:18" ht="15" customHeight="1" hidden="1">
      <c r="J41" s="18"/>
      <c r="K41" s="18"/>
      <c r="L41" s="18"/>
      <c r="M41" s="18"/>
      <c r="N41" s="18"/>
      <c r="O41" s="18"/>
      <c r="P41" s="18"/>
      <c r="Q41" s="18"/>
      <c r="R41" s="18"/>
    </row>
    <row r="42" spans="10:18" ht="3" customHeight="1"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5.95" customHeight="1">
      <c r="B43" s="68" t="s">
        <v>120</v>
      </c>
      <c r="C43" s="50"/>
      <c r="D43" s="50"/>
      <c r="E43" s="50"/>
      <c r="F43" s="50"/>
      <c r="G43" s="50"/>
      <c r="H43" s="50"/>
      <c r="J43" s="69">
        <f>J40</f>
        <v>0</v>
      </c>
      <c r="K43" s="50"/>
      <c r="L43" s="50"/>
      <c r="M43" s="50"/>
      <c r="N43" s="50"/>
      <c r="O43" s="18"/>
      <c r="P43" s="19">
        <f>P40</f>
        <v>0</v>
      </c>
      <c r="Q43" s="18"/>
      <c r="R43" s="19">
        <f>R40</f>
        <v>0</v>
      </c>
    </row>
    <row r="44" ht="5.45" customHeight="1"/>
    <row r="45" ht="2.25" customHeight="1"/>
    <row r="46" ht="15" customHeight="1" hidden="1"/>
    <row r="47" spans="2:28" ht="72.75" customHeight="1">
      <c r="B47" s="71" t="s">
        <v>127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ht="11.25" customHeight="1"/>
    <row r="49" spans="2:13" ht="11.25" customHeight="1">
      <c r="B49" s="60" t="s">
        <v>128</v>
      </c>
      <c r="C49" s="50"/>
      <c r="D49" s="50"/>
      <c r="E49" s="50"/>
      <c r="F49" s="50"/>
      <c r="G49" s="50"/>
      <c r="H49" s="59" t="s">
        <v>129</v>
      </c>
      <c r="I49" s="50"/>
      <c r="J49" s="50"/>
      <c r="K49" s="50"/>
      <c r="L49" s="50"/>
      <c r="M49" s="50"/>
    </row>
    <row r="50" spans="2:13" ht="11.25" customHeight="1">
      <c r="B50" s="60" t="s">
        <v>130</v>
      </c>
      <c r="C50" s="50"/>
      <c r="D50" s="50"/>
      <c r="E50" s="50"/>
      <c r="F50" s="50"/>
      <c r="G50" s="50"/>
      <c r="H50" s="59" t="s">
        <v>131</v>
      </c>
      <c r="I50" s="50"/>
      <c r="J50" s="50"/>
      <c r="K50" s="50"/>
      <c r="L50" s="50"/>
      <c r="M50" s="50"/>
    </row>
    <row r="51" spans="2:13" ht="11.25" customHeight="1">
      <c r="B51" s="60" t="s">
        <v>132</v>
      </c>
      <c r="C51" s="50"/>
      <c r="D51" s="50"/>
      <c r="E51" s="50"/>
      <c r="F51" s="50"/>
      <c r="G51" s="50"/>
      <c r="H51" s="59" t="s">
        <v>133</v>
      </c>
      <c r="I51" s="50"/>
      <c r="J51" s="50"/>
      <c r="K51" s="50"/>
      <c r="L51" s="50"/>
      <c r="M51" s="50"/>
    </row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  <row r="993" ht="15.95" customHeight="1"/>
    <row r="994" ht="15.95" customHeight="1"/>
    <row r="995" ht="15.95" customHeight="1"/>
    <row r="996" ht="15.95" customHeight="1"/>
    <row r="997" ht="15.95" customHeight="1"/>
    <row r="998" ht="15.95" customHeight="1"/>
    <row r="999" ht="15.95" customHeight="1"/>
    <row r="1000" ht="15.95" customHeight="1"/>
  </sheetData>
  <sheetProtection algorithmName="SHA-512" hashValue="VCZH5FWm1N2I6Y58TJOYM3FcxxazNQ/dod1kaIyhB9NVmv1PuNV7QzEJ2cDOEzOvZSqDWeKKuIoQZZaamNdiwQ==" saltValue="FJ0wO0ttW+rJgyMMedwNmw==" spinCount="100000" sheet="1" objects="1" scenarios="1"/>
  <mergeCells count="85">
    <mergeCell ref="X27:AB27"/>
    <mergeCell ref="F25:S25"/>
    <mergeCell ref="T25:W25"/>
    <mergeCell ref="X25:AB25"/>
    <mergeCell ref="F26:S26"/>
    <mergeCell ref="T26:W26"/>
    <mergeCell ref="X26:AB26"/>
    <mergeCell ref="F27:S27"/>
    <mergeCell ref="B23:E23"/>
    <mergeCell ref="F23:S23"/>
    <mergeCell ref="T23:W23"/>
    <mergeCell ref="X23:AB23"/>
    <mergeCell ref="F24:S24"/>
    <mergeCell ref="T24:W24"/>
    <mergeCell ref="X24:AB24"/>
    <mergeCell ref="B24:E24"/>
    <mergeCell ref="E11:J11"/>
    <mergeCell ref="K11:Y11"/>
    <mergeCell ref="T22:W22"/>
    <mergeCell ref="X22:AB22"/>
    <mergeCell ref="E12:J12"/>
    <mergeCell ref="K12:Y12"/>
    <mergeCell ref="E13:J13"/>
    <mergeCell ref="K13:Y13"/>
    <mergeCell ref="B20:AB20"/>
    <mergeCell ref="B22:E22"/>
    <mergeCell ref="F22:S22"/>
    <mergeCell ref="M1:T2"/>
    <mergeCell ref="W1:AD1"/>
    <mergeCell ref="L3:U3"/>
    <mergeCell ref="G4:X4"/>
    <mergeCell ref="A7:AC7"/>
    <mergeCell ref="T33:W33"/>
    <mergeCell ref="X33:AB33"/>
    <mergeCell ref="F31:S31"/>
    <mergeCell ref="T31:W31"/>
    <mergeCell ref="X31:AB31"/>
    <mergeCell ref="F32:S32"/>
    <mergeCell ref="T32:W32"/>
    <mergeCell ref="X32:AB32"/>
    <mergeCell ref="F33:S33"/>
    <mergeCell ref="B36:E36"/>
    <mergeCell ref="B39:H39"/>
    <mergeCell ref="F34:S34"/>
    <mergeCell ref="F36:S36"/>
    <mergeCell ref="B47:AB47"/>
    <mergeCell ref="T34:W34"/>
    <mergeCell ref="X34:AB34"/>
    <mergeCell ref="F35:S35"/>
    <mergeCell ref="T35:W35"/>
    <mergeCell ref="X35:AB35"/>
    <mergeCell ref="T36:W36"/>
    <mergeCell ref="X36:AB36"/>
    <mergeCell ref="J39:N39"/>
    <mergeCell ref="J40:N40"/>
    <mergeCell ref="J43:N43"/>
    <mergeCell ref="B40:H40"/>
    <mergeCell ref="B31:E31"/>
    <mergeCell ref="B32:E32"/>
    <mergeCell ref="B33:E33"/>
    <mergeCell ref="B34:E34"/>
    <mergeCell ref="B35:E35"/>
    <mergeCell ref="B43:H43"/>
    <mergeCell ref="B49:G49"/>
    <mergeCell ref="B50:G50"/>
    <mergeCell ref="B51:G51"/>
    <mergeCell ref="H49:M49"/>
    <mergeCell ref="H50:M50"/>
    <mergeCell ref="H51:M51"/>
    <mergeCell ref="B25:E25"/>
    <mergeCell ref="B26:E26"/>
    <mergeCell ref="B27:E27"/>
    <mergeCell ref="B28:E28"/>
    <mergeCell ref="T30:W30"/>
    <mergeCell ref="B29:E29"/>
    <mergeCell ref="B30:E30"/>
    <mergeCell ref="T27:W27"/>
    <mergeCell ref="X30:AB30"/>
    <mergeCell ref="F28:S28"/>
    <mergeCell ref="T28:W28"/>
    <mergeCell ref="X28:AB28"/>
    <mergeCell ref="F29:S29"/>
    <mergeCell ref="T29:W29"/>
    <mergeCell ref="X29:AB29"/>
    <mergeCell ref="F30:S30"/>
  </mergeCells>
  <printOptions/>
  <pageMargins left="0" right="0" top="0" bottom="0" header="0" footer="0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49"/>
  <sheetViews>
    <sheetView showGridLines="0" zoomScale="115" zoomScaleNormal="115" workbookViewId="0" topLeftCell="A1">
      <pane ySplit="8" topLeftCell="A9" activePane="bottomLeft" state="frozen"/>
      <selection pane="bottomLeft" activeCell="U18" sqref="U18:W18"/>
    </sheetView>
  </sheetViews>
  <sheetFormatPr defaultColWidth="14.421875" defaultRowHeight="15" customHeight="1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8.7109375" style="0" hidden="1" customWidth="1"/>
    <col min="6" max="6" width="1.57421875" style="0" customWidth="1"/>
    <col min="7" max="7" width="5.00390625" style="0" customWidth="1"/>
    <col min="8" max="8" width="0.71875" style="0" customWidth="1"/>
    <col min="9" max="9" width="8.7109375" style="0" hidden="1" customWidth="1"/>
    <col min="10" max="10" width="1.57421875" style="0" customWidth="1"/>
    <col min="11" max="11" width="0.85546875" style="0" customWidth="1"/>
    <col min="12" max="12" width="8.7109375" style="0" hidden="1" customWidth="1"/>
    <col min="13" max="13" width="1.57421875" style="0" customWidth="1"/>
    <col min="14" max="14" width="9.28125" style="0" customWidth="1"/>
    <col min="15" max="15" width="0.2890625" style="0" customWidth="1"/>
    <col min="16" max="16" width="2.140625" style="0" customWidth="1"/>
    <col min="17" max="17" width="5.00390625" style="0" customWidth="1"/>
    <col min="18" max="18" width="2.28125" style="0" customWidth="1"/>
    <col min="19" max="19" width="0.85546875" style="0" customWidth="1"/>
    <col min="20" max="20" width="27.57421875" style="0" customWidth="1"/>
    <col min="21" max="21" width="13.7109375" style="0" customWidth="1"/>
    <col min="22" max="22" width="0.2890625" style="0" customWidth="1"/>
    <col min="23" max="23" width="1.28515625" style="0" customWidth="1"/>
    <col min="24" max="24" width="8.57421875" style="0" customWidth="1"/>
    <col min="25" max="25" width="0.42578125" style="0" customWidth="1"/>
    <col min="26" max="26" width="6.28125" style="0" customWidth="1"/>
    <col min="27" max="27" width="2.57421875" style="0" customWidth="1"/>
    <col min="28" max="28" width="9.140625" style="0" customWidth="1"/>
    <col min="29" max="29" width="0.5625" style="0" customWidth="1"/>
    <col min="30" max="30" width="8.7109375" style="0" hidden="1" customWidth="1"/>
  </cols>
  <sheetData>
    <row r="1" spans="16:30" ht="16.5" customHeight="1">
      <c r="P1" s="49" t="s">
        <v>1</v>
      </c>
      <c r="Q1" s="50"/>
      <c r="R1" s="50"/>
      <c r="S1" s="50"/>
      <c r="T1" s="50"/>
      <c r="U1" s="50"/>
      <c r="Y1" s="51"/>
      <c r="Z1" s="50"/>
      <c r="AA1" s="50"/>
      <c r="AB1" s="50"/>
      <c r="AC1" s="50"/>
      <c r="AD1" s="50"/>
    </row>
    <row r="2" spans="16:21" ht="15" customHeight="1">
      <c r="P2" s="50"/>
      <c r="Q2" s="50"/>
      <c r="R2" s="50"/>
      <c r="S2" s="50"/>
      <c r="T2" s="50"/>
      <c r="U2" s="50"/>
    </row>
    <row r="3" spans="15:22" ht="15">
      <c r="O3" s="52" t="s">
        <v>2</v>
      </c>
      <c r="P3" s="50"/>
      <c r="Q3" s="50"/>
      <c r="R3" s="50"/>
      <c r="S3" s="50"/>
      <c r="T3" s="50"/>
      <c r="U3" s="50"/>
      <c r="V3" s="50"/>
    </row>
    <row r="4" spans="7:27" ht="15">
      <c r="G4" s="52" t="s">
        <v>3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ht="2.25" customHeight="1"/>
    <row r="6" spans="1:29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1.25" customHeight="1">
      <c r="A7" s="53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ht="15" customHeight="1" hidden="1"/>
    <row r="9" ht="2.25" customHeight="1"/>
    <row r="10" spans="2:28" ht="16.5" customHeight="1">
      <c r="B10" s="58" t="s">
        <v>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ht="2.25" customHeight="1"/>
    <row r="12" spans="2:28" ht="15">
      <c r="B12" s="80" t="s">
        <v>6</v>
      </c>
      <c r="C12" s="78"/>
      <c r="D12" s="77" t="s">
        <v>7</v>
      </c>
      <c r="E12" s="78"/>
      <c r="F12" s="78"/>
      <c r="G12" s="78"/>
      <c r="H12" s="78"/>
      <c r="I12" s="78"/>
      <c r="J12" s="78"/>
      <c r="K12" s="78"/>
      <c r="L12" s="78"/>
      <c r="M12" s="78"/>
      <c r="N12" s="77" t="s">
        <v>8</v>
      </c>
      <c r="O12" s="78"/>
      <c r="P12" s="78"/>
      <c r="Q12" s="78"/>
      <c r="R12" s="78"/>
      <c r="S12" s="78"/>
      <c r="T12" s="78"/>
      <c r="U12" s="80" t="s">
        <v>9</v>
      </c>
      <c r="V12" s="78"/>
      <c r="W12" s="78"/>
      <c r="X12" s="80" t="s">
        <v>10</v>
      </c>
      <c r="Y12" s="78"/>
      <c r="Z12" s="4" t="s">
        <v>11</v>
      </c>
      <c r="AA12" s="80" t="s">
        <v>12</v>
      </c>
      <c r="AB12" s="78"/>
    </row>
    <row r="13" spans="2:28" ht="15">
      <c r="B13" s="53">
        <v>1</v>
      </c>
      <c r="C13" s="50"/>
      <c r="D13" s="71" t="s">
        <v>13</v>
      </c>
      <c r="E13" s="50"/>
      <c r="F13" s="50"/>
      <c r="G13" s="50"/>
      <c r="H13" s="50"/>
      <c r="I13" s="50"/>
      <c r="J13" s="50"/>
      <c r="K13" s="50"/>
      <c r="L13" s="50"/>
      <c r="M13" s="50"/>
      <c r="N13" s="71" t="s">
        <v>14</v>
      </c>
      <c r="O13" s="50"/>
      <c r="P13" s="50"/>
      <c r="Q13" s="50"/>
      <c r="R13" s="50"/>
      <c r="S13" s="50"/>
      <c r="T13" s="50"/>
      <c r="U13" s="76"/>
      <c r="V13" s="55"/>
      <c r="W13" s="56"/>
      <c r="X13" s="53" t="s">
        <v>16</v>
      </c>
      <c r="Y13" s="50"/>
      <c r="Z13" s="6" t="s">
        <v>17</v>
      </c>
      <c r="AA13" s="75">
        <f aca="true" t="shared" si="0" ref="AA13:AA28">X13*U13</f>
        <v>0</v>
      </c>
      <c r="AB13" s="50"/>
    </row>
    <row r="14" spans="2:28" ht="30" customHeight="1">
      <c r="B14" s="53">
        <v>2</v>
      </c>
      <c r="C14" s="50"/>
      <c r="D14" s="71" t="s">
        <v>20</v>
      </c>
      <c r="E14" s="50"/>
      <c r="F14" s="50"/>
      <c r="G14" s="50"/>
      <c r="H14" s="50"/>
      <c r="I14" s="50"/>
      <c r="J14" s="50"/>
      <c r="K14" s="50"/>
      <c r="L14" s="50"/>
      <c r="M14" s="50"/>
      <c r="N14" s="71" t="s">
        <v>22</v>
      </c>
      <c r="O14" s="50"/>
      <c r="P14" s="50"/>
      <c r="Q14" s="50"/>
      <c r="R14" s="50"/>
      <c r="S14" s="50"/>
      <c r="T14" s="50"/>
      <c r="U14" s="76"/>
      <c r="V14" s="55"/>
      <c r="W14" s="56"/>
      <c r="X14" s="53" t="s">
        <v>23</v>
      </c>
      <c r="Y14" s="50"/>
      <c r="Z14" s="6" t="s">
        <v>24</v>
      </c>
      <c r="AA14" s="75">
        <f t="shared" si="0"/>
        <v>0</v>
      </c>
      <c r="AB14" s="50"/>
    </row>
    <row r="15" spans="2:28" ht="15">
      <c r="B15" s="53">
        <v>3</v>
      </c>
      <c r="C15" s="50"/>
      <c r="D15" s="71" t="s">
        <v>25</v>
      </c>
      <c r="E15" s="50"/>
      <c r="F15" s="50"/>
      <c r="G15" s="50"/>
      <c r="H15" s="50"/>
      <c r="I15" s="50"/>
      <c r="J15" s="50"/>
      <c r="K15" s="50"/>
      <c r="L15" s="50"/>
      <c r="M15" s="50"/>
      <c r="N15" s="71" t="s">
        <v>27</v>
      </c>
      <c r="O15" s="50"/>
      <c r="P15" s="50"/>
      <c r="Q15" s="50"/>
      <c r="R15" s="50"/>
      <c r="S15" s="50"/>
      <c r="T15" s="50"/>
      <c r="U15" s="76"/>
      <c r="V15" s="55"/>
      <c r="W15" s="56"/>
      <c r="X15" s="53" t="s">
        <v>29</v>
      </c>
      <c r="Y15" s="50"/>
      <c r="Z15" s="6" t="s">
        <v>24</v>
      </c>
      <c r="AA15" s="75">
        <f t="shared" si="0"/>
        <v>0</v>
      </c>
      <c r="AB15" s="50"/>
    </row>
    <row r="16" spans="2:28" ht="15">
      <c r="B16" s="53">
        <v>4</v>
      </c>
      <c r="C16" s="50"/>
      <c r="D16" s="71" t="s">
        <v>30</v>
      </c>
      <c r="E16" s="50"/>
      <c r="F16" s="50"/>
      <c r="G16" s="50"/>
      <c r="H16" s="50"/>
      <c r="I16" s="50"/>
      <c r="J16" s="50"/>
      <c r="K16" s="50"/>
      <c r="L16" s="50"/>
      <c r="M16" s="50"/>
      <c r="N16" s="71" t="s">
        <v>31</v>
      </c>
      <c r="O16" s="50"/>
      <c r="P16" s="50"/>
      <c r="Q16" s="50"/>
      <c r="R16" s="50"/>
      <c r="S16" s="50"/>
      <c r="T16" s="50"/>
      <c r="U16" s="76"/>
      <c r="V16" s="55"/>
      <c r="W16" s="56"/>
      <c r="X16" s="53" t="s">
        <v>32</v>
      </c>
      <c r="Y16" s="50"/>
      <c r="Z16" s="6" t="s">
        <v>17</v>
      </c>
      <c r="AA16" s="75">
        <f t="shared" si="0"/>
        <v>0</v>
      </c>
      <c r="AB16" s="50"/>
    </row>
    <row r="17" spans="2:28" ht="15">
      <c r="B17" s="53">
        <v>5</v>
      </c>
      <c r="C17" s="50"/>
      <c r="D17" s="71" t="s">
        <v>33</v>
      </c>
      <c r="E17" s="50"/>
      <c r="F17" s="50"/>
      <c r="G17" s="50"/>
      <c r="H17" s="50"/>
      <c r="I17" s="50"/>
      <c r="J17" s="50"/>
      <c r="K17" s="50"/>
      <c r="L17" s="50"/>
      <c r="M17" s="50"/>
      <c r="N17" s="71" t="s">
        <v>34</v>
      </c>
      <c r="O17" s="50"/>
      <c r="P17" s="50"/>
      <c r="Q17" s="50"/>
      <c r="R17" s="50"/>
      <c r="S17" s="50"/>
      <c r="T17" s="50"/>
      <c r="U17" s="76"/>
      <c r="V17" s="55"/>
      <c r="W17" s="56"/>
      <c r="X17" s="53" t="s">
        <v>35</v>
      </c>
      <c r="Y17" s="50"/>
      <c r="Z17" s="6" t="s">
        <v>17</v>
      </c>
      <c r="AA17" s="75">
        <f t="shared" si="0"/>
        <v>0</v>
      </c>
      <c r="AB17" s="50"/>
    </row>
    <row r="18" spans="2:28" ht="15">
      <c r="B18" s="53">
        <v>6</v>
      </c>
      <c r="C18" s="50"/>
      <c r="D18" s="71" t="s">
        <v>33</v>
      </c>
      <c r="E18" s="50"/>
      <c r="F18" s="50"/>
      <c r="G18" s="50"/>
      <c r="H18" s="50"/>
      <c r="I18" s="50"/>
      <c r="J18" s="50"/>
      <c r="K18" s="50"/>
      <c r="L18" s="50"/>
      <c r="M18" s="50"/>
      <c r="N18" s="71" t="s">
        <v>36</v>
      </c>
      <c r="O18" s="50"/>
      <c r="P18" s="50"/>
      <c r="Q18" s="50"/>
      <c r="R18" s="50"/>
      <c r="S18" s="50"/>
      <c r="T18" s="50"/>
      <c r="U18" s="76"/>
      <c r="V18" s="55"/>
      <c r="W18" s="56"/>
      <c r="X18" s="53" t="s">
        <v>37</v>
      </c>
      <c r="Y18" s="50"/>
      <c r="Z18" s="6" t="s">
        <v>17</v>
      </c>
      <c r="AA18" s="75">
        <f t="shared" si="0"/>
        <v>0</v>
      </c>
      <c r="AB18" s="50"/>
    </row>
    <row r="19" spans="2:28" ht="15">
      <c r="B19" s="53">
        <v>7</v>
      </c>
      <c r="C19" s="50"/>
      <c r="D19" s="71" t="s">
        <v>38</v>
      </c>
      <c r="E19" s="50"/>
      <c r="F19" s="50"/>
      <c r="G19" s="50"/>
      <c r="H19" s="50"/>
      <c r="I19" s="50"/>
      <c r="J19" s="50"/>
      <c r="K19" s="50"/>
      <c r="L19" s="50"/>
      <c r="M19" s="50"/>
      <c r="N19" s="71" t="s">
        <v>39</v>
      </c>
      <c r="O19" s="50"/>
      <c r="P19" s="50"/>
      <c r="Q19" s="50"/>
      <c r="R19" s="50"/>
      <c r="S19" s="50"/>
      <c r="T19" s="50"/>
      <c r="U19" s="76"/>
      <c r="V19" s="55"/>
      <c r="W19" s="56"/>
      <c r="X19" s="63">
        <v>1350</v>
      </c>
      <c r="Y19" s="50"/>
      <c r="Z19" s="6" t="s">
        <v>17</v>
      </c>
      <c r="AA19" s="75">
        <f t="shared" si="0"/>
        <v>0</v>
      </c>
      <c r="AB19" s="50"/>
    </row>
    <row r="20" spans="2:28" ht="15">
      <c r="B20" s="53">
        <v>8</v>
      </c>
      <c r="C20" s="50"/>
      <c r="D20" s="71" t="s">
        <v>40</v>
      </c>
      <c r="E20" s="50"/>
      <c r="F20" s="50"/>
      <c r="G20" s="50"/>
      <c r="H20" s="50"/>
      <c r="I20" s="50"/>
      <c r="J20" s="50"/>
      <c r="K20" s="50"/>
      <c r="L20" s="50"/>
      <c r="M20" s="50"/>
      <c r="N20" s="71" t="s">
        <v>41</v>
      </c>
      <c r="O20" s="50"/>
      <c r="P20" s="50"/>
      <c r="Q20" s="50"/>
      <c r="R20" s="50"/>
      <c r="S20" s="50"/>
      <c r="T20" s="50"/>
      <c r="U20" s="76"/>
      <c r="V20" s="55"/>
      <c r="W20" s="56"/>
      <c r="X20" s="53" t="s">
        <v>42</v>
      </c>
      <c r="Y20" s="50"/>
      <c r="Z20" s="6" t="s">
        <v>17</v>
      </c>
      <c r="AA20" s="75">
        <f t="shared" si="0"/>
        <v>0</v>
      </c>
      <c r="AB20" s="50"/>
    </row>
    <row r="21" spans="2:28" ht="15.95" customHeight="1">
      <c r="B21" s="53">
        <v>9</v>
      </c>
      <c r="C21" s="50"/>
      <c r="D21" s="71" t="s">
        <v>43</v>
      </c>
      <c r="E21" s="50"/>
      <c r="F21" s="50"/>
      <c r="G21" s="50"/>
      <c r="H21" s="50"/>
      <c r="I21" s="50"/>
      <c r="J21" s="50"/>
      <c r="K21" s="50"/>
      <c r="L21" s="50"/>
      <c r="M21" s="50"/>
      <c r="N21" s="71" t="s">
        <v>44</v>
      </c>
      <c r="O21" s="50"/>
      <c r="P21" s="50"/>
      <c r="Q21" s="50"/>
      <c r="R21" s="50"/>
      <c r="S21" s="50"/>
      <c r="T21" s="50"/>
      <c r="U21" s="76"/>
      <c r="V21" s="55"/>
      <c r="W21" s="56"/>
      <c r="X21" s="53" t="s">
        <v>45</v>
      </c>
      <c r="Y21" s="50"/>
      <c r="Z21" s="6" t="s">
        <v>17</v>
      </c>
      <c r="AA21" s="75">
        <f t="shared" si="0"/>
        <v>0</v>
      </c>
      <c r="AB21" s="50"/>
    </row>
    <row r="22" spans="2:28" ht="30" customHeight="1">
      <c r="B22" s="53">
        <v>10</v>
      </c>
      <c r="C22" s="50"/>
      <c r="D22" s="71" t="s">
        <v>46</v>
      </c>
      <c r="E22" s="50"/>
      <c r="F22" s="50"/>
      <c r="G22" s="50"/>
      <c r="H22" s="50"/>
      <c r="I22" s="50"/>
      <c r="J22" s="50"/>
      <c r="K22" s="50"/>
      <c r="L22" s="50"/>
      <c r="M22" s="50"/>
      <c r="N22" s="71" t="s">
        <v>47</v>
      </c>
      <c r="O22" s="50"/>
      <c r="P22" s="50"/>
      <c r="Q22" s="50"/>
      <c r="R22" s="50"/>
      <c r="S22" s="50"/>
      <c r="T22" s="50"/>
      <c r="U22" s="76"/>
      <c r="V22" s="55"/>
      <c r="W22" s="56"/>
      <c r="X22" s="53" t="s">
        <v>48</v>
      </c>
      <c r="Y22" s="50"/>
      <c r="Z22" s="6" t="s">
        <v>24</v>
      </c>
      <c r="AA22" s="75">
        <f t="shared" si="0"/>
        <v>0</v>
      </c>
      <c r="AB22" s="50"/>
    </row>
    <row r="23" spans="2:28" ht="30" customHeight="1">
      <c r="B23" s="53">
        <v>11</v>
      </c>
      <c r="C23" s="50"/>
      <c r="D23" s="71" t="s">
        <v>51</v>
      </c>
      <c r="E23" s="50"/>
      <c r="F23" s="50"/>
      <c r="G23" s="50"/>
      <c r="H23" s="50"/>
      <c r="I23" s="50"/>
      <c r="J23" s="50"/>
      <c r="K23" s="50"/>
      <c r="L23" s="50"/>
      <c r="M23" s="50"/>
      <c r="N23" s="71" t="s">
        <v>52</v>
      </c>
      <c r="O23" s="50"/>
      <c r="P23" s="50"/>
      <c r="Q23" s="50"/>
      <c r="R23" s="50"/>
      <c r="S23" s="50"/>
      <c r="T23" s="50"/>
      <c r="U23" s="76"/>
      <c r="V23" s="55"/>
      <c r="W23" s="56"/>
      <c r="X23" s="53" t="s">
        <v>53</v>
      </c>
      <c r="Y23" s="50"/>
      <c r="Z23" s="6" t="s">
        <v>24</v>
      </c>
      <c r="AA23" s="75">
        <f t="shared" si="0"/>
        <v>0</v>
      </c>
      <c r="AB23" s="50"/>
    </row>
    <row r="24" spans="2:28" ht="30" customHeight="1">
      <c r="B24" s="53">
        <v>12</v>
      </c>
      <c r="C24" s="50"/>
      <c r="D24" s="71" t="s">
        <v>51</v>
      </c>
      <c r="E24" s="50"/>
      <c r="F24" s="50"/>
      <c r="G24" s="50"/>
      <c r="H24" s="50"/>
      <c r="I24" s="50"/>
      <c r="J24" s="50"/>
      <c r="K24" s="50"/>
      <c r="L24" s="50"/>
      <c r="M24" s="50"/>
      <c r="N24" s="71" t="s">
        <v>54</v>
      </c>
      <c r="O24" s="50"/>
      <c r="P24" s="50"/>
      <c r="Q24" s="50"/>
      <c r="R24" s="50"/>
      <c r="S24" s="50"/>
      <c r="T24" s="50"/>
      <c r="U24" s="76"/>
      <c r="V24" s="55"/>
      <c r="W24" s="56"/>
      <c r="X24" s="53">
        <v>48</v>
      </c>
      <c r="Y24" s="50"/>
      <c r="Z24" s="6" t="s">
        <v>24</v>
      </c>
      <c r="AA24" s="75">
        <f t="shared" si="0"/>
        <v>0</v>
      </c>
      <c r="AB24" s="50"/>
    </row>
    <row r="25" spans="2:28" ht="30" customHeight="1">
      <c r="B25" s="53">
        <v>13</v>
      </c>
      <c r="C25" s="50"/>
      <c r="D25" s="71" t="s">
        <v>56</v>
      </c>
      <c r="E25" s="50"/>
      <c r="F25" s="50"/>
      <c r="G25" s="50"/>
      <c r="H25" s="50"/>
      <c r="I25" s="50"/>
      <c r="J25" s="50"/>
      <c r="K25" s="50"/>
      <c r="L25" s="50"/>
      <c r="M25" s="50"/>
      <c r="N25" s="71" t="s">
        <v>58</v>
      </c>
      <c r="O25" s="50"/>
      <c r="P25" s="50"/>
      <c r="Q25" s="50"/>
      <c r="R25" s="50"/>
      <c r="S25" s="50"/>
      <c r="T25" s="50"/>
      <c r="U25" s="76"/>
      <c r="V25" s="55"/>
      <c r="W25" s="56"/>
      <c r="X25" s="53" t="s">
        <v>60</v>
      </c>
      <c r="Y25" s="50"/>
      <c r="Z25" s="6" t="s">
        <v>24</v>
      </c>
      <c r="AA25" s="75">
        <f t="shared" si="0"/>
        <v>0</v>
      </c>
      <c r="AB25" s="50"/>
    </row>
    <row r="26" spans="2:28" ht="15.95" customHeight="1">
      <c r="B26" s="53">
        <v>14</v>
      </c>
      <c r="C26" s="50"/>
      <c r="D26" s="71" t="s">
        <v>56</v>
      </c>
      <c r="E26" s="50"/>
      <c r="F26" s="50"/>
      <c r="G26" s="50"/>
      <c r="H26" s="50"/>
      <c r="I26" s="50"/>
      <c r="J26" s="50"/>
      <c r="K26" s="50"/>
      <c r="L26" s="50"/>
      <c r="M26" s="50"/>
      <c r="N26" s="71" t="s">
        <v>62</v>
      </c>
      <c r="O26" s="50"/>
      <c r="P26" s="50"/>
      <c r="Q26" s="50"/>
      <c r="R26" s="50"/>
      <c r="S26" s="50"/>
      <c r="T26" s="50"/>
      <c r="U26" s="76"/>
      <c r="V26" s="55"/>
      <c r="W26" s="56"/>
      <c r="X26" s="53" t="s">
        <v>64</v>
      </c>
      <c r="Y26" s="50"/>
      <c r="Z26" s="6" t="s">
        <v>24</v>
      </c>
      <c r="AA26" s="75">
        <f t="shared" si="0"/>
        <v>0</v>
      </c>
      <c r="AB26" s="50"/>
    </row>
    <row r="27" spans="2:28" ht="30" customHeight="1">
      <c r="B27" s="53">
        <v>15</v>
      </c>
      <c r="C27" s="50"/>
      <c r="D27" s="71" t="s">
        <v>66</v>
      </c>
      <c r="E27" s="50"/>
      <c r="F27" s="50"/>
      <c r="G27" s="50"/>
      <c r="H27" s="50"/>
      <c r="I27" s="50"/>
      <c r="J27" s="50"/>
      <c r="K27" s="50"/>
      <c r="L27" s="50"/>
      <c r="M27" s="50"/>
      <c r="N27" s="71" t="s">
        <v>67</v>
      </c>
      <c r="O27" s="50"/>
      <c r="P27" s="50"/>
      <c r="Q27" s="50"/>
      <c r="R27" s="50"/>
      <c r="S27" s="50"/>
      <c r="T27" s="50"/>
      <c r="U27" s="76"/>
      <c r="V27" s="55"/>
      <c r="W27" s="56"/>
      <c r="X27" s="53" t="s">
        <v>68</v>
      </c>
      <c r="Y27" s="50"/>
      <c r="Z27" s="6" t="s">
        <v>24</v>
      </c>
      <c r="AA27" s="75">
        <f t="shared" si="0"/>
        <v>0</v>
      </c>
      <c r="AB27" s="50"/>
    </row>
    <row r="28" spans="2:28" ht="30" customHeight="1">
      <c r="B28" s="53">
        <v>16</v>
      </c>
      <c r="C28" s="50"/>
      <c r="D28" s="71" t="s">
        <v>66</v>
      </c>
      <c r="E28" s="50"/>
      <c r="F28" s="50"/>
      <c r="G28" s="50"/>
      <c r="H28" s="50"/>
      <c r="I28" s="50"/>
      <c r="J28" s="50"/>
      <c r="K28" s="50"/>
      <c r="L28" s="50"/>
      <c r="M28" s="50"/>
      <c r="N28" s="71" t="s">
        <v>71</v>
      </c>
      <c r="O28" s="50"/>
      <c r="P28" s="50"/>
      <c r="Q28" s="50"/>
      <c r="R28" s="50"/>
      <c r="S28" s="50"/>
      <c r="T28" s="50"/>
      <c r="U28" s="76"/>
      <c r="V28" s="55"/>
      <c r="W28" s="56"/>
      <c r="X28" s="53" t="s">
        <v>73</v>
      </c>
      <c r="Y28" s="50"/>
      <c r="Z28" s="6" t="s">
        <v>24</v>
      </c>
      <c r="AA28" s="75">
        <f t="shared" si="0"/>
        <v>0</v>
      </c>
      <c r="AB28" s="50"/>
    </row>
    <row r="29" spans="2:28" ht="11.25" customHeight="1"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ht="15" customHeight="1" hidden="1"/>
    <row r="31" ht="2.25" customHeight="1"/>
    <row r="32" spans="2:28" ht="11.25" customHeight="1">
      <c r="B32" s="59" t="s">
        <v>81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</row>
    <row r="33" ht="1.7" customHeight="1"/>
    <row r="34" spans="3:19" ht="11.25" customHeight="1">
      <c r="C34" s="53" t="s">
        <v>82</v>
      </c>
      <c r="D34" s="50"/>
      <c r="F34" s="75">
        <f>SUM(AA13:AB28)</f>
        <v>0</v>
      </c>
      <c r="G34" s="50"/>
      <c r="H34" s="50"/>
      <c r="I34" s="50"/>
      <c r="J34" s="50"/>
      <c r="K34" s="50"/>
      <c r="M34" s="71" t="s">
        <v>83</v>
      </c>
      <c r="N34" s="50"/>
      <c r="O34" s="50"/>
      <c r="P34" s="50"/>
      <c r="Q34" s="50"/>
      <c r="R34" s="50"/>
      <c r="S34" s="50"/>
    </row>
    <row r="35" ht="9.75" customHeight="1"/>
    <row r="36" ht="5.45" customHeight="1"/>
    <row r="37" ht="2.25" customHeight="1"/>
    <row r="38" ht="15" customHeight="1" hidden="1"/>
    <row r="39" spans="2:28" ht="16.5" customHeight="1">
      <c r="B39" s="58" t="s">
        <v>85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ht="2.25" customHeight="1"/>
    <row r="41" spans="2:28" ht="15.95" customHeight="1">
      <c r="B41" s="80" t="s">
        <v>6</v>
      </c>
      <c r="C41" s="78"/>
      <c r="D41" s="77" t="s">
        <v>7</v>
      </c>
      <c r="E41" s="78"/>
      <c r="F41" s="78"/>
      <c r="G41" s="78"/>
      <c r="H41" s="78"/>
      <c r="I41" s="78"/>
      <c r="J41" s="78"/>
      <c r="K41" s="78"/>
      <c r="L41" s="78"/>
      <c r="M41" s="78"/>
      <c r="N41" s="77" t="s">
        <v>8</v>
      </c>
      <c r="O41" s="78"/>
      <c r="P41" s="78"/>
      <c r="Q41" s="78"/>
      <c r="R41" s="78"/>
      <c r="S41" s="78"/>
      <c r="T41" s="78"/>
      <c r="U41" s="80" t="s">
        <v>9</v>
      </c>
      <c r="V41" s="78"/>
      <c r="W41" s="78"/>
      <c r="X41" s="80" t="s">
        <v>10</v>
      </c>
      <c r="Y41" s="78"/>
      <c r="Z41" s="4" t="s">
        <v>11</v>
      </c>
      <c r="AA41" s="80" t="s">
        <v>12</v>
      </c>
      <c r="AB41" s="78"/>
    </row>
    <row r="42" spans="2:28" ht="15.95" customHeight="1">
      <c r="B42" s="53">
        <v>1</v>
      </c>
      <c r="C42" s="50"/>
      <c r="D42" s="71" t="s">
        <v>90</v>
      </c>
      <c r="E42" s="50"/>
      <c r="F42" s="50"/>
      <c r="G42" s="50"/>
      <c r="H42" s="50"/>
      <c r="I42" s="50"/>
      <c r="J42" s="50"/>
      <c r="K42" s="50"/>
      <c r="L42" s="50"/>
      <c r="M42" s="50"/>
      <c r="N42" s="71" t="s">
        <v>91</v>
      </c>
      <c r="O42" s="50"/>
      <c r="P42" s="50"/>
      <c r="Q42" s="50"/>
      <c r="R42" s="50"/>
      <c r="S42" s="50"/>
      <c r="T42" s="50"/>
      <c r="U42" s="76"/>
      <c r="V42" s="55"/>
      <c r="W42" s="56"/>
      <c r="X42" s="53" t="s">
        <v>93</v>
      </c>
      <c r="Y42" s="50"/>
      <c r="Z42" s="6" t="s">
        <v>17</v>
      </c>
      <c r="AA42" s="75">
        <f aca="true" t="shared" si="1" ref="AA42:AA55">X42*U42</f>
        <v>0</v>
      </c>
      <c r="AB42" s="50"/>
    </row>
    <row r="43" spans="2:28" ht="15.95" customHeight="1">
      <c r="B43" s="53">
        <v>2</v>
      </c>
      <c r="C43" s="50"/>
      <c r="D43" s="71" t="s">
        <v>20</v>
      </c>
      <c r="E43" s="50"/>
      <c r="F43" s="50"/>
      <c r="G43" s="50"/>
      <c r="H43" s="50"/>
      <c r="I43" s="50"/>
      <c r="J43" s="50"/>
      <c r="K43" s="50"/>
      <c r="L43" s="50"/>
      <c r="M43" s="50"/>
      <c r="N43" s="71" t="s">
        <v>22</v>
      </c>
      <c r="O43" s="50"/>
      <c r="P43" s="50"/>
      <c r="Q43" s="50"/>
      <c r="R43" s="50"/>
      <c r="S43" s="50"/>
      <c r="T43" s="50"/>
      <c r="U43" s="76"/>
      <c r="V43" s="55"/>
      <c r="W43" s="56"/>
      <c r="X43" s="53" t="s">
        <v>95</v>
      </c>
      <c r="Y43" s="50"/>
      <c r="Z43" s="6" t="s">
        <v>24</v>
      </c>
      <c r="AA43" s="75">
        <f t="shared" si="1"/>
        <v>0</v>
      </c>
      <c r="AB43" s="50"/>
    </row>
    <row r="44" spans="2:28" ht="15.95" customHeight="1">
      <c r="B44" s="53">
        <v>3</v>
      </c>
      <c r="C44" s="50"/>
      <c r="D44" s="71" t="s">
        <v>97</v>
      </c>
      <c r="E44" s="50"/>
      <c r="F44" s="50"/>
      <c r="G44" s="50"/>
      <c r="H44" s="50"/>
      <c r="I44" s="50"/>
      <c r="J44" s="50"/>
      <c r="K44" s="50"/>
      <c r="L44" s="50"/>
      <c r="M44" s="50"/>
      <c r="N44" s="71" t="s">
        <v>98</v>
      </c>
      <c r="O44" s="50"/>
      <c r="P44" s="50"/>
      <c r="Q44" s="50"/>
      <c r="R44" s="50"/>
      <c r="S44" s="50"/>
      <c r="T44" s="50"/>
      <c r="U44" s="76"/>
      <c r="V44" s="55"/>
      <c r="W44" s="56"/>
      <c r="X44" s="53" t="s">
        <v>99</v>
      </c>
      <c r="Y44" s="50"/>
      <c r="Z44" s="6" t="s">
        <v>17</v>
      </c>
      <c r="AA44" s="75">
        <f t="shared" si="1"/>
        <v>0</v>
      </c>
      <c r="AB44" s="50"/>
    </row>
    <row r="45" spans="2:28" ht="15.95" customHeight="1">
      <c r="B45" s="53">
        <v>4</v>
      </c>
      <c r="C45" s="50"/>
      <c r="D45" s="71" t="s">
        <v>100</v>
      </c>
      <c r="E45" s="50"/>
      <c r="F45" s="50"/>
      <c r="G45" s="50"/>
      <c r="H45" s="50"/>
      <c r="I45" s="50"/>
      <c r="J45" s="50"/>
      <c r="K45" s="50"/>
      <c r="L45" s="50"/>
      <c r="M45" s="50"/>
      <c r="N45" s="71" t="s">
        <v>101</v>
      </c>
      <c r="O45" s="50"/>
      <c r="P45" s="50"/>
      <c r="Q45" s="50"/>
      <c r="R45" s="50"/>
      <c r="S45" s="50"/>
      <c r="T45" s="50"/>
      <c r="U45" s="76"/>
      <c r="V45" s="55"/>
      <c r="W45" s="56"/>
      <c r="X45" s="53" t="s">
        <v>102</v>
      </c>
      <c r="Y45" s="50"/>
      <c r="Z45" s="6" t="s">
        <v>24</v>
      </c>
      <c r="AA45" s="75">
        <f t="shared" si="1"/>
        <v>0</v>
      </c>
      <c r="AB45" s="50"/>
    </row>
    <row r="46" spans="2:28" ht="15.95" customHeight="1">
      <c r="B46" s="53">
        <v>5</v>
      </c>
      <c r="C46" s="50"/>
      <c r="D46" s="71" t="s">
        <v>103</v>
      </c>
      <c r="E46" s="50"/>
      <c r="F46" s="50"/>
      <c r="G46" s="50"/>
      <c r="H46" s="50"/>
      <c r="I46" s="50"/>
      <c r="J46" s="50"/>
      <c r="K46" s="50"/>
      <c r="L46" s="50"/>
      <c r="M46" s="50"/>
      <c r="N46" s="71" t="s">
        <v>104</v>
      </c>
      <c r="O46" s="50"/>
      <c r="P46" s="50"/>
      <c r="Q46" s="50"/>
      <c r="R46" s="50"/>
      <c r="S46" s="50"/>
      <c r="T46" s="50"/>
      <c r="U46" s="76"/>
      <c r="V46" s="55"/>
      <c r="W46" s="56"/>
      <c r="X46" s="53" t="s">
        <v>105</v>
      </c>
      <c r="Y46" s="50"/>
      <c r="Z46" s="6" t="s">
        <v>24</v>
      </c>
      <c r="AA46" s="75">
        <f t="shared" si="1"/>
        <v>0</v>
      </c>
      <c r="AB46" s="50"/>
    </row>
    <row r="47" spans="2:28" ht="15.95" customHeight="1">
      <c r="B47" s="53">
        <v>6</v>
      </c>
      <c r="C47" s="50"/>
      <c r="D47" s="71" t="s">
        <v>103</v>
      </c>
      <c r="E47" s="50"/>
      <c r="F47" s="50"/>
      <c r="G47" s="50"/>
      <c r="H47" s="50"/>
      <c r="I47" s="50"/>
      <c r="J47" s="50"/>
      <c r="K47" s="50"/>
      <c r="L47" s="50"/>
      <c r="M47" s="50"/>
      <c r="N47" s="71" t="s">
        <v>106</v>
      </c>
      <c r="O47" s="50"/>
      <c r="P47" s="50"/>
      <c r="Q47" s="50"/>
      <c r="R47" s="50"/>
      <c r="S47" s="50"/>
      <c r="T47" s="50"/>
      <c r="U47" s="76"/>
      <c r="V47" s="55"/>
      <c r="W47" s="56"/>
      <c r="X47" s="53" t="s">
        <v>107</v>
      </c>
      <c r="Y47" s="50"/>
      <c r="Z47" s="6" t="s">
        <v>24</v>
      </c>
      <c r="AA47" s="75">
        <f t="shared" si="1"/>
        <v>0</v>
      </c>
      <c r="AB47" s="50"/>
    </row>
    <row r="48" spans="2:28" ht="15.95" customHeight="1">
      <c r="B48" s="53">
        <v>7</v>
      </c>
      <c r="C48" s="50"/>
      <c r="D48" s="71" t="s">
        <v>109</v>
      </c>
      <c r="E48" s="50"/>
      <c r="F48" s="50"/>
      <c r="G48" s="50"/>
      <c r="H48" s="50"/>
      <c r="I48" s="50"/>
      <c r="J48" s="50"/>
      <c r="K48" s="50"/>
      <c r="L48" s="50"/>
      <c r="M48" s="50"/>
      <c r="N48" s="71" t="s">
        <v>110</v>
      </c>
      <c r="O48" s="50"/>
      <c r="P48" s="50"/>
      <c r="Q48" s="50"/>
      <c r="R48" s="50"/>
      <c r="S48" s="50"/>
      <c r="T48" s="50"/>
      <c r="U48" s="76"/>
      <c r="V48" s="55"/>
      <c r="W48" s="56"/>
      <c r="X48" s="53" t="s">
        <v>111</v>
      </c>
      <c r="Y48" s="50"/>
      <c r="Z48" s="6" t="s">
        <v>24</v>
      </c>
      <c r="AA48" s="75">
        <f t="shared" si="1"/>
        <v>0</v>
      </c>
      <c r="AB48" s="50"/>
    </row>
    <row r="49" spans="2:28" ht="15.95" customHeight="1">
      <c r="B49" s="53">
        <v>8</v>
      </c>
      <c r="C49" s="50"/>
      <c r="D49" s="71" t="s">
        <v>115</v>
      </c>
      <c r="E49" s="50"/>
      <c r="F49" s="50"/>
      <c r="G49" s="50"/>
      <c r="H49" s="50"/>
      <c r="I49" s="50"/>
      <c r="J49" s="50"/>
      <c r="K49" s="50"/>
      <c r="L49" s="50"/>
      <c r="M49" s="50"/>
      <c r="N49" s="71" t="s">
        <v>116</v>
      </c>
      <c r="O49" s="50"/>
      <c r="P49" s="50"/>
      <c r="Q49" s="50"/>
      <c r="R49" s="50"/>
      <c r="S49" s="50"/>
      <c r="T49" s="50"/>
      <c r="U49" s="76"/>
      <c r="V49" s="55"/>
      <c r="W49" s="56"/>
      <c r="X49" s="53" t="s">
        <v>55</v>
      </c>
      <c r="Y49" s="50"/>
      <c r="Z49" s="6" t="s">
        <v>24</v>
      </c>
      <c r="AA49" s="75">
        <f t="shared" si="1"/>
        <v>0</v>
      </c>
      <c r="AB49" s="50"/>
    </row>
    <row r="50" spans="2:28" ht="15.95" customHeight="1">
      <c r="B50" s="53">
        <v>9</v>
      </c>
      <c r="C50" s="50"/>
      <c r="D50" s="71" t="s">
        <v>115</v>
      </c>
      <c r="E50" s="50"/>
      <c r="F50" s="50"/>
      <c r="G50" s="50"/>
      <c r="H50" s="50"/>
      <c r="I50" s="50"/>
      <c r="J50" s="50"/>
      <c r="K50" s="50"/>
      <c r="L50" s="50"/>
      <c r="M50" s="50"/>
      <c r="N50" s="71" t="s">
        <v>117</v>
      </c>
      <c r="O50" s="50"/>
      <c r="P50" s="50"/>
      <c r="Q50" s="50"/>
      <c r="R50" s="50"/>
      <c r="S50" s="50"/>
      <c r="T50" s="50"/>
      <c r="U50" s="76"/>
      <c r="V50" s="55"/>
      <c r="W50" s="56"/>
      <c r="X50" s="53" t="s">
        <v>68</v>
      </c>
      <c r="Y50" s="50"/>
      <c r="Z50" s="6" t="s">
        <v>24</v>
      </c>
      <c r="AA50" s="75">
        <f t="shared" si="1"/>
        <v>0</v>
      </c>
      <c r="AB50" s="50"/>
    </row>
    <row r="51" spans="2:28" ht="15.95" customHeight="1">
      <c r="B51" s="53">
        <v>10</v>
      </c>
      <c r="C51" s="50"/>
      <c r="D51" s="71" t="s">
        <v>33</v>
      </c>
      <c r="E51" s="50"/>
      <c r="F51" s="50"/>
      <c r="G51" s="50"/>
      <c r="H51" s="50"/>
      <c r="I51" s="50"/>
      <c r="J51" s="50"/>
      <c r="K51" s="50"/>
      <c r="L51" s="50"/>
      <c r="M51" s="50"/>
      <c r="N51" s="71" t="s">
        <v>34</v>
      </c>
      <c r="O51" s="50"/>
      <c r="P51" s="50"/>
      <c r="Q51" s="50"/>
      <c r="R51" s="50"/>
      <c r="S51" s="50"/>
      <c r="T51" s="50"/>
      <c r="U51" s="76"/>
      <c r="V51" s="55"/>
      <c r="W51" s="56"/>
      <c r="X51" s="53" t="s">
        <v>99</v>
      </c>
      <c r="Y51" s="50"/>
      <c r="Z51" s="6" t="s">
        <v>17</v>
      </c>
      <c r="AA51" s="75">
        <f t="shared" si="1"/>
        <v>0</v>
      </c>
      <c r="AB51" s="50"/>
    </row>
    <row r="52" spans="2:28" ht="15.95" customHeight="1">
      <c r="B52" s="53">
        <v>11</v>
      </c>
      <c r="C52" s="50"/>
      <c r="D52" s="71" t="s">
        <v>33</v>
      </c>
      <c r="E52" s="50"/>
      <c r="F52" s="50"/>
      <c r="G52" s="50"/>
      <c r="H52" s="50"/>
      <c r="I52" s="50"/>
      <c r="J52" s="50"/>
      <c r="K52" s="50"/>
      <c r="L52" s="50"/>
      <c r="M52" s="50"/>
      <c r="N52" s="71" t="s">
        <v>36</v>
      </c>
      <c r="O52" s="50"/>
      <c r="P52" s="50"/>
      <c r="Q52" s="50"/>
      <c r="R52" s="50"/>
      <c r="S52" s="50"/>
      <c r="T52" s="50"/>
      <c r="U52" s="76"/>
      <c r="V52" s="55"/>
      <c r="W52" s="56"/>
      <c r="X52" s="53" t="s">
        <v>118</v>
      </c>
      <c r="Y52" s="50"/>
      <c r="Z52" s="6" t="s">
        <v>17</v>
      </c>
      <c r="AA52" s="75">
        <f t="shared" si="1"/>
        <v>0</v>
      </c>
      <c r="AB52" s="50"/>
    </row>
    <row r="53" spans="2:28" ht="15.95" customHeight="1">
      <c r="B53" s="53">
        <v>12</v>
      </c>
      <c r="C53" s="50"/>
      <c r="D53" s="71" t="s">
        <v>38</v>
      </c>
      <c r="E53" s="50"/>
      <c r="F53" s="50"/>
      <c r="G53" s="50"/>
      <c r="H53" s="50"/>
      <c r="I53" s="50"/>
      <c r="J53" s="50"/>
      <c r="K53" s="50"/>
      <c r="L53" s="50"/>
      <c r="M53" s="50"/>
      <c r="N53" s="71" t="s">
        <v>39</v>
      </c>
      <c r="O53" s="50"/>
      <c r="P53" s="50"/>
      <c r="Q53" s="50"/>
      <c r="R53" s="50"/>
      <c r="S53" s="50"/>
      <c r="T53" s="50"/>
      <c r="U53" s="76"/>
      <c r="V53" s="55"/>
      <c r="W53" s="56"/>
      <c r="X53" s="53" t="s">
        <v>119</v>
      </c>
      <c r="Y53" s="50"/>
      <c r="Z53" s="6" t="s">
        <v>17</v>
      </c>
      <c r="AA53" s="75">
        <f t="shared" si="1"/>
        <v>0</v>
      </c>
      <c r="AB53" s="50"/>
    </row>
    <row r="54" spans="2:28" ht="15.95" customHeight="1">
      <c r="B54" s="53">
        <v>13</v>
      </c>
      <c r="C54" s="50"/>
      <c r="D54" s="71" t="s">
        <v>121</v>
      </c>
      <c r="E54" s="50"/>
      <c r="F54" s="50"/>
      <c r="G54" s="50"/>
      <c r="H54" s="50"/>
      <c r="I54" s="50"/>
      <c r="J54" s="50"/>
      <c r="K54" s="50"/>
      <c r="L54" s="50"/>
      <c r="M54" s="50"/>
      <c r="N54" s="71" t="s">
        <v>122</v>
      </c>
      <c r="O54" s="50"/>
      <c r="P54" s="50"/>
      <c r="Q54" s="50"/>
      <c r="R54" s="50"/>
      <c r="S54" s="50"/>
      <c r="T54" s="50"/>
      <c r="U54" s="76"/>
      <c r="V54" s="55"/>
      <c r="W54" s="56"/>
      <c r="X54" s="53" t="s">
        <v>123</v>
      </c>
      <c r="Y54" s="50"/>
      <c r="Z54" s="6" t="s">
        <v>17</v>
      </c>
      <c r="AA54" s="75">
        <f t="shared" si="1"/>
        <v>0</v>
      </c>
      <c r="AB54" s="50"/>
    </row>
    <row r="55" spans="2:28" ht="15.95" customHeight="1">
      <c r="B55" s="53">
        <v>14</v>
      </c>
      <c r="C55" s="50"/>
      <c r="D55" s="71" t="s">
        <v>124</v>
      </c>
      <c r="E55" s="50"/>
      <c r="F55" s="50"/>
      <c r="G55" s="50"/>
      <c r="H55" s="50"/>
      <c r="I55" s="50"/>
      <c r="J55" s="50"/>
      <c r="K55" s="50"/>
      <c r="L55" s="50"/>
      <c r="M55" s="50"/>
      <c r="N55" s="71" t="s">
        <v>125</v>
      </c>
      <c r="O55" s="50"/>
      <c r="P55" s="50"/>
      <c r="Q55" s="50"/>
      <c r="R55" s="50"/>
      <c r="S55" s="50"/>
      <c r="T55" s="50"/>
      <c r="U55" s="76"/>
      <c r="V55" s="55"/>
      <c r="W55" s="56"/>
      <c r="X55" s="53" t="s">
        <v>126</v>
      </c>
      <c r="Y55" s="50"/>
      <c r="Z55" s="6" t="s">
        <v>24</v>
      </c>
      <c r="AA55" s="75">
        <f t="shared" si="1"/>
        <v>0</v>
      </c>
      <c r="AB55" s="50"/>
    </row>
    <row r="56" spans="2:28" ht="11.25" customHeight="1">
      <c r="B56" s="79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ht="2.25" customHeight="1"/>
    <row r="58" spans="2:28" ht="11.25" customHeight="1">
      <c r="B58" s="59" t="s">
        <v>81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</row>
    <row r="59" ht="1.7" customHeight="1"/>
    <row r="60" spans="3:17" ht="11.25" customHeight="1">
      <c r="C60" s="53" t="s">
        <v>82</v>
      </c>
      <c r="D60" s="50"/>
      <c r="F60" s="75">
        <f>SUM(AA42:AB55)</f>
        <v>0</v>
      </c>
      <c r="G60" s="50"/>
      <c r="H60" s="71" t="s">
        <v>83</v>
      </c>
      <c r="I60" s="50"/>
      <c r="J60" s="50"/>
      <c r="K60" s="50"/>
      <c r="L60" s="50"/>
      <c r="M60" s="50"/>
      <c r="N60" s="50"/>
      <c r="O60" s="50"/>
      <c r="P60" s="50"/>
      <c r="Q60" s="50"/>
    </row>
    <row r="61" ht="9.75" customHeight="1"/>
    <row r="62" ht="5.45" customHeight="1"/>
    <row r="63" ht="2.25" customHeight="1"/>
    <row r="64" ht="15" customHeight="1" hidden="1"/>
    <row r="65" spans="2:28" ht="16.5" customHeight="1">
      <c r="B65" s="58" t="s">
        <v>134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</row>
    <row r="66" ht="2.25" customHeight="1"/>
    <row r="67" spans="2:28" ht="15.95" customHeight="1">
      <c r="B67" s="80" t="s">
        <v>6</v>
      </c>
      <c r="C67" s="78"/>
      <c r="D67" s="77" t="s">
        <v>7</v>
      </c>
      <c r="E67" s="78"/>
      <c r="F67" s="78"/>
      <c r="G67" s="78"/>
      <c r="H67" s="78"/>
      <c r="I67" s="78"/>
      <c r="J67" s="78"/>
      <c r="K67" s="78"/>
      <c r="L67" s="78"/>
      <c r="M67" s="78"/>
      <c r="N67" s="77" t="s">
        <v>8</v>
      </c>
      <c r="O67" s="78"/>
      <c r="P67" s="78"/>
      <c r="Q67" s="78"/>
      <c r="R67" s="78"/>
      <c r="S67" s="78"/>
      <c r="T67" s="78"/>
      <c r="U67" s="80" t="s">
        <v>9</v>
      </c>
      <c r="V67" s="78"/>
      <c r="W67" s="78"/>
      <c r="X67" s="80" t="s">
        <v>10</v>
      </c>
      <c r="Y67" s="78"/>
      <c r="Z67" s="4" t="s">
        <v>11</v>
      </c>
      <c r="AA67" s="80" t="s">
        <v>12</v>
      </c>
      <c r="AB67" s="78"/>
    </row>
    <row r="68" spans="2:28" ht="30" customHeight="1">
      <c r="B68" s="53">
        <v>1</v>
      </c>
      <c r="C68" s="50"/>
      <c r="D68" s="71" t="s">
        <v>135</v>
      </c>
      <c r="E68" s="50"/>
      <c r="F68" s="50"/>
      <c r="G68" s="50"/>
      <c r="H68" s="50"/>
      <c r="I68" s="50"/>
      <c r="J68" s="50"/>
      <c r="K68" s="50"/>
      <c r="L68" s="50"/>
      <c r="M68" s="50"/>
      <c r="N68" s="71" t="s">
        <v>136</v>
      </c>
      <c r="O68" s="50"/>
      <c r="P68" s="50"/>
      <c r="Q68" s="50"/>
      <c r="R68" s="50"/>
      <c r="S68" s="50"/>
      <c r="T68" s="50"/>
      <c r="U68" s="76"/>
      <c r="V68" s="55"/>
      <c r="W68" s="56"/>
      <c r="X68" s="53" t="s">
        <v>137</v>
      </c>
      <c r="Y68" s="50"/>
      <c r="Z68" s="6" t="s">
        <v>529</v>
      </c>
      <c r="AA68" s="75">
        <f aca="true" t="shared" si="2" ref="AA68:AA71">X68*U68</f>
        <v>0</v>
      </c>
      <c r="AB68" s="50"/>
    </row>
    <row r="69" spans="2:28" ht="15.95" customHeight="1">
      <c r="B69" s="53">
        <v>2</v>
      </c>
      <c r="C69" s="50"/>
      <c r="D69" s="71" t="s">
        <v>138</v>
      </c>
      <c r="E69" s="50"/>
      <c r="F69" s="50"/>
      <c r="G69" s="50"/>
      <c r="H69" s="50"/>
      <c r="I69" s="50"/>
      <c r="J69" s="50"/>
      <c r="K69" s="50"/>
      <c r="L69" s="50"/>
      <c r="M69" s="50"/>
      <c r="N69" s="71" t="s">
        <v>139</v>
      </c>
      <c r="O69" s="50"/>
      <c r="P69" s="50"/>
      <c r="Q69" s="50"/>
      <c r="R69" s="50"/>
      <c r="S69" s="50"/>
      <c r="T69" s="50"/>
      <c r="U69" s="76"/>
      <c r="V69" s="55"/>
      <c r="W69" s="56"/>
      <c r="X69" s="53" t="s">
        <v>137</v>
      </c>
      <c r="Y69" s="50"/>
      <c r="Z69" s="6" t="s">
        <v>529</v>
      </c>
      <c r="AA69" s="75">
        <f t="shared" si="2"/>
        <v>0</v>
      </c>
      <c r="AB69" s="50"/>
    </row>
    <row r="70" spans="2:28" ht="15.95" customHeight="1">
      <c r="B70" s="53">
        <v>3</v>
      </c>
      <c r="C70" s="50"/>
      <c r="D70" s="71" t="s">
        <v>140</v>
      </c>
      <c r="E70" s="50"/>
      <c r="F70" s="50"/>
      <c r="G70" s="50"/>
      <c r="H70" s="50"/>
      <c r="I70" s="50"/>
      <c r="J70" s="50"/>
      <c r="K70" s="50"/>
      <c r="L70" s="50"/>
      <c r="M70" s="50"/>
      <c r="N70" s="71" t="s">
        <v>141</v>
      </c>
      <c r="O70" s="50"/>
      <c r="P70" s="50"/>
      <c r="Q70" s="50"/>
      <c r="R70" s="50"/>
      <c r="S70" s="50"/>
      <c r="T70" s="50"/>
      <c r="U70" s="76"/>
      <c r="V70" s="55"/>
      <c r="W70" s="56"/>
      <c r="X70" s="53" t="s">
        <v>137</v>
      </c>
      <c r="Y70" s="50"/>
      <c r="Z70" s="6" t="s">
        <v>529</v>
      </c>
      <c r="AA70" s="75">
        <f t="shared" si="2"/>
        <v>0</v>
      </c>
      <c r="AB70" s="50"/>
    </row>
    <row r="71" spans="2:28" ht="15.95" customHeight="1">
      <c r="B71" s="53">
        <v>4</v>
      </c>
      <c r="C71" s="50"/>
      <c r="D71" s="71" t="s">
        <v>142</v>
      </c>
      <c r="E71" s="50"/>
      <c r="F71" s="50"/>
      <c r="G71" s="50"/>
      <c r="H71" s="50"/>
      <c r="I71" s="50"/>
      <c r="J71" s="50"/>
      <c r="K71" s="50"/>
      <c r="L71" s="50"/>
      <c r="M71" s="50"/>
      <c r="N71" s="71" t="s">
        <v>143</v>
      </c>
      <c r="O71" s="50"/>
      <c r="P71" s="50"/>
      <c r="Q71" s="50"/>
      <c r="R71" s="50"/>
      <c r="S71" s="50"/>
      <c r="T71" s="50"/>
      <c r="U71" s="76"/>
      <c r="V71" s="55"/>
      <c r="W71" s="56"/>
      <c r="X71" s="53" t="s">
        <v>137</v>
      </c>
      <c r="Y71" s="50"/>
      <c r="Z71" s="6" t="s">
        <v>529</v>
      </c>
      <c r="AA71" s="75">
        <f t="shared" si="2"/>
        <v>0</v>
      </c>
      <c r="AB71" s="50"/>
    </row>
    <row r="72" spans="2:28" ht="11.25" customHeight="1">
      <c r="B72" s="79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</row>
    <row r="73" ht="15" customHeight="1" hidden="1"/>
    <row r="74" ht="2.25" customHeight="1"/>
    <row r="75" spans="2:28" ht="11.25" customHeight="1">
      <c r="B75" s="59" t="s">
        <v>81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</row>
    <row r="76" ht="1.7" customHeight="1"/>
    <row r="77" spans="3:19" ht="11.25" customHeight="1">
      <c r="C77" s="53" t="s">
        <v>82</v>
      </c>
      <c r="D77" s="50"/>
      <c r="F77" s="75">
        <f>SUM(AA68:AB71)</f>
        <v>0</v>
      </c>
      <c r="G77" s="50"/>
      <c r="H77" s="50"/>
      <c r="I77" s="50"/>
      <c r="J77" s="50"/>
      <c r="K77" s="50"/>
      <c r="M77" s="71" t="s">
        <v>83</v>
      </c>
      <c r="N77" s="50"/>
      <c r="O77" s="50"/>
      <c r="P77" s="50"/>
      <c r="Q77" s="50"/>
      <c r="R77" s="50"/>
      <c r="S77" s="50"/>
    </row>
    <row r="78" ht="9.75" customHeight="1"/>
    <row r="79" ht="5.45" customHeight="1"/>
    <row r="80" ht="2.25" customHeight="1"/>
    <row r="81" ht="15" customHeight="1" hidden="1"/>
    <row r="82" spans="2:28" ht="16.5" customHeight="1">
      <c r="B82" s="58" t="s">
        <v>144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</row>
    <row r="83" ht="2.25" customHeight="1"/>
    <row r="84" spans="2:28" ht="15.95" customHeight="1">
      <c r="B84" s="80" t="s">
        <v>6</v>
      </c>
      <c r="C84" s="78"/>
      <c r="D84" s="77" t="s">
        <v>7</v>
      </c>
      <c r="E84" s="78"/>
      <c r="F84" s="78"/>
      <c r="G84" s="78"/>
      <c r="H84" s="78"/>
      <c r="I84" s="78"/>
      <c r="J84" s="78"/>
      <c r="K84" s="78"/>
      <c r="L84" s="78"/>
      <c r="M84" s="78"/>
      <c r="N84" s="77" t="s">
        <v>8</v>
      </c>
      <c r="O84" s="78"/>
      <c r="P84" s="78"/>
      <c r="Q84" s="78"/>
      <c r="R84" s="78"/>
      <c r="S84" s="78"/>
      <c r="T84" s="78"/>
      <c r="U84" s="80" t="s">
        <v>9</v>
      </c>
      <c r="V84" s="78"/>
      <c r="W84" s="78"/>
      <c r="X84" s="80" t="s">
        <v>10</v>
      </c>
      <c r="Y84" s="78"/>
      <c r="Z84" s="4" t="s">
        <v>11</v>
      </c>
      <c r="AA84" s="80" t="s">
        <v>12</v>
      </c>
      <c r="AB84" s="78"/>
    </row>
    <row r="85" spans="2:28" ht="15.95" customHeight="1">
      <c r="B85" s="53">
        <v>1</v>
      </c>
      <c r="C85" s="50"/>
      <c r="D85" s="71" t="s">
        <v>135</v>
      </c>
      <c r="E85" s="50"/>
      <c r="F85" s="50"/>
      <c r="G85" s="50"/>
      <c r="H85" s="50"/>
      <c r="I85" s="50"/>
      <c r="J85" s="50"/>
      <c r="K85" s="50"/>
      <c r="L85" s="50"/>
      <c r="M85" s="50"/>
      <c r="N85" s="71" t="s">
        <v>144</v>
      </c>
      <c r="O85" s="50"/>
      <c r="P85" s="50"/>
      <c r="Q85" s="50"/>
      <c r="R85" s="50"/>
      <c r="S85" s="50"/>
      <c r="T85" s="50"/>
      <c r="U85" s="76"/>
      <c r="V85" s="55"/>
      <c r="W85" s="56"/>
      <c r="X85" s="53" t="s">
        <v>137</v>
      </c>
      <c r="Y85" s="50"/>
      <c r="Z85" s="6" t="s">
        <v>24</v>
      </c>
      <c r="AA85" s="75">
        <f>X85*U85</f>
        <v>0</v>
      </c>
      <c r="AB85" s="50"/>
    </row>
    <row r="86" spans="2:28" ht="11.25" customHeight="1">
      <c r="B86" s="79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</row>
    <row r="87" ht="2.25" customHeight="1"/>
    <row r="88" spans="2:28" ht="11.25" customHeight="1">
      <c r="B88" s="59" t="s">
        <v>81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</row>
    <row r="89" ht="1.7" customHeight="1"/>
    <row r="90" spans="3:18" ht="11.25" customHeight="1">
      <c r="C90" s="53" t="s">
        <v>82</v>
      </c>
      <c r="D90" s="50"/>
      <c r="F90" s="75">
        <f>SUM(AA85)</f>
        <v>0</v>
      </c>
      <c r="G90" s="50"/>
      <c r="H90" s="50"/>
      <c r="I90" s="50"/>
      <c r="J90" s="50"/>
      <c r="K90" s="71" t="s">
        <v>83</v>
      </c>
      <c r="L90" s="50"/>
      <c r="M90" s="50"/>
      <c r="N90" s="50"/>
      <c r="O90" s="50"/>
      <c r="P90" s="50"/>
      <c r="Q90" s="50"/>
      <c r="R90" s="50"/>
    </row>
    <row r="91" ht="9.75" customHeight="1"/>
    <row r="92" ht="5.45" customHeight="1"/>
    <row r="93" ht="2.25" customHeight="1"/>
    <row r="94" ht="15" customHeight="1" hidden="1"/>
    <row r="95" spans="2:28" ht="16.5" customHeight="1">
      <c r="B95" s="58" t="s">
        <v>145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</row>
    <row r="96" ht="2.25" customHeight="1"/>
    <row r="97" spans="2:28" ht="15.95" customHeight="1">
      <c r="B97" s="80" t="s">
        <v>6</v>
      </c>
      <c r="C97" s="78"/>
      <c r="D97" s="77" t="s">
        <v>7</v>
      </c>
      <c r="E97" s="78"/>
      <c r="F97" s="78"/>
      <c r="G97" s="78"/>
      <c r="H97" s="78"/>
      <c r="I97" s="78"/>
      <c r="J97" s="78"/>
      <c r="K97" s="78"/>
      <c r="L97" s="78"/>
      <c r="M97" s="78"/>
      <c r="N97" s="77" t="s">
        <v>8</v>
      </c>
      <c r="O97" s="78"/>
      <c r="P97" s="78"/>
      <c r="Q97" s="78"/>
      <c r="R97" s="78"/>
      <c r="S97" s="78"/>
      <c r="T97" s="78"/>
      <c r="U97" s="80" t="s">
        <v>9</v>
      </c>
      <c r="V97" s="78"/>
      <c r="W97" s="78"/>
      <c r="X97" s="80" t="s">
        <v>10</v>
      </c>
      <c r="Y97" s="78"/>
      <c r="Z97" s="4" t="s">
        <v>11</v>
      </c>
      <c r="AA97" s="80" t="s">
        <v>12</v>
      </c>
      <c r="AB97" s="78"/>
    </row>
    <row r="98" spans="2:28" ht="15.95" customHeight="1">
      <c r="B98" s="53">
        <v>1</v>
      </c>
      <c r="C98" s="50"/>
      <c r="D98" s="71" t="s">
        <v>135</v>
      </c>
      <c r="E98" s="50"/>
      <c r="F98" s="50"/>
      <c r="G98" s="50"/>
      <c r="H98" s="50"/>
      <c r="I98" s="50"/>
      <c r="J98" s="50"/>
      <c r="K98" s="50"/>
      <c r="L98" s="50"/>
      <c r="M98" s="50"/>
      <c r="N98" s="71" t="s">
        <v>145</v>
      </c>
      <c r="O98" s="50"/>
      <c r="P98" s="50"/>
      <c r="Q98" s="50"/>
      <c r="R98" s="50"/>
      <c r="S98" s="50"/>
      <c r="T98" s="50"/>
      <c r="U98" s="76"/>
      <c r="V98" s="55"/>
      <c r="W98" s="56"/>
      <c r="X98" s="53" t="s">
        <v>137</v>
      </c>
      <c r="Y98" s="50"/>
      <c r="Z98" s="6" t="s">
        <v>24</v>
      </c>
      <c r="AA98" s="75">
        <f>X98*U98</f>
        <v>0</v>
      </c>
      <c r="AB98" s="50"/>
    </row>
    <row r="99" spans="2:28" ht="11.25" customHeight="1">
      <c r="B99" s="79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</row>
    <row r="100" ht="2.25" customHeight="1"/>
    <row r="101" spans="2:28" ht="11.25" customHeight="1">
      <c r="B101" s="59" t="s">
        <v>81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ht="1.7" customHeight="1"/>
    <row r="103" spans="3:18" ht="11.25" customHeight="1">
      <c r="C103" s="53" t="s">
        <v>82</v>
      </c>
      <c r="D103" s="50"/>
      <c r="F103" s="75">
        <f>SUM(AA98)</f>
        <v>0</v>
      </c>
      <c r="G103" s="50"/>
      <c r="H103" s="50"/>
      <c r="I103" s="50"/>
      <c r="J103" s="50"/>
      <c r="K103" s="71" t="s">
        <v>83</v>
      </c>
      <c r="L103" s="50"/>
      <c r="M103" s="50"/>
      <c r="N103" s="50"/>
      <c r="O103" s="50"/>
      <c r="P103" s="50"/>
      <c r="Q103" s="50"/>
      <c r="R103" s="50"/>
    </row>
    <row r="104" ht="9.75" customHeight="1"/>
    <row r="105" ht="11.25" customHeight="1"/>
    <row r="106" ht="2.25" customHeight="1"/>
    <row r="107" ht="15" customHeight="1" hidden="1"/>
    <row r="108" spans="2:28" ht="16.5" customHeight="1">
      <c r="B108" s="58" t="s">
        <v>146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</row>
    <row r="109" ht="2.25" customHeight="1"/>
    <row r="110" spans="2:28" ht="15.95" customHeight="1">
      <c r="B110" s="79" t="s">
        <v>6</v>
      </c>
      <c r="C110" s="78"/>
      <c r="D110" s="81" t="s">
        <v>7</v>
      </c>
      <c r="E110" s="78"/>
      <c r="F110" s="78"/>
      <c r="G110" s="78"/>
      <c r="H110" s="78"/>
      <c r="I110" s="78"/>
      <c r="J110" s="78"/>
      <c r="K110" s="78"/>
      <c r="L110" s="78"/>
      <c r="M110" s="78"/>
      <c r="N110" s="81" t="s">
        <v>8</v>
      </c>
      <c r="O110" s="78"/>
      <c r="P110" s="78"/>
      <c r="Q110" s="78"/>
      <c r="R110" s="78"/>
      <c r="S110" s="78"/>
      <c r="T110" s="78"/>
      <c r="U110" s="79" t="s">
        <v>9</v>
      </c>
      <c r="V110" s="78"/>
      <c r="W110" s="78"/>
      <c r="X110" s="79" t="s">
        <v>10</v>
      </c>
      <c r="Y110" s="78"/>
      <c r="Z110" s="20" t="s">
        <v>11</v>
      </c>
      <c r="AA110" s="79" t="s">
        <v>12</v>
      </c>
      <c r="AB110" s="78"/>
    </row>
    <row r="111" spans="2:28" ht="15.95" customHeight="1">
      <c r="B111" s="53">
        <v>1</v>
      </c>
      <c r="C111" s="50"/>
      <c r="D111" s="71" t="s">
        <v>147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71" t="s">
        <v>148</v>
      </c>
      <c r="O111" s="50"/>
      <c r="P111" s="50"/>
      <c r="Q111" s="50"/>
      <c r="R111" s="50"/>
      <c r="S111" s="50"/>
      <c r="T111" s="50"/>
      <c r="U111" s="76"/>
      <c r="V111" s="55"/>
      <c r="W111" s="56"/>
      <c r="X111" s="75">
        <v>185</v>
      </c>
      <c r="Y111" s="50"/>
      <c r="Z111" s="6" t="s">
        <v>149</v>
      </c>
      <c r="AA111" s="75">
        <f aca="true" t="shared" si="3" ref="AA111:AA127">X111*U111</f>
        <v>0</v>
      </c>
      <c r="AB111" s="50"/>
    </row>
    <row r="112" spans="2:28" ht="15.95" customHeight="1">
      <c r="B112" s="53">
        <v>2</v>
      </c>
      <c r="C112" s="50"/>
      <c r="D112" s="71" t="s">
        <v>150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71" t="s">
        <v>151</v>
      </c>
      <c r="O112" s="50"/>
      <c r="P112" s="50"/>
      <c r="Q112" s="50"/>
      <c r="R112" s="50"/>
      <c r="S112" s="50"/>
      <c r="T112" s="50"/>
      <c r="U112" s="76"/>
      <c r="V112" s="55"/>
      <c r="W112" s="56"/>
      <c r="X112" s="75">
        <v>245</v>
      </c>
      <c r="Y112" s="50"/>
      <c r="Z112" s="6" t="s">
        <v>152</v>
      </c>
      <c r="AA112" s="75">
        <f t="shared" si="3"/>
        <v>0</v>
      </c>
      <c r="AB112" s="50"/>
    </row>
    <row r="113" spans="2:28" ht="30" customHeight="1">
      <c r="B113" s="53">
        <v>3</v>
      </c>
      <c r="C113" s="50"/>
      <c r="D113" s="71" t="s">
        <v>153</v>
      </c>
      <c r="E113" s="50"/>
      <c r="F113" s="50"/>
      <c r="G113" s="50"/>
      <c r="H113" s="50"/>
      <c r="I113" s="50"/>
      <c r="J113" s="50"/>
      <c r="K113" s="50"/>
      <c r="L113" s="50"/>
      <c r="M113" s="50"/>
      <c r="N113" s="71" t="s">
        <v>54</v>
      </c>
      <c r="O113" s="50"/>
      <c r="P113" s="50"/>
      <c r="Q113" s="50"/>
      <c r="R113" s="50"/>
      <c r="S113" s="50"/>
      <c r="T113" s="50"/>
      <c r="U113" s="76"/>
      <c r="V113" s="55"/>
      <c r="W113" s="56"/>
      <c r="X113" s="75">
        <v>48</v>
      </c>
      <c r="Y113" s="50"/>
      <c r="Z113" s="6" t="s">
        <v>149</v>
      </c>
      <c r="AA113" s="75">
        <f t="shared" si="3"/>
        <v>0</v>
      </c>
      <c r="AB113" s="50"/>
    </row>
    <row r="114" spans="2:28" ht="15.95" customHeight="1">
      <c r="B114" s="53">
        <v>4</v>
      </c>
      <c r="C114" s="50"/>
      <c r="D114" s="71" t="s">
        <v>154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71" t="s">
        <v>155</v>
      </c>
      <c r="O114" s="50"/>
      <c r="P114" s="50"/>
      <c r="Q114" s="50"/>
      <c r="R114" s="50"/>
      <c r="S114" s="50"/>
      <c r="T114" s="50"/>
      <c r="U114" s="76"/>
      <c r="V114" s="55"/>
      <c r="W114" s="56"/>
      <c r="X114" s="75">
        <v>35</v>
      </c>
      <c r="Y114" s="50"/>
      <c r="Z114" s="6" t="s">
        <v>149</v>
      </c>
      <c r="AA114" s="75">
        <f t="shared" si="3"/>
        <v>0</v>
      </c>
      <c r="AB114" s="50"/>
    </row>
    <row r="115" spans="2:28" ht="15.95" customHeight="1">
      <c r="B115" s="53">
        <v>5</v>
      </c>
      <c r="C115" s="50"/>
      <c r="D115" s="71" t="s">
        <v>156</v>
      </c>
      <c r="E115" s="50"/>
      <c r="F115" s="50"/>
      <c r="G115" s="50"/>
      <c r="H115" s="50"/>
      <c r="I115" s="50"/>
      <c r="J115" s="50"/>
      <c r="K115" s="50"/>
      <c r="L115" s="50"/>
      <c r="M115" s="50"/>
      <c r="N115" s="71" t="s">
        <v>62</v>
      </c>
      <c r="O115" s="50"/>
      <c r="P115" s="50"/>
      <c r="Q115" s="50"/>
      <c r="R115" s="50"/>
      <c r="S115" s="50"/>
      <c r="T115" s="50"/>
      <c r="U115" s="76"/>
      <c r="V115" s="55"/>
      <c r="W115" s="56"/>
      <c r="X115" s="75">
        <v>13</v>
      </c>
      <c r="Y115" s="50"/>
      <c r="Z115" s="6" t="s">
        <v>149</v>
      </c>
      <c r="AA115" s="75">
        <f t="shared" si="3"/>
        <v>0</v>
      </c>
      <c r="AB115" s="50"/>
    </row>
    <row r="116" spans="2:28" ht="15.95" customHeight="1">
      <c r="B116" s="53">
        <v>6</v>
      </c>
      <c r="C116" s="50"/>
      <c r="D116" s="71" t="s">
        <v>157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71" t="s">
        <v>158</v>
      </c>
      <c r="O116" s="50"/>
      <c r="P116" s="50"/>
      <c r="Q116" s="50"/>
      <c r="R116" s="50"/>
      <c r="S116" s="50"/>
      <c r="T116" s="50"/>
      <c r="U116" s="76"/>
      <c r="V116" s="55"/>
      <c r="W116" s="56"/>
      <c r="X116" s="75">
        <v>285</v>
      </c>
      <c r="Y116" s="50"/>
      <c r="Z116" s="6" t="s">
        <v>152</v>
      </c>
      <c r="AA116" s="75">
        <f t="shared" si="3"/>
        <v>0</v>
      </c>
      <c r="AB116" s="50"/>
    </row>
    <row r="117" spans="2:28" ht="30" customHeight="1">
      <c r="B117" s="53">
        <v>7</v>
      </c>
      <c r="C117" s="50"/>
      <c r="D117" s="71" t="s">
        <v>159</v>
      </c>
      <c r="E117" s="50"/>
      <c r="F117" s="50"/>
      <c r="G117" s="50"/>
      <c r="H117" s="50"/>
      <c r="I117" s="50"/>
      <c r="J117" s="50"/>
      <c r="K117" s="50"/>
      <c r="L117" s="50"/>
      <c r="M117" s="50"/>
      <c r="N117" s="71" t="s">
        <v>67</v>
      </c>
      <c r="O117" s="50"/>
      <c r="P117" s="50"/>
      <c r="Q117" s="50"/>
      <c r="R117" s="50"/>
      <c r="S117" s="50"/>
      <c r="T117" s="50"/>
      <c r="U117" s="76"/>
      <c r="V117" s="55"/>
      <c r="W117" s="56"/>
      <c r="X117" s="75">
        <v>7</v>
      </c>
      <c r="Y117" s="50"/>
      <c r="Z117" s="6" t="s">
        <v>149</v>
      </c>
      <c r="AA117" s="75">
        <f t="shared" si="3"/>
        <v>0</v>
      </c>
      <c r="AB117" s="50"/>
    </row>
    <row r="118" spans="2:28" ht="30" customHeight="1">
      <c r="B118" s="53">
        <v>8</v>
      </c>
      <c r="C118" s="50"/>
      <c r="D118" s="71" t="s">
        <v>159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71" t="s">
        <v>71</v>
      </c>
      <c r="O118" s="50"/>
      <c r="P118" s="50"/>
      <c r="Q118" s="50"/>
      <c r="R118" s="50"/>
      <c r="S118" s="50"/>
      <c r="T118" s="50"/>
      <c r="U118" s="76"/>
      <c r="V118" s="55"/>
      <c r="W118" s="56"/>
      <c r="X118" s="75">
        <v>56</v>
      </c>
      <c r="Y118" s="50"/>
      <c r="Z118" s="6" t="s">
        <v>149</v>
      </c>
      <c r="AA118" s="75">
        <f t="shared" si="3"/>
        <v>0</v>
      </c>
      <c r="AB118" s="50"/>
    </row>
    <row r="119" spans="2:28" ht="30" customHeight="1">
      <c r="B119" s="53">
        <v>9</v>
      </c>
      <c r="C119" s="50"/>
      <c r="D119" s="71" t="s">
        <v>159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71" t="s">
        <v>58</v>
      </c>
      <c r="O119" s="50"/>
      <c r="P119" s="50"/>
      <c r="Q119" s="50"/>
      <c r="R119" s="50"/>
      <c r="S119" s="50"/>
      <c r="T119" s="50"/>
      <c r="U119" s="76"/>
      <c r="V119" s="55"/>
      <c r="W119" s="56"/>
      <c r="X119" s="75">
        <v>8</v>
      </c>
      <c r="Y119" s="50"/>
      <c r="Z119" s="6" t="s">
        <v>149</v>
      </c>
      <c r="AA119" s="75">
        <f t="shared" si="3"/>
        <v>0</v>
      </c>
      <c r="AB119" s="50"/>
    </row>
    <row r="120" spans="2:28" ht="15.95" customHeight="1">
      <c r="B120" s="53">
        <v>10</v>
      </c>
      <c r="C120" s="50"/>
      <c r="D120" s="71" t="s">
        <v>160</v>
      </c>
      <c r="E120" s="50"/>
      <c r="F120" s="50"/>
      <c r="G120" s="50"/>
      <c r="H120" s="50"/>
      <c r="I120" s="50"/>
      <c r="J120" s="50"/>
      <c r="K120" s="50"/>
      <c r="L120" s="50"/>
      <c r="M120" s="50"/>
      <c r="N120" s="71" t="s">
        <v>161</v>
      </c>
      <c r="O120" s="50"/>
      <c r="P120" s="50"/>
      <c r="Q120" s="50"/>
      <c r="R120" s="50"/>
      <c r="S120" s="50"/>
      <c r="T120" s="50"/>
      <c r="U120" s="76"/>
      <c r="V120" s="55"/>
      <c r="W120" s="56"/>
      <c r="X120" s="75">
        <v>237.2925</v>
      </c>
      <c r="Y120" s="50"/>
      <c r="Z120" s="6" t="s">
        <v>152</v>
      </c>
      <c r="AA120" s="75">
        <f t="shared" si="3"/>
        <v>0</v>
      </c>
      <c r="AB120" s="50"/>
    </row>
    <row r="121" spans="2:28" ht="15.95" customHeight="1">
      <c r="B121" s="53">
        <v>11</v>
      </c>
      <c r="C121" s="50"/>
      <c r="D121" s="71" t="s">
        <v>162</v>
      </c>
      <c r="E121" s="50"/>
      <c r="F121" s="50"/>
      <c r="G121" s="50"/>
      <c r="H121" s="50"/>
      <c r="I121" s="50"/>
      <c r="J121" s="50"/>
      <c r="K121" s="50"/>
      <c r="L121" s="50"/>
      <c r="M121" s="50"/>
      <c r="N121" s="71" t="s">
        <v>163</v>
      </c>
      <c r="O121" s="50"/>
      <c r="P121" s="50"/>
      <c r="Q121" s="50"/>
      <c r="R121" s="50"/>
      <c r="S121" s="50"/>
      <c r="T121" s="50"/>
      <c r="U121" s="76"/>
      <c r="V121" s="55"/>
      <c r="W121" s="56"/>
      <c r="X121" s="75">
        <v>950</v>
      </c>
      <c r="Y121" s="50"/>
      <c r="Z121" s="6" t="s">
        <v>152</v>
      </c>
      <c r="AA121" s="75">
        <f t="shared" si="3"/>
        <v>0</v>
      </c>
      <c r="AB121" s="50"/>
    </row>
    <row r="122" spans="2:28" ht="15.95" customHeight="1">
      <c r="B122" s="53">
        <v>12</v>
      </c>
      <c r="C122" s="50"/>
      <c r="D122" s="71" t="s">
        <v>164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71" t="s">
        <v>165</v>
      </c>
      <c r="O122" s="50"/>
      <c r="P122" s="50"/>
      <c r="Q122" s="50"/>
      <c r="R122" s="50"/>
      <c r="S122" s="50"/>
      <c r="T122" s="50"/>
      <c r="U122" s="76"/>
      <c r="V122" s="55"/>
      <c r="W122" s="56"/>
      <c r="X122" s="75">
        <v>480</v>
      </c>
      <c r="Y122" s="50"/>
      <c r="Z122" s="6" t="s">
        <v>152</v>
      </c>
      <c r="AA122" s="75">
        <f t="shared" si="3"/>
        <v>0</v>
      </c>
      <c r="AB122" s="50"/>
    </row>
    <row r="123" spans="2:28" ht="15.95" customHeight="1">
      <c r="B123" s="53">
        <v>13</v>
      </c>
      <c r="C123" s="50"/>
      <c r="D123" s="71" t="s">
        <v>166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71" t="s">
        <v>167</v>
      </c>
      <c r="O123" s="50"/>
      <c r="P123" s="50"/>
      <c r="Q123" s="50"/>
      <c r="R123" s="50"/>
      <c r="S123" s="50"/>
      <c r="T123" s="50"/>
      <c r="U123" s="76"/>
      <c r="V123" s="55"/>
      <c r="W123" s="56"/>
      <c r="X123" s="75">
        <v>1350</v>
      </c>
      <c r="Y123" s="50"/>
      <c r="Z123" s="6" t="s">
        <v>152</v>
      </c>
      <c r="AA123" s="75">
        <f t="shared" si="3"/>
        <v>0</v>
      </c>
      <c r="AB123" s="50"/>
    </row>
    <row r="124" spans="2:28" ht="30" customHeight="1">
      <c r="B124" s="53">
        <v>14</v>
      </c>
      <c r="C124" s="50"/>
      <c r="D124" s="71" t="s">
        <v>168</v>
      </c>
      <c r="E124" s="50"/>
      <c r="F124" s="50"/>
      <c r="G124" s="50"/>
      <c r="H124" s="50"/>
      <c r="I124" s="50"/>
      <c r="J124" s="50"/>
      <c r="K124" s="50"/>
      <c r="L124" s="50"/>
      <c r="M124" s="50"/>
      <c r="N124" s="71" t="s">
        <v>47</v>
      </c>
      <c r="O124" s="50"/>
      <c r="P124" s="50"/>
      <c r="Q124" s="50"/>
      <c r="R124" s="50"/>
      <c r="S124" s="50"/>
      <c r="T124" s="50"/>
      <c r="U124" s="76"/>
      <c r="V124" s="55"/>
      <c r="W124" s="56"/>
      <c r="X124" s="75">
        <v>30</v>
      </c>
      <c r="Y124" s="50"/>
      <c r="Z124" s="6" t="s">
        <v>149</v>
      </c>
      <c r="AA124" s="75">
        <f t="shared" si="3"/>
        <v>0</v>
      </c>
      <c r="AB124" s="50"/>
    </row>
    <row r="125" spans="2:28" ht="15.95" customHeight="1">
      <c r="B125" s="53">
        <v>15</v>
      </c>
      <c r="C125" s="50"/>
      <c r="D125" s="71" t="s">
        <v>169</v>
      </c>
      <c r="E125" s="50"/>
      <c r="F125" s="50"/>
      <c r="G125" s="50"/>
      <c r="H125" s="50"/>
      <c r="I125" s="50"/>
      <c r="J125" s="50"/>
      <c r="K125" s="50"/>
      <c r="L125" s="50"/>
      <c r="M125" s="50"/>
      <c r="N125" s="71" t="s">
        <v>170</v>
      </c>
      <c r="O125" s="50"/>
      <c r="P125" s="50"/>
      <c r="Q125" s="50"/>
      <c r="R125" s="50"/>
      <c r="S125" s="50"/>
      <c r="T125" s="50"/>
      <c r="U125" s="76"/>
      <c r="V125" s="55"/>
      <c r="W125" s="56"/>
      <c r="X125" s="75">
        <v>5</v>
      </c>
      <c r="Y125" s="50"/>
      <c r="Z125" s="6" t="s">
        <v>149</v>
      </c>
      <c r="AA125" s="75">
        <f t="shared" si="3"/>
        <v>0</v>
      </c>
      <c r="AB125" s="50"/>
    </row>
    <row r="126" spans="2:28" ht="15.95" customHeight="1">
      <c r="B126" s="53">
        <v>16</v>
      </c>
      <c r="C126" s="50"/>
      <c r="D126" s="71" t="s">
        <v>171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71" t="s">
        <v>172</v>
      </c>
      <c r="O126" s="50"/>
      <c r="P126" s="50"/>
      <c r="Q126" s="50"/>
      <c r="R126" s="50"/>
      <c r="S126" s="50"/>
      <c r="T126" s="50"/>
      <c r="U126" s="76"/>
      <c r="V126" s="55"/>
      <c r="W126" s="56"/>
      <c r="X126" s="75">
        <v>120</v>
      </c>
      <c r="Y126" s="50"/>
      <c r="Z126" s="6" t="s">
        <v>152</v>
      </c>
      <c r="AA126" s="75">
        <f t="shared" si="3"/>
        <v>0</v>
      </c>
      <c r="AB126" s="50"/>
    </row>
    <row r="127" spans="2:28" ht="15.95" customHeight="1">
      <c r="B127" s="53">
        <v>17</v>
      </c>
      <c r="C127" s="50"/>
      <c r="D127" s="71" t="s">
        <v>173</v>
      </c>
      <c r="E127" s="50"/>
      <c r="F127" s="50"/>
      <c r="G127" s="50"/>
      <c r="H127" s="50"/>
      <c r="I127" s="50"/>
      <c r="J127" s="50"/>
      <c r="K127" s="50"/>
      <c r="L127" s="50"/>
      <c r="M127" s="50"/>
      <c r="N127" s="71" t="s">
        <v>174</v>
      </c>
      <c r="O127" s="50"/>
      <c r="P127" s="50"/>
      <c r="Q127" s="50"/>
      <c r="R127" s="50"/>
      <c r="S127" s="50"/>
      <c r="T127" s="50"/>
      <c r="U127" s="76"/>
      <c r="V127" s="55"/>
      <c r="W127" s="56"/>
      <c r="X127" s="75">
        <v>474.5415</v>
      </c>
      <c r="Y127" s="50"/>
      <c r="Z127" s="6" t="s">
        <v>149</v>
      </c>
      <c r="AA127" s="75">
        <f t="shared" si="3"/>
        <v>0</v>
      </c>
      <c r="AB127" s="50"/>
    </row>
    <row r="128" spans="2:28" ht="11.25" customHeight="1">
      <c r="B128" s="79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</row>
    <row r="129" ht="15" customHeight="1" hidden="1"/>
    <row r="130" ht="2.25" customHeight="1"/>
    <row r="131" spans="2:28" ht="11.25" customHeight="1">
      <c r="B131" s="59" t="s">
        <v>175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</row>
    <row r="132" ht="1.7" customHeight="1"/>
    <row r="133" spans="3:19" ht="11.25" customHeight="1">
      <c r="C133" s="53" t="s">
        <v>82</v>
      </c>
      <c r="D133" s="50"/>
      <c r="F133" s="75">
        <f>SUM(AA111:AB127)</f>
        <v>0</v>
      </c>
      <c r="G133" s="50"/>
      <c r="H133" s="50"/>
      <c r="I133" s="50"/>
      <c r="J133" s="50"/>
      <c r="K133" s="50"/>
      <c r="M133" s="71" t="s">
        <v>83</v>
      </c>
      <c r="N133" s="50"/>
      <c r="O133" s="50"/>
      <c r="P133" s="50"/>
      <c r="Q133" s="50"/>
      <c r="R133" s="50"/>
      <c r="S133" s="50"/>
    </row>
    <row r="134" ht="9.75" customHeight="1"/>
    <row r="135" ht="25.5" customHeight="1"/>
    <row r="136" ht="2.25" customHeight="1"/>
    <row r="137" ht="15" customHeight="1" hidden="1"/>
    <row r="138" spans="2:28" ht="16.5" customHeight="1">
      <c r="B138" s="58" t="s">
        <v>176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</row>
    <row r="139" ht="2.25" customHeight="1"/>
    <row r="140" spans="2:28" ht="15.95" customHeight="1">
      <c r="B140" s="80" t="s">
        <v>6</v>
      </c>
      <c r="C140" s="78"/>
      <c r="D140" s="77" t="s">
        <v>7</v>
      </c>
      <c r="E140" s="78"/>
      <c r="F140" s="78"/>
      <c r="G140" s="78"/>
      <c r="H140" s="78"/>
      <c r="I140" s="78"/>
      <c r="J140" s="78"/>
      <c r="K140" s="78"/>
      <c r="L140" s="78"/>
      <c r="M140" s="78"/>
      <c r="N140" s="77" t="s">
        <v>8</v>
      </c>
      <c r="O140" s="78"/>
      <c r="P140" s="78"/>
      <c r="Q140" s="78"/>
      <c r="R140" s="78"/>
      <c r="S140" s="78"/>
      <c r="T140" s="78"/>
      <c r="U140" s="80" t="s">
        <v>9</v>
      </c>
      <c r="V140" s="78"/>
      <c r="W140" s="78"/>
      <c r="X140" s="80" t="s">
        <v>10</v>
      </c>
      <c r="Y140" s="78"/>
      <c r="Z140" s="4" t="s">
        <v>11</v>
      </c>
      <c r="AA140" s="80" t="s">
        <v>12</v>
      </c>
      <c r="AB140" s="78"/>
    </row>
    <row r="141" spans="2:28" ht="15.95" customHeight="1">
      <c r="B141" s="82">
        <v>1</v>
      </c>
      <c r="C141" s="50"/>
      <c r="D141" s="71" t="s">
        <v>26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71" t="s">
        <v>177</v>
      </c>
      <c r="O141" s="50"/>
      <c r="P141" s="50"/>
      <c r="Q141" s="50"/>
      <c r="R141" s="50"/>
      <c r="S141" s="50"/>
      <c r="T141" s="50"/>
      <c r="U141" s="76"/>
      <c r="V141" s="55"/>
      <c r="W141" s="56"/>
      <c r="X141" s="75">
        <v>75</v>
      </c>
      <c r="Y141" s="50"/>
      <c r="Z141" s="6" t="s">
        <v>178</v>
      </c>
      <c r="AA141" s="75">
        <f aca="true" t="shared" si="4" ref="AA141:AA143">X141*U141</f>
        <v>0</v>
      </c>
      <c r="AB141" s="50"/>
    </row>
    <row r="142" spans="2:28" ht="15.95" customHeight="1">
      <c r="B142" s="82">
        <v>2</v>
      </c>
      <c r="C142" s="50"/>
      <c r="D142" s="71" t="s">
        <v>26</v>
      </c>
      <c r="E142" s="50"/>
      <c r="F142" s="50"/>
      <c r="G142" s="50"/>
      <c r="H142" s="50"/>
      <c r="I142" s="50"/>
      <c r="J142" s="50"/>
      <c r="K142" s="50"/>
      <c r="L142" s="50"/>
      <c r="M142" s="50"/>
      <c r="N142" s="71" t="s">
        <v>179</v>
      </c>
      <c r="O142" s="50"/>
      <c r="P142" s="50"/>
      <c r="Q142" s="50"/>
      <c r="R142" s="50"/>
      <c r="S142" s="50"/>
      <c r="T142" s="50"/>
      <c r="U142" s="76"/>
      <c r="V142" s="55"/>
      <c r="W142" s="56"/>
      <c r="X142" s="75">
        <v>50</v>
      </c>
      <c r="Y142" s="50"/>
      <c r="Z142" s="6" t="s">
        <v>178</v>
      </c>
      <c r="AA142" s="75">
        <f t="shared" si="4"/>
        <v>0</v>
      </c>
      <c r="AB142" s="50"/>
    </row>
    <row r="143" spans="2:28" ht="15.95" customHeight="1">
      <c r="B143" s="82">
        <v>3</v>
      </c>
      <c r="C143" s="50"/>
      <c r="D143" s="71" t="s">
        <v>26</v>
      </c>
      <c r="E143" s="50"/>
      <c r="F143" s="50"/>
      <c r="G143" s="50"/>
      <c r="H143" s="50"/>
      <c r="I143" s="50"/>
      <c r="J143" s="50"/>
      <c r="K143" s="50"/>
      <c r="L143" s="50"/>
      <c r="M143" s="50"/>
      <c r="N143" s="71" t="s">
        <v>180</v>
      </c>
      <c r="O143" s="50"/>
      <c r="P143" s="50"/>
      <c r="Q143" s="50"/>
      <c r="R143" s="50"/>
      <c r="S143" s="50"/>
      <c r="T143" s="50"/>
      <c r="U143" s="76"/>
      <c r="V143" s="55"/>
      <c r="W143" s="56"/>
      <c r="X143" s="75">
        <v>25</v>
      </c>
      <c r="Y143" s="50"/>
      <c r="Z143" s="6" t="s">
        <v>178</v>
      </c>
      <c r="AA143" s="75">
        <f t="shared" si="4"/>
        <v>0</v>
      </c>
      <c r="AB143" s="50"/>
    </row>
    <row r="144" spans="2:28" ht="11.25" customHeight="1">
      <c r="B144" s="79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</row>
    <row r="145" ht="15" customHeight="1" hidden="1"/>
    <row r="146" ht="2.25" customHeight="1"/>
    <row r="147" spans="2:28" ht="11.25" customHeight="1">
      <c r="B147" s="59" t="s">
        <v>181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</row>
    <row r="148" ht="1.7" customHeight="1"/>
    <row r="149" spans="3:18" ht="11.25" customHeight="1">
      <c r="C149" s="53" t="s">
        <v>82</v>
      </c>
      <c r="D149" s="50"/>
      <c r="F149" s="75">
        <f>SUM(AA141:AB143)</f>
        <v>0</v>
      </c>
      <c r="G149" s="50"/>
      <c r="H149" s="50"/>
      <c r="I149" s="50"/>
      <c r="J149" s="50"/>
      <c r="K149" s="71" t="s">
        <v>83</v>
      </c>
      <c r="L149" s="50"/>
      <c r="M149" s="50"/>
      <c r="N149" s="50"/>
      <c r="O149" s="50"/>
      <c r="P149" s="50"/>
      <c r="Q149" s="50"/>
      <c r="R149" s="50"/>
    </row>
    <row r="150" ht="12.75" customHeight="1"/>
    <row r="151" ht="15" customHeight="1" hidden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  <row r="993" ht="15.95" customHeight="1"/>
    <row r="994" ht="15.95" customHeight="1"/>
    <row r="995" ht="15.95" customHeight="1"/>
    <row r="996" ht="15.95" customHeight="1"/>
    <row r="997" ht="15.95" customHeight="1"/>
    <row r="998" ht="15.95" customHeight="1"/>
    <row r="999" ht="15.95" customHeight="1"/>
    <row r="1000" ht="15.95" customHeight="1"/>
  </sheetData>
  <sheetProtection algorithmName="SHA-512" hashValue="o1yEupD58MaGyDvdfg8ks+D2gZ977LST2PBrIRr29i9uYywdlSuyNrsohZdRpf/cEfmTDljZfjoXdClmoHMgVA==" saltValue="Qc279IAj2csSCLWubS2G5w==" spinCount="100000" sheet="1" objects="1" scenarios="1"/>
  <protectedRanges>
    <protectedRange sqref="U13:W28 U42:W55 U68:W71 U85 U98 U111:W127 U141:W143" name="Oblast1"/>
  </protectedRanges>
  <mergeCells count="425">
    <mergeCell ref="AA122:AB122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18:C118"/>
    <mergeCell ref="D117:M117"/>
    <mergeCell ref="D118:M118"/>
    <mergeCell ref="N118:T118"/>
    <mergeCell ref="D119:M119"/>
    <mergeCell ref="N119:T119"/>
    <mergeCell ref="D120:M120"/>
    <mergeCell ref="N120:T120"/>
    <mergeCell ref="D113:M113"/>
    <mergeCell ref="D114:M114"/>
    <mergeCell ref="N114:T114"/>
    <mergeCell ref="U114:W114"/>
    <mergeCell ref="C103:D103"/>
    <mergeCell ref="B110:C110"/>
    <mergeCell ref="B111:C111"/>
    <mergeCell ref="D98:M98"/>
    <mergeCell ref="F103:J103"/>
    <mergeCell ref="K103:R103"/>
    <mergeCell ref="D97:M97"/>
    <mergeCell ref="N98:T98"/>
    <mergeCell ref="N84:T84"/>
    <mergeCell ref="U42:W42"/>
    <mergeCell ref="X42:Y42"/>
    <mergeCell ref="AA42:AB42"/>
    <mergeCell ref="B53:C53"/>
    <mergeCell ref="B54:C54"/>
    <mergeCell ref="B55:C55"/>
    <mergeCell ref="C60:D60"/>
    <mergeCell ref="F60:G60"/>
    <mergeCell ref="B46:C46"/>
    <mergeCell ref="B47:C47"/>
    <mergeCell ref="B48:C48"/>
    <mergeCell ref="B49:C49"/>
    <mergeCell ref="B50:C50"/>
    <mergeCell ref="B51:C51"/>
    <mergeCell ref="B52:C52"/>
    <mergeCell ref="U54:W54"/>
    <mergeCell ref="X54:Y54"/>
    <mergeCell ref="D53:M53"/>
    <mergeCell ref="N53:T53"/>
    <mergeCell ref="U53:W53"/>
    <mergeCell ref="X53:Y53"/>
    <mergeCell ref="AA53:AB53"/>
    <mergeCell ref="N54:T54"/>
    <mergeCell ref="AA54:AB54"/>
    <mergeCell ref="B25:C25"/>
    <mergeCell ref="D25:M25"/>
    <mergeCell ref="N25:T25"/>
    <mergeCell ref="D26:M26"/>
    <mergeCell ref="N26:T26"/>
    <mergeCell ref="B41:C41"/>
    <mergeCell ref="B42:C42"/>
    <mergeCell ref="D42:M42"/>
    <mergeCell ref="N42:T42"/>
    <mergeCell ref="D41:M41"/>
    <mergeCell ref="N41:T41"/>
    <mergeCell ref="B26:C26"/>
    <mergeCell ref="B27:C27"/>
    <mergeCell ref="B28:C28"/>
    <mergeCell ref="C34:D34"/>
    <mergeCell ref="F34:K34"/>
    <mergeCell ref="M34:S34"/>
    <mergeCell ref="B39:AB39"/>
    <mergeCell ref="AA26:AB26"/>
    <mergeCell ref="U28:W28"/>
    <mergeCell ref="X28:Y28"/>
    <mergeCell ref="D27:M27"/>
    <mergeCell ref="N27:T27"/>
    <mergeCell ref="U27:W27"/>
    <mergeCell ref="B21:C21"/>
    <mergeCell ref="B22:C22"/>
    <mergeCell ref="D22:M22"/>
    <mergeCell ref="N22:T22"/>
    <mergeCell ref="U22:W22"/>
    <mergeCell ref="X22:Y22"/>
    <mergeCell ref="AA22:AB22"/>
    <mergeCell ref="U24:W24"/>
    <mergeCell ref="X24:Y24"/>
    <mergeCell ref="B23:C23"/>
    <mergeCell ref="D23:M23"/>
    <mergeCell ref="N23:T23"/>
    <mergeCell ref="U23:W23"/>
    <mergeCell ref="X23:Y23"/>
    <mergeCell ref="AA23:AB23"/>
    <mergeCell ref="B24:C24"/>
    <mergeCell ref="AA24:AB24"/>
    <mergeCell ref="D24:M24"/>
    <mergeCell ref="N24:T24"/>
    <mergeCell ref="U41:W41"/>
    <mergeCell ref="X41:Y41"/>
    <mergeCell ref="AA41:AB41"/>
    <mergeCell ref="D16:M16"/>
    <mergeCell ref="D17:M17"/>
    <mergeCell ref="N17:T17"/>
    <mergeCell ref="D18:M18"/>
    <mergeCell ref="N18:T18"/>
    <mergeCell ref="D19:M19"/>
    <mergeCell ref="N19:T19"/>
    <mergeCell ref="D20:M20"/>
    <mergeCell ref="N20:T20"/>
    <mergeCell ref="D21:M21"/>
    <mergeCell ref="N21:T21"/>
    <mergeCell ref="U21:W21"/>
    <mergeCell ref="X21:Y21"/>
    <mergeCell ref="AA21:AB21"/>
    <mergeCell ref="U25:W25"/>
    <mergeCell ref="X25:Y25"/>
    <mergeCell ref="AA25:AB25"/>
    <mergeCell ref="U26:W26"/>
    <mergeCell ref="X26:Y26"/>
    <mergeCell ref="B29:AB29"/>
    <mergeCell ref="B32:AB32"/>
    <mergeCell ref="X27:Y27"/>
    <mergeCell ref="AA27:AB27"/>
    <mergeCell ref="D28:M28"/>
    <mergeCell ref="N28:T28"/>
    <mergeCell ref="AA28:AB28"/>
    <mergeCell ref="U20:W20"/>
    <mergeCell ref="X20:Y20"/>
    <mergeCell ref="AA20:AB20"/>
    <mergeCell ref="U16:W16"/>
    <mergeCell ref="X16:Y16"/>
    <mergeCell ref="U17:W17"/>
    <mergeCell ref="X17:Y17"/>
    <mergeCell ref="AA17:AB17"/>
    <mergeCell ref="X18:Y18"/>
    <mergeCell ref="AA18:AB18"/>
    <mergeCell ref="U15:W15"/>
    <mergeCell ref="X15:Y15"/>
    <mergeCell ref="AA15:AB15"/>
    <mergeCell ref="N16:T16"/>
    <mergeCell ref="AA16:AB16"/>
    <mergeCell ref="U18:W18"/>
    <mergeCell ref="U19:W19"/>
    <mergeCell ref="X19:Y19"/>
    <mergeCell ref="AA19:AB19"/>
    <mergeCell ref="B15:C15"/>
    <mergeCell ref="B16:C16"/>
    <mergeCell ref="B17:C17"/>
    <mergeCell ref="B18:C18"/>
    <mergeCell ref="B19:C19"/>
    <mergeCell ref="B20:C20"/>
    <mergeCell ref="D12:M12"/>
    <mergeCell ref="N12:T12"/>
    <mergeCell ref="B13:C13"/>
    <mergeCell ref="D13:M13"/>
    <mergeCell ref="N13:T13"/>
    <mergeCell ref="D14:M14"/>
    <mergeCell ref="N14:T14"/>
    <mergeCell ref="D15:M15"/>
    <mergeCell ref="N15:T15"/>
    <mergeCell ref="U12:W12"/>
    <mergeCell ref="X12:Y12"/>
    <mergeCell ref="U13:W13"/>
    <mergeCell ref="X13:Y13"/>
    <mergeCell ref="AA13:AB13"/>
    <mergeCell ref="U14:W14"/>
    <mergeCell ref="X14:Y14"/>
    <mergeCell ref="AA14:AB14"/>
    <mergeCell ref="P1:U2"/>
    <mergeCell ref="Y1:AD1"/>
    <mergeCell ref="O3:V3"/>
    <mergeCell ref="G4:AA4"/>
    <mergeCell ref="A7:AC7"/>
    <mergeCell ref="B10:AB10"/>
    <mergeCell ref="B12:C12"/>
    <mergeCell ref="AA12:AB12"/>
    <mergeCell ref="B14:C14"/>
    <mergeCell ref="B138:AB138"/>
    <mergeCell ref="D140:M140"/>
    <mergeCell ref="N140:T140"/>
    <mergeCell ref="U140:W140"/>
    <mergeCell ref="X140:Y140"/>
    <mergeCell ref="AA140:AB140"/>
    <mergeCell ref="B140:C140"/>
    <mergeCell ref="B141:C141"/>
    <mergeCell ref="D141:M141"/>
    <mergeCell ref="N141:T141"/>
    <mergeCell ref="U141:W141"/>
    <mergeCell ref="X141:Y141"/>
    <mergeCell ref="AA141:AB141"/>
    <mergeCell ref="B125:C125"/>
    <mergeCell ref="B126:C126"/>
    <mergeCell ref="D126:M126"/>
    <mergeCell ref="N126:T126"/>
    <mergeCell ref="U126:W126"/>
    <mergeCell ref="X126:Y126"/>
    <mergeCell ref="AA126:AB126"/>
    <mergeCell ref="B127:C127"/>
    <mergeCell ref="C133:D133"/>
    <mergeCell ref="F133:K133"/>
    <mergeCell ref="D127:M127"/>
    <mergeCell ref="N127:T127"/>
    <mergeCell ref="U127:W127"/>
    <mergeCell ref="X127:Y127"/>
    <mergeCell ref="AA127:AB127"/>
    <mergeCell ref="B128:AB128"/>
    <mergeCell ref="B131:AB131"/>
    <mergeCell ref="M133:S133"/>
    <mergeCell ref="C149:D149"/>
    <mergeCell ref="F149:J149"/>
    <mergeCell ref="K149:R149"/>
    <mergeCell ref="B142:C142"/>
    <mergeCell ref="D142:M142"/>
    <mergeCell ref="N142:T142"/>
    <mergeCell ref="U142:W142"/>
    <mergeCell ref="X142:Y142"/>
    <mergeCell ref="AA142:AB142"/>
    <mergeCell ref="B143:C143"/>
    <mergeCell ref="AA121:AB121"/>
    <mergeCell ref="N122:T122"/>
    <mergeCell ref="D143:M143"/>
    <mergeCell ref="N143:T143"/>
    <mergeCell ref="U143:W143"/>
    <mergeCell ref="X143:Y143"/>
    <mergeCell ref="AA143:AB143"/>
    <mergeCell ref="B144:AB144"/>
    <mergeCell ref="B147:AB147"/>
    <mergeCell ref="D122:M122"/>
    <mergeCell ref="D123:M123"/>
    <mergeCell ref="N123:T123"/>
    <mergeCell ref="U123:W123"/>
    <mergeCell ref="X123:Y123"/>
    <mergeCell ref="AA123:AB123"/>
    <mergeCell ref="B124:C124"/>
    <mergeCell ref="AA124:AB124"/>
    <mergeCell ref="D124:M124"/>
    <mergeCell ref="N124:T124"/>
    <mergeCell ref="D125:M125"/>
    <mergeCell ref="N125:T125"/>
    <mergeCell ref="U125:W125"/>
    <mergeCell ref="X125:Y125"/>
    <mergeCell ref="AA125:AB125"/>
    <mergeCell ref="AA116:AB116"/>
    <mergeCell ref="N117:T117"/>
    <mergeCell ref="AA117:AB117"/>
    <mergeCell ref="U119:W119"/>
    <mergeCell ref="U120:W120"/>
    <mergeCell ref="X120:Y120"/>
    <mergeCell ref="AA120:AB120"/>
    <mergeCell ref="U117:W117"/>
    <mergeCell ref="X117:Y117"/>
    <mergeCell ref="U118:W118"/>
    <mergeCell ref="X118:Y118"/>
    <mergeCell ref="AA118:AB118"/>
    <mergeCell ref="X119:Y119"/>
    <mergeCell ref="AA119:AB119"/>
    <mergeCell ref="N115:T115"/>
    <mergeCell ref="D116:M116"/>
    <mergeCell ref="N116:T116"/>
    <mergeCell ref="U116:W116"/>
    <mergeCell ref="X116:Y116"/>
    <mergeCell ref="N111:T111"/>
    <mergeCell ref="U111:W111"/>
    <mergeCell ref="U124:W124"/>
    <mergeCell ref="X124:Y124"/>
    <mergeCell ref="U122:W122"/>
    <mergeCell ref="X122:Y122"/>
    <mergeCell ref="D121:M121"/>
    <mergeCell ref="N121:T121"/>
    <mergeCell ref="U121:W121"/>
    <mergeCell ref="X121:Y121"/>
    <mergeCell ref="AA110:AB110"/>
    <mergeCell ref="AA111:AB111"/>
    <mergeCell ref="AA112:AB112"/>
    <mergeCell ref="AA113:AB113"/>
    <mergeCell ref="AA114:AB114"/>
    <mergeCell ref="AA115:AB115"/>
    <mergeCell ref="B108:AB108"/>
    <mergeCell ref="D110:M110"/>
    <mergeCell ref="N110:T110"/>
    <mergeCell ref="U110:W110"/>
    <mergeCell ref="X110:Y110"/>
    <mergeCell ref="D111:M111"/>
    <mergeCell ref="X111:Y111"/>
    <mergeCell ref="U115:W115"/>
    <mergeCell ref="X115:Y115"/>
    <mergeCell ref="D112:M112"/>
    <mergeCell ref="N112:T112"/>
    <mergeCell ref="U112:W112"/>
    <mergeCell ref="X112:Y112"/>
    <mergeCell ref="N113:T113"/>
    <mergeCell ref="U113:W113"/>
    <mergeCell ref="X113:Y113"/>
    <mergeCell ref="X114:Y114"/>
    <mergeCell ref="D115:M115"/>
    <mergeCell ref="U98:W98"/>
    <mergeCell ref="X98:Y98"/>
    <mergeCell ref="AA98:AB98"/>
    <mergeCell ref="B99:AB99"/>
    <mergeCell ref="B101:AB101"/>
    <mergeCell ref="B86:AB86"/>
    <mergeCell ref="B88:AB88"/>
    <mergeCell ref="F90:J90"/>
    <mergeCell ref="K90:R90"/>
    <mergeCell ref="B95:AB95"/>
    <mergeCell ref="N97:T97"/>
    <mergeCell ref="U97:W97"/>
    <mergeCell ref="X97:Y97"/>
    <mergeCell ref="AA97:AB97"/>
    <mergeCell ref="C90:D90"/>
    <mergeCell ref="B97:C97"/>
    <mergeCell ref="B98:C98"/>
    <mergeCell ref="U84:W84"/>
    <mergeCell ref="X84:Y84"/>
    <mergeCell ref="AA84:AB84"/>
    <mergeCell ref="D85:M85"/>
    <mergeCell ref="N85:T85"/>
    <mergeCell ref="U85:W85"/>
    <mergeCell ref="X85:Y85"/>
    <mergeCell ref="AA85:AB85"/>
    <mergeCell ref="B72:AB72"/>
    <mergeCell ref="B75:AB75"/>
    <mergeCell ref="F77:K77"/>
    <mergeCell ref="M77:S77"/>
    <mergeCell ref="B82:AB82"/>
    <mergeCell ref="D84:M84"/>
    <mergeCell ref="C77:D77"/>
    <mergeCell ref="B84:C84"/>
    <mergeCell ref="B85:C85"/>
    <mergeCell ref="X69:Y69"/>
    <mergeCell ref="B67:C67"/>
    <mergeCell ref="B68:C68"/>
    <mergeCell ref="B69:C69"/>
    <mergeCell ref="B70:C70"/>
    <mergeCell ref="B71:C71"/>
    <mergeCell ref="B58:AB58"/>
    <mergeCell ref="H60:Q60"/>
    <mergeCell ref="B65:AB65"/>
    <mergeCell ref="N67:T67"/>
    <mergeCell ref="U67:W67"/>
    <mergeCell ref="X67:Y67"/>
    <mergeCell ref="AA67:AB67"/>
    <mergeCell ref="N69:T69"/>
    <mergeCell ref="U69:W69"/>
    <mergeCell ref="AA68:AB68"/>
    <mergeCell ref="AA69:AB69"/>
    <mergeCell ref="D55:M55"/>
    <mergeCell ref="N55:T55"/>
    <mergeCell ref="U55:W55"/>
    <mergeCell ref="X55:Y55"/>
    <mergeCell ref="AA55:AB55"/>
    <mergeCell ref="D52:M52"/>
    <mergeCell ref="N52:T52"/>
    <mergeCell ref="AA70:AB70"/>
    <mergeCell ref="AA71:AB71"/>
    <mergeCell ref="D67:M67"/>
    <mergeCell ref="D68:M68"/>
    <mergeCell ref="N68:T68"/>
    <mergeCell ref="U68:W68"/>
    <mergeCell ref="X68:Y68"/>
    <mergeCell ref="B56:AB56"/>
    <mergeCell ref="D70:M70"/>
    <mergeCell ref="N70:T70"/>
    <mergeCell ref="U70:W70"/>
    <mergeCell ref="X70:Y70"/>
    <mergeCell ref="N71:T71"/>
    <mergeCell ref="U71:W71"/>
    <mergeCell ref="X71:Y71"/>
    <mergeCell ref="D71:M71"/>
    <mergeCell ref="D69:M69"/>
    <mergeCell ref="AA50:AB50"/>
    <mergeCell ref="U50:W50"/>
    <mergeCell ref="U51:W51"/>
    <mergeCell ref="X51:Y51"/>
    <mergeCell ref="AA51:AB51"/>
    <mergeCell ref="U52:W52"/>
    <mergeCell ref="X52:Y52"/>
    <mergeCell ref="AA52:AB52"/>
    <mergeCell ref="D54:M54"/>
    <mergeCell ref="D50:M50"/>
    <mergeCell ref="N50:T50"/>
    <mergeCell ref="D51:M51"/>
    <mergeCell ref="N51:T51"/>
    <mergeCell ref="X50:Y50"/>
    <mergeCell ref="AA47:AB47"/>
    <mergeCell ref="N48:T48"/>
    <mergeCell ref="AA48:AB48"/>
    <mergeCell ref="U48:W48"/>
    <mergeCell ref="X48:Y48"/>
    <mergeCell ref="D48:M48"/>
    <mergeCell ref="U49:W49"/>
    <mergeCell ref="X49:Y49"/>
    <mergeCell ref="AA49:AB49"/>
    <mergeCell ref="D49:M49"/>
    <mergeCell ref="N49:T49"/>
    <mergeCell ref="D47:M47"/>
    <mergeCell ref="N47:T47"/>
    <mergeCell ref="U47:W47"/>
    <mergeCell ref="X47:Y47"/>
    <mergeCell ref="AA45:AB45"/>
    <mergeCell ref="U46:W46"/>
    <mergeCell ref="X46:Y46"/>
    <mergeCell ref="AA46:AB46"/>
    <mergeCell ref="B43:C43"/>
    <mergeCell ref="D43:M43"/>
    <mergeCell ref="N43:T43"/>
    <mergeCell ref="U43:W43"/>
    <mergeCell ref="X43:Y43"/>
    <mergeCell ref="AA43:AB43"/>
    <mergeCell ref="B44:C44"/>
    <mergeCell ref="AA44:AB44"/>
    <mergeCell ref="D44:M44"/>
    <mergeCell ref="N44:T44"/>
    <mergeCell ref="B45:C45"/>
    <mergeCell ref="D45:M45"/>
    <mergeCell ref="N45:T45"/>
    <mergeCell ref="D46:M46"/>
    <mergeCell ref="N46:T46"/>
    <mergeCell ref="U44:W44"/>
    <mergeCell ref="X44:Y44"/>
    <mergeCell ref="U45:W45"/>
    <mergeCell ref="X45:Y45"/>
  </mergeCells>
  <printOptions/>
  <pageMargins left="0" right="0" top="0" bottom="0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1"/>
  <sheetViews>
    <sheetView showGridLines="0" zoomScale="115" zoomScaleNormal="115" workbookViewId="0" topLeftCell="A1">
      <pane ySplit="8" topLeftCell="A9" activePane="bottomLeft" state="frozen"/>
      <selection pane="bottomLeft" activeCell="W38" sqref="W38"/>
    </sheetView>
  </sheetViews>
  <sheetFormatPr defaultColWidth="9.140625" defaultRowHeight="15" customHeight="1"/>
  <cols>
    <col min="1" max="2" width="0.5625" style="25" customWidth="1"/>
    <col min="3" max="3" width="1.1484375" style="25" customWidth="1"/>
    <col min="4" max="4" width="0.2890625" style="25" customWidth="1"/>
    <col min="5" max="5" width="6.7109375" style="25" customWidth="1"/>
    <col min="6" max="6" width="0.5625" style="25" customWidth="1"/>
    <col min="7" max="7" width="1.421875" style="25" customWidth="1"/>
    <col min="8" max="8" width="3.57421875" style="25" customWidth="1"/>
    <col min="9" max="9" width="9.140625" style="25" hidden="1" customWidth="1"/>
    <col min="10" max="10" width="5.421875" style="25" customWidth="1"/>
    <col min="11" max="11" width="8.57421875" style="25" customWidth="1"/>
    <col min="12" max="12" width="0.2890625" style="25" customWidth="1"/>
    <col min="13" max="13" width="1.421875" style="25" customWidth="1"/>
    <col min="14" max="14" width="0.2890625" style="25" customWidth="1"/>
    <col min="15" max="15" width="9.140625" style="25" hidden="1" customWidth="1"/>
    <col min="16" max="16" width="15.28125" style="25" customWidth="1"/>
    <col min="17" max="17" width="15.7109375" style="25" customWidth="1"/>
    <col min="18" max="18" width="8.57421875" style="25" customWidth="1"/>
    <col min="19" max="19" width="3.28125" style="25" customWidth="1"/>
    <col min="20" max="20" width="0.2890625" style="25" customWidth="1"/>
    <col min="21" max="21" width="9.8515625" style="25" customWidth="1"/>
    <col min="22" max="22" width="2.421875" style="25" customWidth="1"/>
    <col min="23" max="23" width="6.8515625" style="25" customWidth="1"/>
    <col min="24" max="24" width="7.28125" style="25" customWidth="1"/>
    <col min="25" max="25" width="9.140625" style="25" hidden="1" customWidth="1"/>
    <col min="26" max="26" width="1.28515625" style="25" customWidth="1"/>
    <col min="27" max="28" width="0.5625" style="25" customWidth="1"/>
    <col min="29" max="30" width="9.140625" style="25" hidden="1" customWidth="1"/>
    <col min="31" max="16384" width="9.140625" style="25" customWidth="1"/>
  </cols>
  <sheetData>
    <row r="1" spans="13:29" ht="17.1" customHeight="1">
      <c r="M1" s="83" t="s">
        <v>0</v>
      </c>
      <c r="N1" s="84"/>
      <c r="O1" s="84"/>
      <c r="P1" s="84"/>
      <c r="Q1" s="84"/>
      <c r="R1" s="84"/>
      <c r="S1" s="84"/>
      <c r="V1" s="84"/>
      <c r="W1" s="84"/>
      <c r="X1" s="84"/>
      <c r="Y1" s="84"/>
      <c r="Z1" s="84"/>
      <c r="AA1" s="84"/>
      <c r="AB1" s="84"/>
      <c r="AC1" s="84"/>
    </row>
    <row r="2" spans="13:19" ht="15">
      <c r="M2" s="84"/>
      <c r="N2" s="84"/>
      <c r="O2" s="84"/>
      <c r="P2" s="84"/>
      <c r="Q2" s="84"/>
      <c r="R2" s="84"/>
      <c r="S2" s="84"/>
    </row>
    <row r="3" spans="12:20" ht="15">
      <c r="L3" s="85" t="s">
        <v>2</v>
      </c>
      <c r="M3" s="84"/>
      <c r="N3" s="84"/>
      <c r="O3" s="84"/>
      <c r="P3" s="84"/>
      <c r="Q3" s="84"/>
      <c r="R3" s="84"/>
      <c r="S3" s="84"/>
      <c r="T3" s="84"/>
    </row>
    <row r="4" spans="7:23" ht="15">
      <c r="G4" s="85" t="s">
        <v>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ht="2.85" customHeight="1"/>
    <row r="6" spans="1:28" ht="1.3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1.25" customHeight="1">
      <c r="A7" s="91" t="s">
        <v>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ht="15" hidden="1"/>
    <row r="9" spans="2:27" ht="2.8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2:27" ht="5.6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34"/>
    </row>
    <row r="11" spans="2:27" ht="16.35" customHeight="1">
      <c r="B11" s="35"/>
      <c r="C11" s="30"/>
      <c r="D11" s="30"/>
      <c r="E11" s="98" t="s">
        <v>15</v>
      </c>
      <c r="F11" s="93"/>
      <c r="G11" s="93"/>
      <c r="H11" s="93"/>
      <c r="I11" s="93"/>
      <c r="J11" s="93"/>
      <c r="K11" s="92" t="s">
        <v>288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30"/>
      <c r="Z11" s="36"/>
      <c r="AA11" s="34"/>
    </row>
    <row r="12" spans="2:27" ht="16.35" customHeight="1">
      <c r="B12" s="35"/>
      <c r="C12" s="30"/>
      <c r="D12" s="30"/>
      <c r="E12" s="98" t="s">
        <v>19</v>
      </c>
      <c r="F12" s="93"/>
      <c r="G12" s="93"/>
      <c r="H12" s="93"/>
      <c r="I12" s="93"/>
      <c r="J12" s="93"/>
      <c r="K12" s="92" t="s">
        <v>21</v>
      </c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30"/>
      <c r="Z12" s="36"/>
      <c r="AA12" s="34"/>
    </row>
    <row r="13" spans="2:27" ht="16.35" customHeight="1">
      <c r="B13" s="35"/>
      <c r="C13" s="30"/>
      <c r="D13" s="30"/>
      <c r="E13" s="98" t="s">
        <v>26</v>
      </c>
      <c r="F13" s="93"/>
      <c r="G13" s="93"/>
      <c r="H13" s="93"/>
      <c r="I13" s="93"/>
      <c r="J13" s="93"/>
      <c r="K13" s="92" t="s">
        <v>289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30"/>
      <c r="Z13" s="36"/>
      <c r="AA13" s="34"/>
    </row>
    <row r="14" spans="2:27" ht="2.85" customHeigh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  <c r="AA14" s="34"/>
    </row>
    <row r="15" spans="2:27" ht="15" hidden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2:27" ht="2.85" customHeight="1">
      <c r="B16" s="3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ht="14.25" customHeight="1"/>
    <row r="18" ht="2.85" customHeight="1"/>
    <row r="19" ht="15" hidden="1"/>
    <row r="20" spans="2:27" ht="17.1" customHeight="1">
      <c r="B20" s="100" t="s">
        <v>49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</row>
    <row r="21" ht="2.85" customHeight="1"/>
    <row r="22" spans="2:27" ht="11.45" customHeight="1">
      <c r="B22" s="99" t="s">
        <v>50</v>
      </c>
      <c r="C22" s="96"/>
      <c r="D22" s="96"/>
      <c r="E22" s="96"/>
      <c r="F22" s="101" t="s">
        <v>8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9"/>
      <c r="T22" s="96"/>
      <c r="U22" s="96"/>
      <c r="V22" s="96"/>
      <c r="W22" s="99" t="s">
        <v>57</v>
      </c>
      <c r="X22" s="96"/>
      <c r="Y22" s="96"/>
      <c r="Z22" s="96"/>
      <c r="AA22" s="96"/>
    </row>
    <row r="23" spans="2:27" ht="11.45" customHeight="1">
      <c r="B23" s="88" t="s">
        <v>59</v>
      </c>
      <c r="C23" s="84"/>
      <c r="D23" s="84"/>
      <c r="E23" s="84"/>
      <c r="F23" s="97" t="s">
        <v>61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94" t="s">
        <v>26</v>
      </c>
      <c r="T23" s="84"/>
      <c r="U23" s="84"/>
      <c r="V23" s="84"/>
      <c r="W23" s="94" t="s">
        <v>26</v>
      </c>
      <c r="X23" s="84"/>
      <c r="Y23" s="84"/>
      <c r="Z23" s="84"/>
      <c r="AA23" s="84"/>
    </row>
    <row r="24" spans="2:27" ht="11.25" customHeight="1">
      <c r="B24" s="86" t="s">
        <v>63</v>
      </c>
      <c r="C24" s="84"/>
      <c r="D24" s="84"/>
      <c r="E24" s="84"/>
      <c r="F24" s="87" t="s">
        <v>65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6"/>
      <c r="T24" s="84"/>
      <c r="U24" s="84"/>
      <c r="V24" s="84"/>
      <c r="W24" s="89">
        <f>SUM('Způsobilé SO2, SO3 a VO'!F39:L39)</f>
        <v>0</v>
      </c>
      <c r="X24" s="90"/>
      <c r="Y24" s="90"/>
      <c r="Z24" s="90"/>
      <c r="AA24" s="90"/>
    </row>
    <row r="25" spans="2:27" ht="11.45" customHeight="1">
      <c r="B25" s="86" t="s">
        <v>69</v>
      </c>
      <c r="C25" s="84"/>
      <c r="D25" s="84"/>
      <c r="E25" s="84"/>
      <c r="F25" s="87" t="s">
        <v>70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6"/>
      <c r="T25" s="84"/>
      <c r="U25" s="84"/>
      <c r="V25" s="84"/>
      <c r="W25" s="89">
        <f>SUM('Způsobilé SO2, SO3 a VO'!F61:G61)</f>
        <v>0</v>
      </c>
      <c r="X25" s="90"/>
      <c r="Y25" s="90"/>
      <c r="Z25" s="90"/>
      <c r="AA25" s="90"/>
    </row>
    <row r="26" spans="2:27" ht="11.45" customHeight="1">
      <c r="B26" s="86" t="s">
        <v>72</v>
      </c>
      <c r="C26" s="84"/>
      <c r="D26" s="84"/>
      <c r="E26" s="84"/>
      <c r="F26" s="87" t="s">
        <v>74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6"/>
      <c r="T26" s="84"/>
      <c r="U26" s="84"/>
      <c r="V26" s="84"/>
      <c r="W26" s="89">
        <f>SUM('Způsobilé SO2, SO3 a VO'!F76:L76)</f>
        <v>0</v>
      </c>
      <c r="X26" s="90"/>
      <c r="Y26" s="90"/>
      <c r="Z26" s="90"/>
      <c r="AA26" s="90"/>
    </row>
    <row r="27" spans="2:27" ht="11.45" customHeight="1">
      <c r="B27" s="86" t="s">
        <v>75</v>
      </c>
      <c r="C27" s="84"/>
      <c r="D27" s="84"/>
      <c r="E27" s="84"/>
      <c r="F27" s="87" t="s">
        <v>76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6"/>
      <c r="T27" s="84"/>
      <c r="U27" s="84"/>
      <c r="V27" s="84"/>
      <c r="W27" s="89">
        <f>SUM('Způsobilé SO2, SO3 a VO'!F89:J89)</f>
        <v>0</v>
      </c>
      <c r="X27" s="90"/>
      <c r="Y27" s="90"/>
      <c r="Z27" s="90"/>
      <c r="AA27" s="90"/>
    </row>
    <row r="28" spans="2:27" ht="11.25" customHeight="1">
      <c r="B28" s="86" t="s">
        <v>77</v>
      </c>
      <c r="C28" s="84"/>
      <c r="D28" s="84"/>
      <c r="E28" s="84"/>
      <c r="F28" s="87" t="s">
        <v>78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6"/>
      <c r="T28" s="84"/>
      <c r="U28" s="84"/>
      <c r="V28" s="84"/>
      <c r="W28" s="89">
        <f>SUM('Způsobilé SO2, SO3 a VO'!F102:J102)</f>
        <v>0</v>
      </c>
      <c r="X28" s="90"/>
      <c r="Y28" s="90"/>
      <c r="Z28" s="90"/>
      <c r="AA28" s="90"/>
    </row>
    <row r="29" spans="2:27" ht="11.45" customHeight="1">
      <c r="B29" s="86" t="s">
        <v>79</v>
      </c>
      <c r="C29" s="84"/>
      <c r="D29" s="84"/>
      <c r="E29" s="84"/>
      <c r="F29" s="87" t="s">
        <v>80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6"/>
      <c r="T29" s="84"/>
      <c r="U29" s="84"/>
      <c r="V29" s="84"/>
      <c r="W29" s="89">
        <f>SUM('Způsobilé SO2, SO3 a VO'!F145:M145)</f>
        <v>0</v>
      </c>
      <c r="X29" s="90"/>
      <c r="Y29" s="90"/>
      <c r="Z29" s="90"/>
      <c r="AA29" s="90"/>
    </row>
    <row r="30" spans="2:27" ht="11.45" customHeight="1">
      <c r="B30" s="88" t="s">
        <v>26</v>
      </c>
      <c r="C30" s="84"/>
      <c r="D30" s="84"/>
      <c r="E30" s="84"/>
      <c r="F30" s="97" t="s">
        <v>84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94"/>
      <c r="T30" s="84"/>
      <c r="U30" s="84"/>
      <c r="V30" s="84"/>
      <c r="W30" s="102">
        <f>SUM(W24:AA29)</f>
        <v>0</v>
      </c>
      <c r="X30" s="90"/>
      <c r="Y30" s="90"/>
      <c r="Z30" s="90"/>
      <c r="AA30" s="90"/>
    </row>
    <row r="31" spans="2:27" ht="11.45" customHeight="1">
      <c r="B31" s="86" t="s">
        <v>26</v>
      </c>
      <c r="C31" s="84"/>
      <c r="D31" s="84"/>
      <c r="E31" s="84"/>
      <c r="F31" s="87" t="s">
        <v>26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6"/>
      <c r="T31" s="84"/>
      <c r="U31" s="84"/>
      <c r="V31" s="84"/>
      <c r="W31" s="89" t="s">
        <v>26</v>
      </c>
      <c r="X31" s="90"/>
      <c r="Y31" s="90"/>
      <c r="Z31" s="90"/>
      <c r="AA31" s="90"/>
    </row>
    <row r="32" spans="2:27" ht="11.25" customHeight="1">
      <c r="B32" s="88" t="s">
        <v>86</v>
      </c>
      <c r="C32" s="84"/>
      <c r="D32" s="84"/>
      <c r="E32" s="84"/>
      <c r="F32" s="97" t="s">
        <v>87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94"/>
      <c r="T32" s="84"/>
      <c r="U32" s="84"/>
      <c r="V32" s="84"/>
      <c r="W32" s="102" t="s">
        <v>26</v>
      </c>
      <c r="X32" s="90"/>
      <c r="Y32" s="90"/>
      <c r="Z32" s="90"/>
      <c r="AA32" s="90"/>
    </row>
    <row r="33" spans="2:27" ht="11.45" customHeight="1">
      <c r="B33" s="86" t="s">
        <v>88</v>
      </c>
      <c r="C33" s="84"/>
      <c r="D33" s="84"/>
      <c r="E33" s="84"/>
      <c r="F33" s="87" t="s">
        <v>89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6"/>
      <c r="T33" s="84"/>
      <c r="U33" s="84"/>
      <c r="V33" s="84"/>
      <c r="W33" s="89">
        <f>SUM('Způsobilé SO2, SO3 a VO'!F165:L165)</f>
        <v>0</v>
      </c>
      <c r="X33" s="90"/>
      <c r="Y33" s="90"/>
      <c r="Z33" s="90"/>
      <c r="AA33" s="90"/>
    </row>
    <row r="34" spans="2:27" ht="11.45" customHeight="1">
      <c r="B34" s="88" t="s">
        <v>26</v>
      </c>
      <c r="C34" s="84"/>
      <c r="D34" s="84"/>
      <c r="E34" s="84"/>
      <c r="F34" s="97" t="s">
        <v>92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94"/>
      <c r="T34" s="84"/>
      <c r="U34" s="84"/>
      <c r="V34" s="84"/>
      <c r="W34" s="102">
        <f>SUM(W33)</f>
        <v>0</v>
      </c>
      <c r="X34" s="90"/>
      <c r="Y34" s="90"/>
      <c r="Z34" s="90"/>
      <c r="AA34" s="90"/>
    </row>
    <row r="35" spans="2:27" ht="11.45" customHeight="1">
      <c r="B35" s="86" t="s">
        <v>26</v>
      </c>
      <c r="C35" s="84"/>
      <c r="D35" s="84"/>
      <c r="E35" s="84"/>
      <c r="F35" s="87" t="s">
        <v>26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6"/>
      <c r="T35" s="84"/>
      <c r="U35" s="84"/>
      <c r="V35" s="84"/>
      <c r="W35" s="89" t="s">
        <v>26</v>
      </c>
      <c r="X35" s="90"/>
      <c r="Y35" s="90"/>
      <c r="Z35" s="90"/>
      <c r="AA35" s="90"/>
    </row>
    <row r="36" spans="2:27" ht="11.25" customHeight="1">
      <c r="B36" s="95" t="s">
        <v>94</v>
      </c>
      <c r="C36" s="96"/>
      <c r="D36" s="96"/>
      <c r="E36" s="96"/>
      <c r="F36" s="108" t="s">
        <v>96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109"/>
      <c r="T36" s="96"/>
      <c r="U36" s="96"/>
      <c r="V36" s="96"/>
      <c r="W36" s="110">
        <f>W34+W30</f>
        <v>0</v>
      </c>
      <c r="X36" s="111"/>
      <c r="Y36" s="111"/>
      <c r="Z36" s="111"/>
      <c r="AA36" s="111"/>
    </row>
    <row r="37" ht="15" hidden="1"/>
    <row r="38" ht="14.1" customHeight="1"/>
    <row r="39" spans="2:17" ht="15">
      <c r="B39" s="112" t="s">
        <v>26</v>
      </c>
      <c r="C39" s="104"/>
      <c r="D39" s="104"/>
      <c r="E39" s="104"/>
      <c r="F39" s="104"/>
      <c r="G39" s="104"/>
      <c r="H39" s="104"/>
      <c r="J39" s="103" t="s">
        <v>108</v>
      </c>
      <c r="K39" s="104"/>
      <c r="L39" s="104"/>
      <c r="M39" s="104"/>
      <c r="N39" s="104"/>
      <c r="O39" s="103" t="s">
        <v>112</v>
      </c>
      <c r="P39" s="104"/>
      <c r="Q39" s="40" t="s">
        <v>113</v>
      </c>
    </row>
    <row r="40" spans="2:17" ht="15">
      <c r="B40" s="103" t="s">
        <v>114</v>
      </c>
      <c r="C40" s="104"/>
      <c r="D40" s="104"/>
      <c r="E40" s="104"/>
      <c r="F40" s="104"/>
      <c r="G40" s="104"/>
      <c r="H40" s="104"/>
      <c r="I40" s="41"/>
      <c r="J40" s="105">
        <f>W36</f>
        <v>0</v>
      </c>
      <c r="K40" s="106"/>
      <c r="L40" s="106"/>
      <c r="M40" s="106"/>
      <c r="N40" s="106"/>
      <c r="O40" s="105">
        <f>0.21*J40</f>
        <v>0</v>
      </c>
      <c r="P40" s="106"/>
      <c r="Q40" s="42">
        <f>O40+J40</f>
        <v>0</v>
      </c>
    </row>
    <row r="41" spans="10:17" ht="15" hidden="1">
      <c r="J41" s="43"/>
      <c r="K41" s="43"/>
      <c r="L41" s="43"/>
      <c r="M41" s="43"/>
      <c r="N41" s="43"/>
      <c r="O41" s="43"/>
      <c r="P41" s="43"/>
      <c r="Q41" s="43"/>
    </row>
    <row r="42" spans="10:17" ht="3" customHeight="1">
      <c r="J42" s="43"/>
      <c r="K42" s="43"/>
      <c r="L42" s="43"/>
      <c r="M42" s="43"/>
      <c r="N42" s="43"/>
      <c r="O42" s="43"/>
      <c r="P42" s="43"/>
      <c r="Q42" s="43"/>
    </row>
    <row r="43" spans="2:17" ht="15">
      <c r="B43" s="113" t="s">
        <v>120</v>
      </c>
      <c r="C43" s="84"/>
      <c r="D43" s="84"/>
      <c r="E43" s="84"/>
      <c r="F43" s="84"/>
      <c r="G43" s="84"/>
      <c r="H43" s="84"/>
      <c r="J43" s="114">
        <f>J40</f>
        <v>0</v>
      </c>
      <c r="K43" s="115"/>
      <c r="L43" s="115"/>
      <c r="M43" s="115"/>
      <c r="N43" s="115"/>
      <c r="O43" s="43"/>
      <c r="P43" s="44">
        <f>O40</f>
        <v>0</v>
      </c>
      <c r="Q43" s="44">
        <f>Q40</f>
        <v>0</v>
      </c>
    </row>
    <row r="44" ht="5.65" customHeight="1"/>
    <row r="45" ht="2.85" customHeight="1"/>
    <row r="46" ht="15" hidden="1"/>
    <row r="47" spans="2:27" ht="67.5" customHeight="1">
      <c r="B47" s="107" t="s">
        <v>127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ht="11.45" customHeight="1"/>
    <row r="49" spans="2:13" ht="11.45" customHeight="1">
      <c r="B49" s="94" t="s">
        <v>128</v>
      </c>
      <c r="C49" s="84"/>
      <c r="D49" s="84"/>
      <c r="E49" s="84"/>
      <c r="F49" s="84"/>
      <c r="G49" s="84"/>
      <c r="H49" s="97" t="s">
        <v>129</v>
      </c>
      <c r="I49" s="84"/>
      <c r="J49" s="84"/>
      <c r="K49" s="84"/>
      <c r="L49" s="84"/>
      <c r="M49" s="84"/>
    </row>
    <row r="50" spans="2:13" ht="11.45" customHeight="1">
      <c r="B50" s="94" t="s">
        <v>130</v>
      </c>
      <c r="C50" s="84"/>
      <c r="D50" s="84"/>
      <c r="E50" s="84"/>
      <c r="F50" s="84"/>
      <c r="G50" s="84"/>
      <c r="H50" s="97" t="s">
        <v>131</v>
      </c>
      <c r="I50" s="84"/>
      <c r="J50" s="84"/>
      <c r="K50" s="84"/>
      <c r="L50" s="84"/>
      <c r="M50" s="84"/>
    </row>
    <row r="51" spans="2:13" ht="11.25" customHeight="1">
      <c r="B51" s="94" t="s">
        <v>132</v>
      </c>
      <c r="C51" s="84"/>
      <c r="D51" s="84"/>
      <c r="E51" s="84"/>
      <c r="F51" s="84"/>
      <c r="G51" s="84"/>
      <c r="H51" s="97" t="s">
        <v>133</v>
      </c>
      <c r="I51" s="84"/>
      <c r="J51" s="84"/>
      <c r="K51" s="84"/>
      <c r="L51" s="84"/>
      <c r="M51" s="84"/>
    </row>
  </sheetData>
  <sheetProtection algorithmName="SHA-512" hashValue="XWVMElQKvSp9k4JDtR8iXnQP2RYQ90A+MjqUnsofAp78G3oblYlOqWA1VLfP271UE+v01FI91d0iEblYFVgw2g==" saltValue="N5q5QSFK29ZMnJ5zijTNXg==" spinCount="100000" sheet="1" objects="1" scenarios="1"/>
  <mergeCells count="87">
    <mergeCell ref="O39:P39"/>
    <mergeCell ref="O40:P40"/>
    <mergeCell ref="B47:AA47"/>
    <mergeCell ref="W34:AA34"/>
    <mergeCell ref="F35:R35"/>
    <mergeCell ref="S35:V35"/>
    <mergeCell ref="W35:AA35"/>
    <mergeCell ref="F36:R36"/>
    <mergeCell ref="S36:V36"/>
    <mergeCell ref="W36:AA36"/>
    <mergeCell ref="B39:H39"/>
    <mergeCell ref="J39:N39"/>
    <mergeCell ref="B40:H40"/>
    <mergeCell ref="J40:N40"/>
    <mergeCell ref="B43:H43"/>
    <mergeCell ref="J43:N43"/>
    <mergeCell ref="W31:AA31"/>
    <mergeCell ref="F32:R32"/>
    <mergeCell ref="S32:V32"/>
    <mergeCell ref="W32:AA32"/>
    <mergeCell ref="F33:R33"/>
    <mergeCell ref="S33:V33"/>
    <mergeCell ref="W33:AA33"/>
    <mergeCell ref="W28:AA28"/>
    <mergeCell ref="F29:R29"/>
    <mergeCell ref="S29:V29"/>
    <mergeCell ref="W29:AA29"/>
    <mergeCell ref="F30:R30"/>
    <mergeCell ref="S30:V30"/>
    <mergeCell ref="W30:AA30"/>
    <mergeCell ref="S28:V28"/>
    <mergeCell ref="W25:AA25"/>
    <mergeCell ref="F26:R26"/>
    <mergeCell ref="S26:V26"/>
    <mergeCell ref="W26:AA26"/>
    <mergeCell ref="F27:R27"/>
    <mergeCell ref="S27:V27"/>
    <mergeCell ref="W27:AA27"/>
    <mergeCell ref="E11:J11"/>
    <mergeCell ref="S22:V22"/>
    <mergeCell ref="W22:AA22"/>
    <mergeCell ref="F23:R23"/>
    <mergeCell ref="S23:V23"/>
    <mergeCell ref="W23:AA23"/>
    <mergeCell ref="K13:X13"/>
    <mergeCell ref="B20:AA20"/>
    <mergeCell ref="E12:J12"/>
    <mergeCell ref="E13:J13"/>
    <mergeCell ref="B22:E22"/>
    <mergeCell ref="F22:R22"/>
    <mergeCell ref="B49:G49"/>
    <mergeCell ref="H49:M49"/>
    <mergeCell ref="B50:G50"/>
    <mergeCell ref="H50:M50"/>
    <mergeCell ref="B51:G51"/>
    <mergeCell ref="H51:M51"/>
    <mergeCell ref="B35:E35"/>
    <mergeCell ref="B36:E36"/>
    <mergeCell ref="B33:E33"/>
    <mergeCell ref="B34:E34"/>
    <mergeCell ref="F34:R34"/>
    <mergeCell ref="S34:V34"/>
    <mergeCell ref="B31:E31"/>
    <mergeCell ref="B32:E32"/>
    <mergeCell ref="F31:R31"/>
    <mergeCell ref="S31:V31"/>
    <mergeCell ref="B29:E29"/>
    <mergeCell ref="B30:E30"/>
    <mergeCell ref="B27:E27"/>
    <mergeCell ref="B28:E28"/>
    <mergeCell ref="F28:R28"/>
    <mergeCell ref="M1:S2"/>
    <mergeCell ref="V1:AC1"/>
    <mergeCell ref="L3:T3"/>
    <mergeCell ref="B25:E25"/>
    <mergeCell ref="B26:E26"/>
    <mergeCell ref="F25:R25"/>
    <mergeCell ref="S25:V25"/>
    <mergeCell ref="B23:E23"/>
    <mergeCell ref="B24:E24"/>
    <mergeCell ref="F24:R24"/>
    <mergeCell ref="S24:V24"/>
    <mergeCell ref="W24:AA24"/>
    <mergeCell ref="G4:W4"/>
    <mergeCell ref="A7:AB7"/>
    <mergeCell ref="K11:X11"/>
    <mergeCell ref="K12:X12"/>
  </mergeCells>
  <printOptions/>
  <pageMargins left="0" right="0" top="0" bottom="0" header="0" footer="0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65"/>
  <sheetViews>
    <sheetView showGridLines="0" zoomScale="115" zoomScaleNormal="115" workbookViewId="0" topLeftCell="A1">
      <pane ySplit="8" topLeftCell="A45" activePane="bottomLeft" state="frozen"/>
      <selection pane="bottomLeft" activeCell="X69" sqref="X69:Z69"/>
    </sheetView>
  </sheetViews>
  <sheetFormatPr defaultColWidth="9.140625" defaultRowHeight="15" customHeight="1"/>
  <cols>
    <col min="1" max="1" width="0.5625" style="25" customWidth="1"/>
    <col min="2" max="2" width="1.57421875" style="25" customWidth="1"/>
    <col min="3" max="3" width="4.7109375" style="25" customWidth="1"/>
    <col min="4" max="4" width="1.28515625" style="25" customWidth="1"/>
    <col min="5" max="5" width="9.140625" style="25" hidden="1" customWidth="1"/>
    <col min="6" max="6" width="1.57421875" style="25" customWidth="1"/>
    <col min="7" max="7" width="5.00390625" style="25" customWidth="1"/>
    <col min="8" max="8" width="0.71875" style="25" customWidth="1"/>
    <col min="9" max="9" width="9.140625" style="25" hidden="1" customWidth="1"/>
    <col min="10" max="10" width="0.71875" style="25" customWidth="1"/>
    <col min="11" max="11" width="9.140625" style="25" hidden="1" customWidth="1"/>
    <col min="12" max="13" width="0.85546875" style="25" customWidth="1"/>
    <col min="14" max="14" width="9.140625" style="25" hidden="1" customWidth="1"/>
    <col min="15" max="15" width="1.57421875" style="25" customWidth="1"/>
    <col min="16" max="16" width="9.28125" style="25" customWidth="1"/>
    <col min="17" max="17" width="0.2890625" style="25" customWidth="1"/>
    <col min="18" max="18" width="2.140625" style="25" customWidth="1"/>
    <col min="19" max="19" width="5.00390625" style="25" customWidth="1"/>
    <col min="20" max="20" width="1.28515625" style="25" customWidth="1"/>
    <col min="21" max="22" width="0.85546875" style="25" customWidth="1"/>
    <col min="23" max="23" width="30.28125" style="25" customWidth="1"/>
    <col min="24" max="24" width="13.7109375" style="25" customWidth="1"/>
    <col min="25" max="25" width="0.2890625" style="25" customWidth="1"/>
    <col min="26" max="26" width="1.28515625" style="25" customWidth="1"/>
    <col min="27" max="27" width="8.57421875" style="25" customWidth="1"/>
    <col min="28" max="28" width="0.42578125" style="25" customWidth="1"/>
    <col min="29" max="29" width="6.28125" style="25" customWidth="1"/>
    <col min="30" max="30" width="2.57421875" style="25" customWidth="1"/>
    <col min="31" max="31" width="9.140625" style="25" customWidth="1"/>
    <col min="32" max="32" width="0.5625" style="25" customWidth="1"/>
    <col min="33" max="34" width="9.140625" style="25" hidden="1" customWidth="1"/>
    <col min="35" max="16384" width="9.140625" style="25" customWidth="1"/>
  </cols>
  <sheetData>
    <row r="1" spans="18:33" ht="17.1" customHeight="1">
      <c r="R1" s="83" t="s">
        <v>0</v>
      </c>
      <c r="S1" s="84"/>
      <c r="T1" s="84"/>
      <c r="U1" s="84"/>
      <c r="V1" s="84"/>
      <c r="W1" s="84"/>
      <c r="X1" s="84"/>
      <c r="AB1" s="84"/>
      <c r="AC1" s="84"/>
      <c r="AD1" s="84"/>
      <c r="AE1" s="84"/>
      <c r="AF1" s="84"/>
      <c r="AG1" s="84"/>
    </row>
    <row r="2" spans="18:24" ht="15">
      <c r="R2" s="84"/>
      <c r="S2" s="84"/>
      <c r="T2" s="84"/>
      <c r="U2" s="84"/>
      <c r="V2" s="84"/>
      <c r="W2" s="84"/>
      <c r="X2" s="84"/>
    </row>
    <row r="3" spans="17:25" ht="15">
      <c r="Q3" s="85" t="s">
        <v>2</v>
      </c>
      <c r="R3" s="84"/>
      <c r="S3" s="84"/>
      <c r="T3" s="84"/>
      <c r="U3" s="84"/>
      <c r="V3" s="84"/>
      <c r="W3" s="84"/>
      <c r="X3" s="84"/>
      <c r="Y3" s="84"/>
    </row>
    <row r="4" spans="7:30" ht="15">
      <c r="G4" s="85" t="s">
        <v>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ht="2.85" customHeight="1"/>
    <row r="6" spans="1:32" ht="1.3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1.25" customHeight="1">
      <c r="A7" s="91" t="s">
        <v>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  <row r="8" ht="15" hidden="1"/>
    <row r="9" ht="2.85" customHeight="1"/>
    <row r="10" spans="2:31" ht="17.1" customHeight="1">
      <c r="B10" s="100" t="s">
        <v>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ht="2.85" customHeight="1"/>
    <row r="12" spans="2:31" ht="15">
      <c r="B12" s="116" t="s">
        <v>6</v>
      </c>
      <c r="C12" s="117"/>
      <c r="D12" s="122" t="s">
        <v>7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22" t="s">
        <v>8</v>
      </c>
      <c r="Q12" s="117"/>
      <c r="R12" s="117"/>
      <c r="S12" s="117"/>
      <c r="T12" s="117"/>
      <c r="U12" s="117"/>
      <c r="V12" s="117"/>
      <c r="W12" s="117"/>
      <c r="X12" s="116" t="s">
        <v>9</v>
      </c>
      <c r="Y12" s="117"/>
      <c r="Z12" s="117"/>
      <c r="AA12" s="116" t="s">
        <v>10</v>
      </c>
      <c r="AB12" s="117"/>
      <c r="AC12" s="27" t="s">
        <v>11</v>
      </c>
      <c r="AD12" s="116" t="s">
        <v>12</v>
      </c>
      <c r="AE12" s="117"/>
    </row>
    <row r="13" spans="2:31" ht="15">
      <c r="B13" s="86">
        <v>1</v>
      </c>
      <c r="C13" s="84"/>
      <c r="D13" s="87" t="s">
        <v>182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7" t="s">
        <v>183</v>
      </c>
      <c r="Q13" s="84"/>
      <c r="R13" s="84"/>
      <c r="S13" s="84"/>
      <c r="T13" s="84"/>
      <c r="U13" s="84"/>
      <c r="V13" s="84"/>
      <c r="W13" s="84"/>
      <c r="X13" s="118"/>
      <c r="Y13" s="119"/>
      <c r="Z13" s="119"/>
      <c r="AA13" s="86" t="s">
        <v>184</v>
      </c>
      <c r="AB13" s="84"/>
      <c r="AC13" s="28" t="s">
        <v>17</v>
      </c>
      <c r="AD13" s="120">
        <f>AA13*X13</f>
        <v>0</v>
      </c>
      <c r="AE13" s="84"/>
    </row>
    <row r="14" spans="2:31" ht="15">
      <c r="B14" s="86">
        <v>2</v>
      </c>
      <c r="C14" s="84"/>
      <c r="D14" s="87" t="s">
        <v>185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7" t="s">
        <v>186</v>
      </c>
      <c r="Q14" s="84"/>
      <c r="R14" s="84"/>
      <c r="S14" s="84"/>
      <c r="T14" s="84"/>
      <c r="U14" s="84"/>
      <c r="V14" s="84"/>
      <c r="W14" s="84"/>
      <c r="X14" s="118"/>
      <c r="Y14" s="119"/>
      <c r="Z14" s="119"/>
      <c r="AA14" s="86" t="s">
        <v>99</v>
      </c>
      <c r="AB14" s="84"/>
      <c r="AC14" s="28" t="s">
        <v>17</v>
      </c>
      <c r="AD14" s="120">
        <f aca="true" t="shared" si="0" ref="AD14:AD32">AA14*X14</f>
        <v>0</v>
      </c>
      <c r="AE14" s="84"/>
    </row>
    <row r="15" spans="2:31" ht="15">
      <c r="B15" s="86">
        <v>3</v>
      </c>
      <c r="C15" s="84"/>
      <c r="D15" s="87" t="s">
        <v>187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7" t="s">
        <v>188</v>
      </c>
      <c r="Q15" s="84"/>
      <c r="R15" s="84"/>
      <c r="S15" s="84"/>
      <c r="T15" s="84"/>
      <c r="U15" s="84"/>
      <c r="V15" s="84"/>
      <c r="W15" s="84"/>
      <c r="X15" s="118"/>
      <c r="Y15" s="119"/>
      <c r="Z15" s="119"/>
      <c r="AA15" s="86" t="s">
        <v>48</v>
      </c>
      <c r="AB15" s="84"/>
      <c r="AC15" s="28" t="s">
        <v>24</v>
      </c>
      <c r="AD15" s="120">
        <f t="shared" si="0"/>
        <v>0</v>
      </c>
      <c r="AE15" s="84"/>
    </row>
    <row r="16" spans="2:31" ht="15">
      <c r="B16" s="86">
        <v>4</v>
      </c>
      <c r="C16" s="84"/>
      <c r="D16" s="87" t="s">
        <v>189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7" t="s">
        <v>190</v>
      </c>
      <c r="Q16" s="84"/>
      <c r="R16" s="84"/>
      <c r="S16" s="84"/>
      <c r="T16" s="84"/>
      <c r="U16" s="84"/>
      <c r="V16" s="84"/>
      <c r="W16" s="84"/>
      <c r="X16" s="118"/>
      <c r="Y16" s="119"/>
      <c r="Z16" s="119"/>
      <c r="AA16" s="86" t="s">
        <v>191</v>
      </c>
      <c r="AB16" s="84"/>
      <c r="AC16" s="28" t="s">
        <v>24</v>
      </c>
      <c r="AD16" s="120">
        <f t="shared" si="0"/>
        <v>0</v>
      </c>
      <c r="AE16" s="84"/>
    </row>
    <row r="17" spans="2:31" ht="15">
      <c r="B17" s="86">
        <v>5</v>
      </c>
      <c r="C17" s="84"/>
      <c r="D17" s="87" t="s">
        <v>189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7" t="s">
        <v>190</v>
      </c>
      <c r="Q17" s="84"/>
      <c r="R17" s="84"/>
      <c r="S17" s="84"/>
      <c r="T17" s="84"/>
      <c r="U17" s="84"/>
      <c r="V17" s="84"/>
      <c r="W17" s="84"/>
      <c r="X17" s="118"/>
      <c r="Y17" s="119"/>
      <c r="Z17" s="119"/>
      <c r="AA17" s="86" t="s">
        <v>192</v>
      </c>
      <c r="AB17" s="84"/>
      <c r="AC17" s="28" t="s">
        <v>24</v>
      </c>
      <c r="AD17" s="120">
        <f t="shared" si="0"/>
        <v>0</v>
      </c>
      <c r="AE17" s="84"/>
    </row>
    <row r="18" spans="2:31" ht="15">
      <c r="B18" s="86">
        <v>6</v>
      </c>
      <c r="C18" s="84"/>
      <c r="D18" s="87" t="s">
        <v>193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7" t="s">
        <v>194</v>
      </c>
      <c r="Q18" s="84"/>
      <c r="R18" s="84"/>
      <c r="S18" s="84"/>
      <c r="T18" s="84"/>
      <c r="U18" s="84"/>
      <c r="V18" s="84"/>
      <c r="W18" s="84"/>
      <c r="X18" s="118"/>
      <c r="Y18" s="119"/>
      <c r="Z18" s="119"/>
      <c r="AA18" s="86" t="s">
        <v>192</v>
      </c>
      <c r="AB18" s="84"/>
      <c r="AC18" s="28" t="s">
        <v>24</v>
      </c>
      <c r="AD18" s="120">
        <f t="shared" si="0"/>
        <v>0</v>
      </c>
      <c r="AE18" s="84"/>
    </row>
    <row r="19" spans="2:31" ht="15">
      <c r="B19" s="86">
        <v>7</v>
      </c>
      <c r="C19" s="84"/>
      <c r="D19" s="87" t="s">
        <v>195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7" t="s">
        <v>196</v>
      </c>
      <c r="Q19" s="84"/>
      <c r="R19" s="84"/>
      <c r="S19" s="84"/>
      <c r="T19" s="84"/>
      <c r="U19" s="84"/>
      <c r="V19" s="84"/>
      <c r="W19" s="84"/>
      <c r="X19" s="118"/>
      <c r="Y19" s="119"/>
      <c r="Z19" s="119"/>
      <c r="AA19" s="86" t="s">
        <v>68</v>
      </c>
      <c r="AB19" s="84"/>
      <c r="AC19" s="28" t="s">
        <v>24</v>
      </c>
      <c r="AD19" s="120">
        <f t="shared" si="0"/>
        <v>0</v>
      </c>
      <c r="AE19" s="84"/>
    </row>
    <row r="20" spans="2:31" ht="15">
      <c r="B20" s="86">
        <v>8</v>
      </c>
      <c r="C20" s="84"/>
      <c r="D20" s="87" t="s">
        <v>197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7" t="s">
        <v>198</v>
      </c>
      <c r="Q20" s="84"/>
      <c r="R20" s="84"/>
      <c r="S20" s="84"/>
      <c r="T20" s="84"/>
      <c r="U20" s="84"/>
      <c r="V20" s="84"/>
      <c r="W20" s="84"/>
      <c r="X20" s="118"/>
      <c r="Y20" s="119"/>
      <c r="Z20" s="119"/>
      <c r="AA20" s="86" t="s">
        <v>111</v>
      </c>
      <c r="AB20" s="84"/>
      <c r="AC20" s="28" t="s">
        <v>24</v>
      </c>
      <c r="AD20" s="120">
        <f t="shared" si="0"/>
        <v>0</v>
      </c>
      <c r="AE20" s="84"/>
    </row>
    <row r="21" spans="2:31" ht="15">
      <c r="B21" s="86">
        <v>9</v>
      </c>
      <c r="C21" s="84"/>
      <c r="D21" s="87" t="s">
        <v>199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7" t="s">
        <v>200</v>
      </c>
      <c r="Q21" s="84"/>
      <c r="R21" s="84"/>
      <c r="S21" s="84"/>
      <c r="T21" s="84"/>
      <c r="U21" s="84"/>
      <c r="V21" s="84"/>
      <c r="W21" s="84"/>
      <c r="X21" s="118"/>
      <c r="Y21" s="119"/>
      <c r="Z21" s="119"/>
      <c r="AA21" s="86" t="s">
        <v>111</v>
      </c>
      <c r="AB21" s="84"/>
      <c r="AC21" s="28" t="s">
        <v>24</v>
      </c>
      <c r="AD21" s="120">
        <f t="shared" si="0"/>
        <v>0</v>
      </c>
      <c r="AE21" s="84"/>
    </row>
    <row r="22" spans="2:31" ht="15">
      <c r="B22" s="86">
        <v>10</v>
      </c>
      <c r="C22" s="84"/>
      <c r="D22" s="87" t="s">
        <v>201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7" t="s">
        <v>202</v>
      </c>
      <c r="Q22" s="84"/>
      <c r="R22" s="84"/>
      <c r="S22" s="84"/>
      <c r="T22" s="84"/>
      <c r="U22" s="84"/>
      <c r="V22" s="84"/>
      <c r="W22" s="84"/>
      <c r="X22" s="118"/>
      <c r="Y22" s="119"/>
      <c r="Z22" s="119"/>
      <c r="AA22" s="86">
        <v>160</v>
      </c>
      <c r="AB22" s="84"/>
      <c r="AC22" s="28" t="s">
        <v>17</v>
      </c>
      <c r="AD22" s="120">
        <f t="shared" si="0"/>
        <v>0</v>
      </c>
      <c r="AE22" s="84"/>
    </row>
    <row r="23" spans="2:31" ht="15">
      <c r="B23" s="86">
        <v>11</v>
      </c>
      <c r="C23" s="84"/>
      <c r="D23" s="87" t="s">
        <v>201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7" t="s">
        <v>204</v>
      </c>
      <c r="Q23" s="84"/>
      <c r="R23" s="84"/>
      <c r="S23" s="84"/>
      <c r="T23" s="84"/>
      <c r="U23" s="84"/>
      <c r="V23" s="84"/>
      <c r="W23" s="84"/>
      <c r="X23" s="118"/>
      <c r="Y23" s="119"/>
      <c r="Z23" s="119"/>
      <c r="AA23" s="86" t="s">
        <v>205</v>
      </c>
      <c r="AB23" s="84"/>
      <c r="AC23" s="28" t="s">
        <v>17</v>
      </c>
      <c r="AD23" s="120">
        <f t="shared" si="0"/>
        <v>0</v>
      </c>
      <c r="AE23" s="84"/>
    </row>
    <row r="24" spans="2:31" ht="15">
      <c r="B24" s="86">
        <v>12</v>
      </c>
      <c r="C24" s="84"/>
      <c r="D24" s="87" t="s">
        <v>206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7" t="s">
        <v>207</v>
      </c>
      <c r="Q24" s="84"/>
      <c r="R24" s="84"/>
      <c r="S24" s="84"/>
      <c r="T24" s="84"/>
      <c r="U24" s="84"/>
      <c r="V24" s="84"/>
      <c r="W24" s="84"/>
      <c r="X24" s="118"/>
      <c r="Y24" s="119"/>
      <c r="Z24" s="119"/>
      <c r="AA24" s="86" t="s">
        <v>208</v>
      </c>
      <c r="AB24" s="84"/>
      <c r="AC24" s="28" t="s">
        <v>17</v>
      </c>
      <c r="AD24" s="120">
        <f t="shared" si="0"/>
        <v>0</v>
      </c>
      <c r="AE24" s="84"/>
    </row>
    <row r="25" spans="2:31" ht="15">
      <c r="B25" s="86">
        <v>13</v>
      </c>
      <c r="C25" s="84"/>
      <c r="D25" s="87" t="s">
        <v>209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7" t="s">
        <v>210</v>
      </c>
      <c r="Q25" s="84"/>
      <c r="R25" s="84"/>
      <c r="S25" s="84"/>
      <c r="T25" s="84"/>
      <c r="U25" s="84"/>
      <c r="V25" s="84"/>
      <c r="W25" s="84"/>
      <c r="X25" s="118"/>
      <c r="Y25" s="119"/>
      <c r="Z25" s="119"/>
      <c r="AA25" s="86" t="s">
        <v>211</v>
      </c>
      <c r="AB25" s="84"/>
      <c r="AC25" s="28" t="s">
        <v>24</v>
      </c>
      <c r="AD25" s="120">
        <f t="shared" si="0"/>
        <v>0</v>
      </c>
      <c r="AE25" s="84"/>
    </row>
    <row r="26" spans="2:31" ht="30" customHeight="1">
      <c r="B26" s="86">
        <v>14</v>
      </c>
      <c r="C26" s="84"/>
      <c r="D26" s="87" t="s">
        <v>56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7" t="s">
        <v>58</v>
      </c>
      <c r="Q26" s="84"/>
      <c r="R26" s="84"/>
      <c r="S26" s="84"/>
      <c r="T26" s="84"/>
      <c r="U26" s="84"/>
      <c r="V26" s="84"/>
      <c r="W26" s="84"/>
      <c r="X26" s="118"/>
      <c r="Y26" s="119"/>
      <c r="Z26" s="119"/>
      <c r="AA26" s="86" t="s">
        <v>64</v>
      </c>
      <c r="AB26" s="84"/>
      <c r="AC26" s="28" t="s">
        <v>24</v>
      </c>
      <c r="AD26" s="120">
        <f t="shared" si="0"/>
        <v>0</v>
      </c>
      <c r="AE26" s="84"/>
    </row>
    <row r="27" spans="2:31" ht="15">
      <c r="B27" s="86">
        <v>15</v>
      </c>
      <c r="C27" s="84"/>
      <c r="D27" s="87" t="s">
        <v>56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7" t="s">
        <v>62</v>
      </c>
      <c r="Q27" s="84"/>
      <c r="R27" s="84"/>
      <c r="S27" s="84"/>
      <c r="T27" s="84"/>
      <c r="U27" s="84"/>
      <c r="V27" s="84"/>
      <c r="W27" s="84"/>
      <c r="X27" s="118"/>
      <c r="Y27" s="119"/>
      <c r="Z27" s="119"/>
      <c r="AA27" s="86" t="s">
        <v>212</v>
      </c>
      <c r="AB27" s="84"/>
      <c r="AC27" s="28" t="s">
        <v>24</v>
      </c>
      <c r="AD27" s="120">
        <f t="shared" si="0"/>
        <v>0</v>
      </c>
      <c r="AE27" s="84"/>
    </row>
    <row r="28" spans="2:31" ht="30" customHeight="1">
      <c r="B28" s="86">
        <v>16</v>
      </c>
      <c r="C28" s="84"/>
      <c r="D28" s="87" t="s">
        <v>213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7" t="s">
        <v>52</v>
      </c>
      <c r="Q28" s="84"/>
      <c r="R28" s="84"/>
      <c r="S28" s="84"/>
      <c r="T28" s="84"/>
      <c r="U28" s="84"/>
      <c r="V28" s="84"/>
      <c r="W28" s="84"/>
      <c r="X28" s="118"/>
      <c r="Y28" s="119"/>
      <c r="Z28" s="119"/>
      <c r="AA28" s="86" t="s">
        <v>48</v>
      </c>
      <c r="AB28" s="84"/>
      <c r="AC28" s="28" t="s">
        <v>24</v>
      </c>
      <c r="AD28" s="120">
        <f t="shared" si="0"/>
        <v>0</v>
      </c>
      <c r="AE28" s="84"/>
    </row>
    <row r="29" spans="2:31" ht="30" customHeight="1">
      <c r="B29" s="86">
        <v>17</v>
      </c>
      <c r="C29" s="84"/>
      <c r="D29" s="87" t="s">
        <v>213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7" t="s">
        <v>214</v>
      </c>
      <c r="Q29" s="84"/>
      <c r="R29" s="84"/>
      <c r="S29" s="84"/>
      <c r="T29" s="84"/>
      <c r="U29" s="84"/>
      <c r="V29" s="84"/>
      <c r="W29" s="84"/>
      <c r="X29" s="118"/>
      <c r="Y29" s="119"/>
      <c r="Z29" s="119"/>
      <c r="AA29" s="86" t="s">
        <v>215</v>
      </c>
      <c r="AB29" s="84"/>
      <c r="AC29" s="28" t="s">
        <v>24</v>
      </c>
      <c r="AD29" s="120">
        <f t="shared" si="0"/>
        <v>0</v>
      </c>
      <c r="AE29" s="84"/>
    </row>
    <row r="30" spans="2:31" ht="15">
      <c r="B30" s="86">
        <v>18</v>
      </c>
      <c r="C30" s="84"/>
      <c r="D30" s="87" t="s">
        <v>213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7" t="s">
        <v>216</v>
      </c>
      <c r="Q30" s="84"/>
      <c r="R30" s="84"/>
      <c r="S30" s="84"/>
      <c r="T30" s="84"/>
      <c r="U30" s="84"/>
      <c r="V30" s="84"/>
      <c r="W30" s="84"/>
      <c r="X30" s="118"/>
      <c r="Y30" s="119"/>
      <c r="Z30" s="119"/>
      <c r="AA30" s="86" t="s">
        <v>217</v>
      </c>
      <c r="AB30" s="84"/>
      <c r="AC30" s="28" t="s">
        <v>24</v>
      </c>
      <c r="AD30" s="120">
        <f t="shared" si="0"/>
        <v>0</v>
      </c>
      <c r="AE30" s="84"/>
    </row>
    <row r="31" spans="2:31" ht="15">
      <c r="B31" s="86">
        <v>19</v>
      </c>
      <c r="C31" s="84"/>
      <c r="D31" s="87" t="s">
        <v>213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7" t="s">
        <v>218</v>
      </c>
      <c r="Q31" s="84"/>
      <c r="R31" s="84"/>
      <c r="S31" s="84"/>
      <c r="T31" s="84"/>
      <c r="U31" s="84"/>
      <c r="V31" s="84"/>
      <c r="W31" s="84"/>
      <c r="X31" s="118"/>
      <c r="Y31" s="119"/>
      <c r="Z31" s="119"/>
      <c r="AA31" s="86" t="s">
        <v>29</v>
      </c>
      <c r="AB31" s="84"/>
      <c r="AC31" s="28" t="s">
        <v>24</v>
      </c>
      <c r="AD31" s="120">
        <f t="shared" si="0"/>
        <v>0</v>
      </c>
      <c r="AE31" s="84"/>
    </row>
    <row r="32" spans="2:31" ht="15">
      <c r="B32" s="86">
        <v>20</v>
      </c>
      <c r="C32" s="84"/>
      <c r="D32" s="87" t="s">
        <v>213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7" t="s">
        <v>219</v>
      </c>
      <c r="Q32" s="84"/>
      <c r="R32" s="84"/>
      <c r="S32" s="84"/>
      <c r="T32" s="84"/>
      <c r="U32" s="84"/>
      <c r="V32" s="84"/>
      <c r="W32" s="84"/>
      <c r="X32" s="118"/>
      <c r="Y32" s="119"/>
      <c r="Z32" s="119"/>
      <c r="AA32" s="86" t="s">
        <v>60</v>
      </c>
      <c r="AB32" s="84"/>
      <c r="AC32" s="28" t="s">
        <v>24</v>
      </c>
      <c r="AD32" s="120">
        <f t="shared" si="0"/>
        <v>0</v>
      </c>
      <c r="AE32" s="84"/>
    </row>
    <row r="33" spans="2:31" ht="30" customHeight="1">
      <c r="B33" s="86">
        <v>21</v>
      </c>
      <c r="C33" s="84"/>
      <c r="D33" s="87" t="s">
        <v>220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7" t="s">
        <v>221</v>
      </c>
      <c r="Q33" s="84"/>
      <c r="R33" s="84"/>
      <c r="S33" s="84"/>
      <c r="T33" s="84"/>
      <c r="U33" s="84"/>
      <c r="V33" s="84"/>
      <c r="W33" s="84"/>
      <c r="X33" s="118"/>
      <c r="Y33" s="119"/>
      <c r="Z33" s="119"/>
      <c r="AA33" s="86" t="s">
        <v>137</v>
      </c>
      <c r="AB33" s="84"/>
      <c r="AC33" s="28" t="s">
        <v>24</v>
      </c>
      <c r="AD33" s="120">
        <f>AA33*X33</f>
        <v>0</v>
      </c>
      <c r="AE33" s="84"/>
    </row>
    <row r="34" spans="2:31" ht="11.25" customHeight="1">
      <c r="B34" s="121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</row>
    <row r="35" ht="15" hidden="1"/>
    <row r="36" ht="2.85" customHeight="1"/>
    <row r="37" spans="2:31" ht="11.25" customHeight="1">
      <c r="B37" s="97" t="s">
        <v>81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</row>
    <row r="38" ht="1.5" customHeight="1"/>
    <row r="39" spans="3:21" ht="11.25" customHeight="1">
      <c r="C39" s="86" t="s">
        <v>82</v>
      </c>
      <c r="D39" s="84"/>
      <c r="F39" s="120">
        <f>SUM(AD13:AE33)</f>
        <v>0</v>
      </c>
      <c r="G39" s="84"/>
      <c r="H39" s="84"/>
      <c r="I39" s="84"/>
      <c r="J39" s="84"/>
      <c r="K39" s="84"/>
      <c r="L39" s="84"/>
      <c r="M39" s="87" t="s">
        <v>83</v>
      </c>
      <c r="N39" s="84"/>
      <c r="O39" s="84"/>
      <c r="P39" s="84"/>
      <c r="Q39" s="84"/>
      <c r="R39" s="84"/>
      <c r="S39" s="84"/>
      <c r="T39" s="84"/>
      <c r="U39" s="84"/>
    </row>
    <row r="40" ht="9.95" customHeight="1"/>
    <row r="41" ht="5.65" customHeight="1"/>
    <row r="42" ht="2.85" customHeight="1"/>
    <row r="43" ht="15" hidden="1"/>
    <row r="44" spans="2:31" ht="17.1" customHeight="1">
      <c r="B44" s="100" t="s">
        <v>85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</row>
    <row r="45" ht="2.85" customHeight="1"/>
    <row r="46" spans="2:31" ht="15">
      <c r="B46" s="116" t="s">
        <v>6</v>
      </c>
      <c r="C46" s="117"/>
      <c r="D46" s="122" t="s">
        <v>7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22" t="s">
        <v>8</v>
      </c>
      <c r="Q46" s="117"/>
      <c r="R46" s="117"/>
      <c r="S46" s="117"/>
      <c r="T46" s="117"/>
      <c r="U46" s="117"/>
      <c r="V46" s="117"/>
      <c r="W46" s="117"/>
      <c r="X46" s="116" t="s">
        <v>9</v>
      </c>
      <c r="Y46" s="117"/>
      <c r="Z46" s="117"/>
      <c r="AA46" s="116" t="s">
        <v>10</v>
      </c>
      <c r="AB46" s="117"/>
      <c r="AC46" s="27" t="s">
        <v>11</v>
      </c>
      <c r="AD46" s="116" t="s">
        <v>12</v>
      </c>
      <c r="AE46" s="117"/>
    </row>
    <row r="47" spans="2:31" ht="15">
      <c r="B47" s="86">
        <v>1</v>
      </c>
      <c r="C47" s="84"/>
      <c r="D47" s="87" t="s">
        <v>90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7" t="s">
        <v>91</v>
      </c>
      <c r="Q47" s="84"/>
      <c r="R47" s="84"/>
      <c r="S47" s="84"/>
      <c r="T47" s="84"/>
      <c r="U47" s="84"/>
      <c r="V47" s="84"/>
      <c r="W47" s="84"/>
      <c r="X47" s="118"/>
      <c r="Y47" s="119"/>
      <c r="Z47" s="119"/>
      <c r="AA47" s="86" t="s">
        <v>184</v>
      </c>
      <c r="AB47" s="84"/>
      <c r="AC47" s="28" t="s">
        <v>17</v>
      </c>
      <c r="AD47" s="120">
        <f>AA47*X47</f>
        <v>0</v>
      </c>
      <c r="AE47" s="84"/>
    </row>
    <row r="48" spans="2:31" ht="15">
      <c r="B48" s="86">
        <v>2</v>
      </c>
      <c r="C48" s="84"/>
      <c r="D48" s="87" t="s">
        <v>20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7" t="s">
        <v>22</v>
      </c>
      <c r="Q48" s="84"/>
      <c r="R48" s="84"/>
      <c r="S48" s="84"/>
      <c r="T48" s="84"/>
      <c r="U48" s="84"/>
      <c r="V48" s="84"/>
      <c r="W48" s="84"/>
      <c r="X48" s="118"/>
      <c r="Y48" s="119"/>
      <c r="Z48" s="119"/>
      <c r="AA48" s="86" t="s">
        <v>222</v>
      </c>
      <c r="AB48" s="84"/>
      <c r="AC48" s="28" t="s">
        <v>24</v>
      </c>
      <c r="AD48" s="120">
        <f aca="true" t="shared" si="1" ref="AD48:AD56">AA48*X48</f>
        <v>0</v>
      </c>
      <c r="AE48" s="84"/>
    </row>
    <row r="49" spans="2:31" ht="15">
      <c r="B49" s="86">
        <v>3</v>
      </c>
      <c r="C49" s="84"/>
      <c r="D49" s="87" t="s">
        <v>97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7" t="s">
        <v>98</v>
      </c>
      <c r="Q49" s="84"/>
      <c r="R49" s="84"/>
      <c r="S49" s="84"/>
      <c r="T49" s="84"/>
      <c r="U49" s="84"/>
      <c r="V49" s="84"/>
      <c r="W49" s="84"/>
      <c r="X49" s="118"/>
      <c r="Y49" s="119"/>
      <c r="Z49" s="119"/>
      <c r="AA49" s="86" t="s">
        <v>223</v>
      </c>
      <c r="AB49" s="84"/>
      <c r="AC49" s="28" t="s">
        <v>17</v>
      </c>
      <c r="AD49" s="120">
        <f t="shared" si="1"/>
        <v>0</v>
      </c>
      <c r="AE49" s="84"/>
    </row>
    <row r="50" spans="2:31" ht="15">
      <c r="B50" s="86">
        <v>4</v>
      </c>
      <c r="C50" s="84"/>
      <c r="D50" s="87" t="s">
        <v>224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7" t="s">
        <v>225</v>
      </c>
      <c r="Q50" s="84"/>
      <c r="R50" s="84"/>
      <c r="S50" s="84"/>
      <c r="T50" s="84"/>
      <c r="U50" s="84"/>
      <c r="V50" s="84"/>
      <c r="W50" s="84"/>
      <c r="X50" s="118"/>
      <c r="Y50" s="119"/>
      <c r="Z50" s="119"/>
      <c r="AA50" s="86" t="s">
        <v>102</v>
      </c>
      <c r="AB50" s="84"/>
      <c r="AC50" s="28" t="s">
        <v>24</v>
      </c>
      <c r="AD50" s="120">
        <f t="shared" si="1"/>
        <v>0</v>
      </c>
      <c r="AE50" s="84"/>
    </row>
    <row r="51" spans="2:31" ht="15">
      <c r="B51" s="86">
        <v>5</v>
      </c>
      <c r="C51" s="84"/>
      <c r="D51" s="87" t="s">
        <v>103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7" t="s">
        <v>226</v>
      </c>
      <c r="Q51" s="84"/>
      <c r="R51" s="84"/>
      <c r="S51" s="84"/>
      <c r="T51" s="84"/>
      <c r="U51" s="84"/>
      <c r="V51" s="84"/>
      <c r="W51" s="84"/>
      <c r="X51" s="118"/>
      <c r="Y51" s="119"/>
      <c r="Z51" s="119"/>
      <c r="AA51" s="86" t="s">
        <v>107</v>
      </c>
      <c r="AB51" s="84"/>
      <c r="AC51" s="28" t="s">
        <v>24</v>
      </c>
      <c r="AD51" s="120">
        <f t="shared" si="1"/>
        <v>0</v>
      </c>
      <c r="AE51" s="84"/>
    </row>
    <row r="52" spans="2:31" ht="15">
      <c r="B52" s="86">
        <v>6</v>
      </c>
      <c r="C52" s="84"/>
      <c r="D52" s="87" t="s">
        <v>33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7" t="s">
        <v>34</v>
      </c>
      <c r="Q52" s="84"/>
      <c r="R52" s="84"/>
      <c r="S52" s="84"/>
      <c r="T52" s="84"/>
      <c r="U52" s="84"/>
      <c r="V52" s="84"/>
      <c r="W52" s="84"/>
      <c r="X52" s="118"/>
      <c r="Y52" s="119"/>
      <c r="Z52" s="119"/>
      <c r="AA52" s="86" t="s">
        <v>203</v>
      </c>
      <c r="AB52" s="84"/>
      <c r="AC52" s="28" t="s">
        <v>17</v>
      </c>
      <c r="AD52" s="120">
        <f t="shared" si="1"/>
        <v>0</v>
      </c>
      <c r="AE52" s="84"/>
    </row>
    <row r="53" spans="2:31" ht="15">
      <c r="B53" s="86">
        <v>7</v>
      </c>
      <c r="C53" s="84"/>
      <c r="D53" s="87" t="s">
        <v>33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7" t="s">
        <v>36</v>
      </c>
      <c r="Q53" s="84"/>
      <c r="R53" s="84"/>
      <c r="S53" s="84"/>
      <c r="T53" s="84"/>
      <c r="U53" s="84"/>
      <c r="V53" s="84"/>
      <c r="W53" s="84"/>
      <c r="X53" s="118"/>
      <c r="Y53" s="119"/>
      <c r="Z53" s="119"/>
      <c r="AA53" s="86" t="s">
        <v>227</v>
      </c>
      <c r="AB53" s="84"/>
      <c r="AC53" s="28" t="s">
        <v>17</v>
      </c>
      <c r="AD53" s="120">
        <f t="shared" si="1"/>
        <v>0</v>
      </c>
      <c r="AE53" s="84"/>
    </row>
    <row r="54" spans="2:31" ht="15">
      <c r="B54" s="86">
        <v>8</v>
      </c>
      <c r="C54" s="84"/>
      <c r="D54" s="87" t="s">
        <v>38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7" t="s">
        <v>39</v>
      </c>
      <c r="Q54" s="84"/>
      <c r="R54" s="84"/>
      <c r="S54" s="84"/>
      <c r="T54" s="84"/>
      <c r="U54" s="84"/>
      <c r="V54" s="84"/>
      <c r="W54" s="84"/>
      <c r="X54" s="118"/>
      <c r="Y54" s="119"/>
      <c r="Z54" s="119"/>
      <c r="AA54" s="86" t="s">
        <v>228</v>
      </c>
      <c r="AB54" s="84"/>
      <c r="AC54" s="28" t="s">
        <v>17</v>
      </c>
      <c r="AD54" s="120">
        <f t="shared" si="1"/>
        <v>0</v>
      </c>
      <c r="AE54" s="84"/>
    </row>
    <row r="55" spans="2:31" ht="15">
      <c r="B55" s="86">
        <v>9</v>
      </c>
      <c r="C55" s="84"/>
      <c r="D55" s="87" t="s">
        <v>124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7" t="s">
        <v>229</v>
      </c>
      <c r="Q55" s="84"/>
      <c r="R55" s="84"/>
      <c r="S55" s="84"/>
      <c r="T55" s="84"/>
      <c r="U55" s="84"/>
      <c r="V55" s="84"/>
      <c r="W55" s="84"/>
      <c r="X55" s="118"/>
      <c r="Y55" s="119"/>
      <c r="Z55" s="119"/>
      <c r="AA55" s="86" t="s">
        <v>230</v>
      </c>
      <c r="AB55" s="84"/>
      <c r="AC55" s="28" t="s">
        <v>24</v>
      </c>
      <c r="AD55" s="120">
        <f t="shared" si="1"/>
        <v>0</v>
      </c>
      <c r="AE55" s="84"/>
    </row>
    <row r="56" spans="2:31" ht="15">
      <c r="B56" s="86">
        <v>10</v>
      </c>
      <c r="C56" s="84"/>
      <c r="D56" s="87" t="s">
        <v>231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7" t="s">
        <v>232</v>
      </c>
      <c r="Q56" s="84"/>
      <c r="R56" s="84"/>
      <c r="S56" s="84"/>
      <c r="T56" s="84"/>
      <c r="U56" s="84"/>
      <c r="V56" s="84"/>
      <c r="W56" s="84"/>
      <c r="X56" s="118"/>
      <c r="Y56" s="119"/>
      <c r="Z56" s="119"/>
      <c r="AA56" s="86" t="s">
        <v>233</v>
      </c>
      <c r="AB56" s="84"/>
      <c r="AC56" s="28" t="s">
        <v>24</v>
      </c>
      <c r="AD56" s="120">
        <f t="shared" si="1"/>
        <v>0</v>
      </c>
      <c r="AE56" s="84"/>
    </row>
    <row r="57" spans="2:31" ht="11.45" customHeight="1">
      <c r="B57" s="121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ht="2.85" customHeight="1"/>
    <row r="59" spans="2:31" ht="11.25" customHeight="1">
      <c r="B59" s="97" t="s">
        <v>81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</row>
    <row r="60" ht="1.5" customHeight="1"/>
    <row r="61" spans="3:19" ht="11.25" customHeight="1">
      <c r="C61" s="86" t="s">
        <v>82</v>
      </c>
      <c r="D61" s="84"/>
      <c r="F61" s="120">
        <f>SUM(AD47:AE56)</f>
        <v>0</v>
      </c>
      <c r="G61" s="84"/>
      <c r="H61" s="87" t="s">
        <v>83</v>
      </c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ht="9.95" customHeight="1"/>
    <row r="63" ht="5.85" customHeight="1"/>
    <row r="64" ht="2.85" customHeight="1"/>
    <row r="65" spans="2:31" ht="17.1" customHeight="1">
      <c r="B65" s="100" t="s">
        <v>134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</row>
    <row r="66" ht="2.85" customHeight="1"/>
    <row r="67" spans="2:31" ht="15">
      <c r="B67" s="116" t="s">
        <v>6</v>
      </c>
      <c r="C67" s="117"/>
      <c r="D67" s="122" t="s">
        <v>7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22" t="s">
        <v>8</v>
      </c>
      <c r="Q67" s="117"/>
      <c r="R67" s="117"/>
      <c r="S67" s="117"/>
      <c r="T67" s="117"/>
      <c r="U67" s="117"/>
      <c r="V67" s="117"/>
      <c r="W67" s="117"/>
      <c r="X67" s="116" t="s">
        <v>9</v>
      </c>
      <c r="Y67" s="117"/>
      <c r="Z67" s="117"/>
      <c r="AA67" s="116" t="s">
        <v>10</v>
      </c>
      <c r="AB67" s="117"/>
      <c r="AC67" s="27" t="s">
        <v>11</v>
      </c>
      <c r="AD67" s="116" t="s">
        <v>12</v>
      </c>
      <c r="AE67" s="117"/>
    </row>
    <row r="68" spans="2:31" ht="24.75" customHeight="1">
      <c r="B68" s="86">
        <v>1</v>
      </c>
      <c r="C68" s="84"/>
      <c r="D68" s="87" t="s">
        <v>135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7" t="s">
        <v>136</v>
      </c>
      <c r="Q68" s="84"/>
      <c r="R68" s="84"/>
      <c r="S68" s="84"/>
      <c r="T68" s="84"/>
      <c r="U68" s="84"/>
      <c r="V68" s="84"/>
      <c r="W68" s="84"/>
      <c r="X68" s="118"/>
      <c r="Y68" s="119"/>
      <c r="Z68" s="119"/>
      <c r="AA68" s="86" t="s">
        <v>137</v>
      </c>
      <c r="AB68" s="84"/>
      <c r="AC68" s="28" t="s">
        <v>529</v>
      </c>
      <c r="AD68" s="120">
        <f>AA68*X68</f>
        <v>0</v>
      </c>
      <c r="AE68" s="84"/>
    </row>
    <row r="69" spans="2:31" ht="15">
      <c r="B69" s="86">
        <v>2</v>
      </c>
      <c r="C69" s="84"/>
      <c r="D69" s="87" t="s">
        <v>138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7" t="s">
        <v>234</v>
      </c>
      <c r="Q69" s="84"/>
      <c r="R69" s="84"/>
      <c r="S69" s="84"/>
      <c r="T69" s="84"/>
      <c r="U69" s="84"/>
      <c r="V69" s="84"/>
      <c r="W69" s="84"/>
      <c r="X69" s="118"/>
      <c r="Y69" s="119"/>
      <c r="Z69" s="119"/>
      <c r="AA69" s="86" t="s">
        <v>137</v>
      </c>
      <c r="AB69" s="84"/>
      <c r="AC69" s="28" t="s">
        <v>529</v>
      </c>
      <c r="AD69" s="120">
        <f aca="true" t="shared" si="2" ref="AD69:AD70">AA69*X69</f>
        <v>0</v>
      </c>
      <c r="AE69" s="84"/>
    </row>
    <row r="70" spans="2:31" ht="15">
      <c r="B70" s="86">
        <v>3</v>
      </c>
      <c r="C70" s="84"/>
      <c r="D70" s="87" t="s">
        <v>140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7" t="s">
        <v>141</v>
      </c>
      <c r="Q70" s="84"/>
      <c r="R70" s="84"/>
      <c r="S70" s="84"/>
      <c r="T70" s="84"/>
      <c r="U70" s="84"/>
      <c r="V70" s="84"/>
      <c r="W70" s="84"/>
      <c r="X70" s="118"/>
      <c r="Y70" s="119"/>
      <c r="Z70" s="119"/>
      <c r="AA70" s="86" t="s">
        <v>137</v>
      </c>
      <c r="AB70" s="84"/>
      <c r="AC70" s="28" t="s">
        <v>529</v>
      </c>
      <c r="AD70" s="120">
        <f t="shared" si="2"/>
        <v>0</v>
      </c>
      <c r="AE70" s="84"/>
    </row>
    <row r="71" spans="2:31" ht="11.25" customHeight="1">
      <c r="B71" s="121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</row>
    <row r="72" ht="15" hidden="1"/>
    <row r="73" ht="2.85" customHeight="1"/>
    <row r="74" spans="2:31" ht="11.25" customHeight="1">
      <c r="B74" s="97" t="s">
        <v>81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</row>
    <row r="75" ht="1.5" customHeight="1"/>
    <row r="76" spans="3:21" ht="11.25" customHeight="1">
      <c r="C76" s="86" t="s">
        <v>82</v>
      </c>
      <c r="D76" s="84"/>
      <c r="F76" s="120">
        <f>SUM(AD68:AE70)</f>
        <v>0</v>
      </c>
      <c r="G76" s="84"/>
      <c r="H76" s="84"/>
      <c r="I76" s="84"/>
      <c r="J76" s="84"/>
      <c r="K76" s="84"/>
      <c r="L76" s="84"/>
      <c r="M76" s="87" t="s">
        <v>83</v>
      </c>
      <c r="N76" s="84"/>
      <c r="O76" s="84"/>
      <c r="P76" s="84"/>
      <c r="Q76" s="84"/>
      <c r="R76" s="84"/>
      <c r="S76" s="84"/>
      <c r="T76" s="84"/>
      <c r="U76" s="84"/>
    </row>
    <row r="77" ht="9.95" customHeight="1"/>
    <row r="78" ht="5.65" customHeight="1"/>
    <row r="79" ht="2.85" customHeight="1"/>
    <row r="80" ht="15" hidden="1"/>
    <row r="81" spans="2:31" ht="17.1" customHeight="1">
      <c r="B81" s="100" t="s">
        <v>144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</row>
    <row r="82" ht="2.85" customHeight="1"/>
    <row r="83" spans="2:31" ht="15">
      <c r="B83" s="116" t="s">
        <v>6</v>
      </c>
      <c r="C83" s="117"/>
      <c r="D83" s="122" t="s">
        <v>7</v>
      </c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22" t="s">
        <v>8</v>
      </c>
      <c r="Q83" s="117"/>
      <c r="R83" s="117"/>
      <c r="S83" s="117"/>
      <c r="T83" s="117"/>
      <c r="U83" s="117"/>
      <c r="V83" s="117"/>
      <c r="W83" s="117"/>
      <c r="X83" s="116" t="s">
        <v>9</v>
      </c>
      <c r="Y83" s="117"/>
      <c r="Z83" s="117"/>
      <c r="AA83" s="116" t="s">
        <v>10</v>
      </c>
      <c r="AB83" s="117"/>
      <c r="AC83" s="27" t="s">
        <v>11</v>
      </c>
      <c r="AD83" s="116" t="s">
        <v>12</v>
      </c>
      <c r="AE83" s="117"/>
    </row>
    <row r="84" spans="2:31" ht="15">
      <c r="B84" s="86">
        <v>1</v>
      </c>
      <c r="C84" s="84"/>
      <c r="D84" s="87" t="s">
        <v>135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7" t="s">
        <v>144</v>
      </c>
      <c r="Q84" s="84"/>
      <c r="R84" s="84"/>
      <c r="S84" s="84"/>
      <c r="T84" s="84"/>
      <c r="U84" s="84"/>
      <c r="V84" s="84"/>
      <c r="W84" s="84"/>
      <c r="X84" s="118"/>
      <c r="Y84" s="119"/>
      <c r="Z84" s="119"/>
      <c r="AA84" s="86" t="s">
        <v>137</v>
      </c>
      <c r="AB84" s="84"/>
      <c r="AC84" s="28" t="s">
        <v>24</v>
      </c>
      <c r="AD84" s="120">
        <f>AA84*X84</f>
        <v>0</v>
      </c>
      <c r="AE84" s="84"/>
    </row>
    <row r="85" spans="2:31" ht="11.25" customHeight="1">
      <c r="B85" s="121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</row>
    <row r="86" ht="2.85" customHeight="1"/>
    <row r="87" spans="2:31" ht="11.25" customHeight="1">
      <c r="B87" s="97" t="s">
        <v>81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</row>
    <row r="88" ht="1.5" customHeight="1"/>
    <row r="89" spans="3:20" ht="11.25" customHeight="1">
      <c r="C89" s="86" t="s">
        <v>82</v>
      </c>
      <c r="D89" s="84"/>
      <c r="F89" s="120">
        <f>SUM(AD84)</f>
        <v>0</v>
      </c>
      <c r="G89" s="84"/>
      <c r="H89" s="84"/>
      <c r="I89" s="84"/>
      <c r="J89" s="84"/>
      <c r="L89" s="87" t="s">
        <v>83</v>
      </c>
      <c r="M89" s="84"/>
      <c r="N89" s="84"/>
      <c r="O89" s="84"/>
      <c r="P89" s="84"/>
      <c r="Q89" s="84"/>
      <c r="R89" s="84"/>
      <c r="S89" s="84"/>
      <c r="T89" s="84"/>
    </row>
    <row r="90" ht="9.95" customHeight="1"/>
    <row r="91" ht="5.65" customHeight="1"/>
    <row r="92" ht="2.85" customHeight="1"/>
    <row r="93" ht="15" hidden="1"/>
    <row r="94" spans="2:31" ht="17.1" customHeight="1">
      <c r="B94" s="100" t="s">
        <v>145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ht="2.85" customHeight="1"/>
    <row r="96" spans="2:31" ht="15">
      <c r="B96" s="116" t="s">
        <v>6</v>
      </c>
      <c r="C96" s="117"/>
      <c r="D96" s="122" t="s">
        <v>7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22" t="s">
        <v>8</v>
      </c>
      <c r="Q96" s="117"/>
      <c r="R96" s="117"/>
      <c r="S96" s="117"/>
      <c r="T96" s="117"/>
      <c r="U96" s="117"/>
      <c r="V96" s="117"/>
      <c r="W96" s="117"/>
      <c r="X96" s="116" t="s">
        <v>9</v>
      </c>
      <c r="Y96" s="117"/>
      <c r="Z96" s="117"/>
      <c r="AA96" s="116" t="s">
        <v>10</v>
      </c>
      <c r="AB96" s="117"/>
      <c r="AC96" s="27" t="s">
        <v>11</v>
      </c>
      <c r="AD96" s="116" t="s">
        <v>12</v>
      </c>
      <c r="AE96" s="117"/>
    </row>
    <row r="97" spans="2:31" ht="15">
      <c r="B97" s="86">
        <v>1</v>
      </c>
      <c r="C97" s="84"/>
      <c r="D97" s="87" t="s">
        <v>135</v>
      </c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7" t="s">
        <v>145</v>
      </c>
      <c r="Q97" s="84"/>
      <c r="R97" s="84"/>
      <c r="S97" s="84"/>
      <c r="T97" s="84"/>
      <c r="U97" s="84"/>
      <c r="V97" s="84"/>
      <c r="W97" s="84"/>
      <c r="X97" s="118"/>
      <c r="Y97" s="119"/>
      <c r="Z97" s="119"/>
      <c r="AA97" s="86" t="s">
        <v>137</v>
      </c>
      <c r="AB97" s="84"/>
      <c r="AC97" s="28" t="s">
        <v>24</v>
      </c>
      <c r="AD97" s="120">
        <f>AA97*X97</f>
        <v>0</v>
      </c>
      <c r="AE97" s="84"/>
    </row>
    <row r="98" spans="2:31" ht="11.25" customHeight="1">
      <c r="B98" s="121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</row>
    <row r="99" ht="2.85" customHeight="1"/>
    <row r="100" spans="2:31" ht="11.25" customHeight="1">
      <c r="B100" s="97" t="s">
        <v>81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</row>
    <row r="101" ht="1.5" customHeight="1"/>
    <row r="102" spans="3:20" ht="11.25" customHeight="1">
      <c r="C102" s="86" t="s">
        <v>82</v>
      </c>
      <c r="D102" s="84"/>
      <c r="F102" s="120">
        <f>SUM(AD97)</f>
        <v>0</v>
      </c>
      <c r="G102" s="84"/>
      <c r="H102" s="84"/>
      <c r="I102" s="84"/>
      <c r="J102" s="84"/>
      <c r="L102" s="87" t="s">
        <v>83</v>
      </c>
      <c r="M102" s="84"/>
      <c r="N102" s="84"/>
      <c r="O102" s="84"/>
      <c r="P102" s="84"/>
      <c r="Q102" s="84"/>
      <c r="R102" s="84"/>
      <c r="S102" s="84"/>
      <c r="T102" s="84"/>
    </row>
    <row r="103" ht="9.95" customHeight="1"/>
    <row r="104" ht="11.45" customHeight="1"/>
    <row r="105" ht="2.85" customHeight="1"/>
    <row r="106" ht="15" hidden="1"/>
    <row r="107" spans="2:31" ht="17.1" customHeight="1">
      <c r="B107" s="100" t="s">
        <v>146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</row>
    <row r="108" ht="2.85" customHeight="1"/>
    <row r="109" spans="2:31" ht="15">
      <c r="B109" s="121" t="s">
        <v>6</v>
      </c>
      <c r="C109" s="117"/>
      <c r="D109" s="123" t="s">
        <v>7</v>
      </c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23" t="s">
        <v>8</v>
      </c>
      <c r="Q109" s="117"/>
      <c r="R109" s="117"/>
      <c r="S109" s="117"/>
      <c r="T109" s="117"/>
      <c r="U109" s="117"/>
      <c r="V109" s="117"/>
      <c r="W109" s="117"/>
      <c r="X109" s="121" t="s">
        <v>9</v>
      </c>
      <c r="Y109" s="117"/>
      <c r="Z109" s="117"/>
      <c r="AA109" s="121" t="s">
        <v>10</v>
      </c>
      <c r="AB109" s="117"/>
      <c r="AC109" s="29" t="s">
        <v>11</v>
      </c>
      <c r="AD109" s="121" t="s">
        <v>12</v>
      </c>
      <c r="AE109" s="117"/>
    </row>
    <row r="110" spans="2:31" ht="15">
      <c r="B110" s="86">
        <v>1</v>
      </c>
      <c r="C110" s="84"/>
      <c r="D110" s="87" t="s">
        <v>235</v>
      </c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7" t="s">
        <v>155</v>
      </c>
      <c r="Q110" s="84"/>
      <c r="R110" s="84"/>
      <c r="S110" s="84"/>
      <c r="T110" s="84"/>
      <c r="U110" s="84"/>
      <c r="V110" s="84"/>
      <c r="W110" s="84"/>
      <c r="X110" s="118"/>
      <c r="Y110" s="119"/>
      <c r="Z110" s="119"/>
      <c r="AA110" s="120">
        <v>30</v>
      </c>
      <c r="AB110" s="84"/>
      <c r="AC110" s="28" t="s">
        <v>149</v>
      </c>
      <c r="AD110" s="120">
        <f>AA110*X110</f>
        <v>0</v>
      </c>
      <c r="AE110" s="84"/>
    </row>
    <row r="111" spans="2:31" ht="15">
      <c r="B111" s="86">
        <v>2</v>
      </c>
      <c r="C111" s="84"/>
      <c r="D111" s="87" t="s">
        <v>236</v>
      </c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7" t="s">
        <v>237</v>
      </c>
      <c r="Q111" s="84"/>
      <c r="R111" s="84"/>
      <c r="S111" s="84"/>
      <c r="T111" s="84"/>
      <c r="U111" s="84"/>
      <c r="V111" s="84"/>
      <c r="W111" s="84"/>
      <c r="X111" s="118"/>
      <c r="Y111" s="119"/>
      <c r="Z111" s="119"/>
      <c r="AA111" s="120">
        <v>12</v>
      </c>
      <c r="AB111" s="84"/>
      <c r="AC111" s="28" t="s">
        <v>149</v>
      </c>
      <c r="AD111" s="120">
        <f aca="true" t="shared" si="3" ref="AD111:AD139">AA111*X111</f>
        <v>0</v>
      </c>
      <c r="AE111" s="84"/>
    </row>
    <row r="112" spans="2:31" ht="15">
      <c r="B112" s="86">
        <v>3</v>
      </c>
      <c r="C112" s="84"/>
      <c r="D112" s="87" t="s">
        <v>238</v>
      </c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7" t="s">
        <v>239</v>
      </c>
      <c r="Q112" s="84"/>
      <c r="R112" s="84"/>
      <c r="S112" s="84"/>
      <c r="T112" s="84"/>
      <c r="U112" s="84"/>
      <c r="V112" s="84"/>
      <c r="W112" s="84"/>
      <c r="X112" s="118"/>
      <c r="Y112" s="119"/>
      <c r="Z112" s="119"/>
      <c r="AA112" s="120">
        <v>19</v>
      </c>
      <c r="AB112" s="84"/>
      <c r="AC112" s="28" t="s">
        <v>149</v>
      </c>
      <c r="AD112" s="120">
        <f t="shared" si="3"/>
        <v>0</v>
      </c>
      <c r="AE112" s="84"/>
    </row>
    <row r="113" spans="2:31" ht="15">
      <c r="B113" s="86">
        <v>4</v>
      </c>
      <c r="C113" s="84"/>
      <c r="D113" s="87" t="s">
        <v>240</v>
      </c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7" t="s">
        <v>218</v>
      </c>
      <c r="Q113" s="84"/>
      <c r="R113" s="84"/>
      <c r="S113" s="84"/>
      <c r="T113" s="84"/>
      <c r="U113" s="84"/>
      <c r="V113" s="84"/>
      <c r="W113" s="84"/>
      <c r="X113" s="118"/>
      <c r="Y113" s="119"/>
      <c r="Z113" s="119"/>
      <c r="AA113" s="120">
        <v>5</v>
      </c>
      <c r="AB113" s="84"/>
      <c r="AC113" s="28" t="s">
        <v>149</v>
      </c>
      <c r="AD113" s="120">
        <f t="shared" si="3"/>
        <v>0</v>
      </c>
      <c r="AE113" s="84"/>
    </row>
    <row r="114" spans="2:31" ht="15">
      <c r="B114" s="86">
        <v>5</v>
      </c>
      <c r="C114" s="84"/>
      <c r="D114" s="87" t="s">
        <v>241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7" t="s">
        <v>242</v>
      </c>
      <c r="Q114" s="84"/>
      <c r="R114" s="84"/>
      <c r="S114" s="84"/>
      <c r="T114" s="84"/>
      <c r="U114" s="84"/>
      <c r="V114" s="84"/>
      <c r="W114" s="84"/>
      <c r="X114" s="118"/>
      <c r="Y114" s="119"/>
      <c r="Z114" s="119"/>
      <c r="AA114" s="120">
        <v>8</v>
      </c>
      <c r="AB114" s="84"/>
      <c r="AC114" s="28" t="s">
        <v>149</v>
      </c>
      <c r="AD114" s="120">
        <f t="shared" si="3"/>
        <v>0</v>
      </c>
      <c r="AE114" s="84"/>
    </row>
    <row r="115" spans="2:31" ht="30" customHeight="1">
      <c r="B115" s="86">
        <v>6</v>
      </c>
      <c r="C115" s="84"/>
      <c r="D115" s="87" t="s">
        <v>243</v>
      </c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7" t="s">
        <v>221</v>
      </c>
      <c r="Q115" s="84"/>
      <c r="R115" s="84"/>
      <c r="S115" s="84"/>
      <c r="T115" s="84"/>
      <c r="U115" s="84"/>
      <c r="V115" s="84"/>
      <c r="W115" s="84"/>
      <c r="X115" s="118"/>
      <c r="Y115" s="119"/>
      <c r="Z115" s="119"/>
      <c r="AA115" s="120">
        <v>1</v>
      </c>
      <c r="AB115" s="84"/>
      <c r="AC115" s="28" t="s">
        <v>149</v>
      </c>
      <c r="AD115" s="120">
        <f t="shared" si="3"/>
        <v>0</v>
      </c>
      <c r="AE115" s="84"/>
    </row>
    <row r="116" spans="2:31" ht="30" customHeight="1">
      <c r="B116" s="86">
        <v>7</v>
      </c>
      <c r="C116" s="84"/>
      <c r="D116" s="87" t="s">
        <v>243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7" t="s">
        <v>58</v>
      </c>
      <c r="Q116" s="84"/>
      <c r="R116" s="84"/>
      <c r="S116" s="84"/>
      <c r="T116" s="84"/>
      <c r="U116" s="84"/>
      <c r="V116" s="84"/>
      <c r="W116" s="84"/>
      <c r="X116" s="118"/>
      <c r="Y116" s="119"/>
      <c r="Z116" s="119"/>
      <c r="AA116" s="120">
        <v>13</v>
      </c>
      <c r="AB116" s="84"/>
      <c r="AC116" s="28" t="s">
        <v>149</v>
      </c>
      <c r="AD116" s="120">
        <f t="shared" si="3"/>
        <v>0</v>
      </c>
      <c r="AE116" s="84"/>
    </row>
    <row r="117" spans="2:31" ht="15">
      <c r="B117" s="86">
        <v>8</v>
      </c>
      <c r="C117" s="84"/>
      <c r="D117" s="87" t="s">
        <v>243</v>
      </c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7" t="s">
        <v>62</v>
      </c>
      <c r="Q117" s="84"/>
      <c r="R117" s="84"/>
      <c r="S117" s="84"/>
      <c r="T117" s="84"/>
      <c r="U117" s="84"/>
      <c r="V117" s="84"/>
      <c r="W117" s="84"/>
      <c r="X117" s="118"/>
      <c r="Y117" s="119"/>
      <c r="Z117" s="119"/>
      <c r="AA117" s="120">
        <v>11</v>
      </c>
      <c r="AB117" s="84"/>
      <c r="AC117" s="28" t="s">
        <v>149</v>
      </c>
      <c r="AD117" s="120">
        <f t="shared" si="3"/>
        <v>0</v>
      </c>
      <c r="AE117" s="84"/>
    </row>
    <row r="118" spans="2:31" ht="15">
      <c r="B118" s="86">
        <v>9</v>
      </c>
      <c r="C118" s="84"/>
      <c r="D118" s="87" t="s">
        <v>244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7" t="s">
        <v>245</v>
      </c>
      <c r="Q118" s="84"/>
      <c r="R118" s="84"/>
      <c r="S118" s="84"/>
      <c r="T118" s="84"/>
      <c r="U118" s="84"/>
      <c r="V118" s="84"/>
      <c r="W118" s="84"/>
      <c r="X118" s="118"/>
      <c r="Y118" s="119"/>
      <c r="Z118" s="119"/>
      <c r="AA118" s="120">
        <v>7</v>
      </c>
      <c r="AB118" s="84"/>
      <c r="AC118" s="28" t="s">
        <v>149</v>
      </c>
      <c r="AD118" s="120">
        <f t="shared" si="3"/>
        <v>0</v>
      </c>
      <c r="AE118" s="84"/>
    </row>
    <row r="119" spans="2:31" ht="15">
      <c r="B119" s="86">
        <v>10</v>
      </c>
      <c r="C119" s="84"/>
      <c r="D119" s="87" t="s">
        <v>244</v>
      </c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7" t="s">
        <v>245</v>
      </c>
      <c r="Q119" s="84"/>
      <c r="R119" s="84"/>
      <c r="S119" s="84"/>
      <c r="T119" s="84"/>
      <c r="U119" s="84"/>
      <c r="V119" s="84"/>
      <c r="W119" s="84"/>
      <c r="X119" s="118"/>
      <c r="Y119" s="119"/>
      <c r="Z119" s="119"/>
      <c r="AA119" s="120">
        <v>4</v>
      </c>
      <c r="AB119" s="84"/>
      <c r="AC119" s="28" t="s">
        <v>149</v>
      </c>
      <c r="AD119" s="120">
        <f t="shared" si="3"/>
        <v>0</v>
      </c>
      <c r="AE119" s="84"/>
    </row>
    <row r="120" spans="2:31" ht="15">
      <c r="B120" s="86">
        <v>11</v>
      </c>
      <c r="C120" s="84"/>
      <c r="D120" s="87" t="s">
        <v>246</v>
      </c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7" t="s">
        <v>247</v>
      </c>
      <c r="Q120" s="84"/>
      <c r="R120" s="84"/>
      <c r="S120" s="84"/>
      <c r="T120" s="84"/>
      <c r="U120" s="84"/>
      <c r="V120" s="84"/>
      <c r="W120" s="84"/>
      <c r="X120" s="118"/>
      <c r="Y120" s="119"/>
      <c r="Z120" s="119"/>
      <c r="AA120" s="120">
        <v>4</v>
      </c>
      <c r="AB120" s="84"/>
      <c r="AC120" s="28" t="s">
        <v>149</v>
      </c>
      <c r="AD120" s="120">
        <f t="shared" si="3"/>
        <v>0</v>
      </c>
      <c r="AE120" s="84"/>
    </row>
    <row r="121" spans="2:31" ht="15">
      <c r="B121" s="86">
        <v>12</v>
      </c>
      <c r="C121" s="84"/>
      <c r="D121" s="87" t="s">
        <v>248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7" t="s">
        <v>249</v>
      </c>
      <c r="Q121" s="84"/>
      <c r="R121" s="84"/>
      <c r="S121" s="84"/>
      <c r="T121" s="84"/>
      <c r="U121" s="84"/>
      <c r="V121" s="84"/>
      <c r="W121" s="84"/>
      <c r="X121" s="118"/>
      <c r="Y121" s="119"/>
      <c r="Z121" s="119"/>
      <c r="AA121" s="120">
        <v>7</v>
      </c>
      <c r="AB121" s="84"/>
      <c r="AC121" s="28" t="s">
        <v>149</v>
      </c>
      <c r="AD121" s="120">
        <f t="shared" si="3"/>
        <v>0</v>
      </c>
      <c r="AE121" s="84"/>
    </row>
    <row r="122" spans="2:31" ht="15">
      <c r="B122" s="86">
        <v>13</v>
      </c>
      <c r="C122" s="84"/>
      <c r="D122" s="87" t="s">
        <v>248</v>
      </c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7" t="s">
        <v>249</v>
      </c>
      <c r="Q122" s="84"/>
      <c r="R122" s="84"/>
      <c r="S122" s="84"/>
      <c r="T122" s="84"/>
      <c r="U122" s="84"/>
      <c r="V122" s="84"/>
      <c r="W122" s="84"/>
      <c r="X122" s="118"/>
      <c r="Y122" s="119"/>
      <c r="Z122" s="119"/>
      <c r="AA122" s="120">
        <v>4</v>
      </c>
      <c r="AB122" s="84"/>
      <c r="AC122" s="28" t="s">
        <v>149</v>
      </c>
      <c r="AD122" s="120">
        <f t="shared" si="3"/>
        <v>0</v>
      </c>
      <c r="AE122" s="84"/>
    </row>
    <row r="123" spans="2:31" ht="15">
      <c r="B123" s="86">
        <v>14</v>
      </c>
      <c r="C123" s="84"/>
      <c r="D123" s="87" t="s">
        <v>248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7" t="s">
        <v>249</v>
      </c>
      <c r="Q123" s="84"/>
      <c r="R123" s="84"/>
      <c r="S123" s="84"/>
      <c r="T123" s="84"/>
      <c r="U123" s="84"/>
      <c r="V123" s="84"/>
      <c r="W123" s="84"/>
      <c r="X123" s="118"/>
      <c r="Y123" s="119"/>
      <c r="Z123" s="119"/>
      <c r="AA123" s="120">
        <v>4</v>
      </c>
      <c r="AB123" s="84"/>
      <c r="AC123" s="28" t="s">
        <v>149</v>
      </c>
      <c r="AD123" s="120">
        <f t="shared" si="3"/>
        <v>0</v>
      </c>
      <c r="AE123" s="84"/>
    </row>
    <row r="124" spans="2:31" ht="15">
      <c r="B124" s="86">
        <v>15</v>
      </c>
      <c r="C124" s="84"/>
      <c r="D124" s="87" t="s">
        <v>250</v>
      </c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7" t="s">
        <v>251</v>
      </c>
      <c r="Q124" s="84"/>
      <c r="R124" s="84"/>
      <c r="S124" s="84"/>
      <c r="T124" s="84"/>
      <c r="U124" s="84"/>
      <c r="V124" s="84"/>
      <c r="W124" s="84"/>
      <c r="X124" s="118"/>
      <c r="Y124" s="119"/>
      <c r="Z124" s="119"/>
      <c r="AA124" s="120">
        <v>83.33333333333333</v>
      </c>
      <c r="AB124" s="84"/>
      <c r="AC124" s="28" t="s">
        <v>149</v>
      </c>
      <c r="AD124" s="120">
        <f t="shared" si="3"/>
        <v>0</v>
      </c>
      <c r="AE124" s="84"/>
    </row>
    <row r="125" spans="2:31" ht="15">
      <c r="B125" s="86">
        <v>16</v>
      </c>
      <c r="C125" s="84"/>
      <c r="D125" s="87" t="s">
        <v>252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7" t="s">
        <v>253</v>
      </c>
      <c r="Q125" s="84"/>
      <c r="R125" s="84"/>
      <c r="S125" s="84"/>
      <c r="T125" s="84"/>
      <c r="U125" s="84"/>
      <c r="V125" s="84"/>
      <c r="W125" s="84"/>
      <c r="X125" s="118"/>
      <c r="Y125" s="119"/>
      <c r="Z125" s="119"/>
      <c r="AA125" s="120">
        <v>250</v>
      </c>
      <c r="AB125" s="84"/>
      <c r="AC125" s="28" t="s">
        <v>149</v>
      </c>
      <c r="AD125" s="120">
        <f t="shared" si="3"/>
        <v>0</v>
      </c>
      <c r="AE125" s="84"/>
    </row>
    <row r="126" spans="2:31" ht="15">
      <c r="B126" s="86">
        <v>17</v>
      </c>
      <c r="C126" s="84"/>
      <c r="D126" s="87" t="s">
        <v>254</v>
      </c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7" t="s">
        <v>255</v>
      </c>
      <c r="Q126" s="84"/>
      <c r="R126" s="84"/>
      <c r="S126" s="84"/>
      <c r="T126" s="84"/>
      <c r="U126" s="84"/>
      <c r="V126" s="84"/>
      <c r="W126" s="84"/>
      <c r="X126" s="118"/>
      <c r="Y126" s="119"/>
      <c r="Z126" s="119"/>
      <c r="AA126" s="120">
        <v>60</v>
      </c>
      <c r="AB126" s="84"/>
      <c r="AC126" s="28" t="s">
        <v>152</v>
      </c>
      <c r="AD126" s="120">
        <f t="shared" si="3"/>
        <v>0</v>
      </c>
      <c r="AE126" s="84"/>
    </row>
    <row r="127" spans="2:31" ht="15">
      <c r="B127" s="86">
        <v>18</v>
      </c>
      <c r="C127" s="84"/>
      <c r="D127" s="87" t="s">
        <v>256</v>
      </c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7" t="s">
        <v>257</v>
      </c>
      <c r="Q127" s="84"/>
      <c r="R127" s="84"/>
      <c r="S127" s="84"/>
      <c r="T127" s="84"/>
      <c r="U127" s="84"/>
      <c r="V127" s="84"/>
      <c r="W127" s="84"/>
      <c r="X127" s="118"/>
      <c r="Y127" s="119"/>
      <c r="Z127" s="119"/>
      <c r="AA127" s="120">
        <v>7</v>
      </c>
      <c r="AB127" s="84"/>
      <c r="AC127" s="28" t="s">
        <v>149</v>
      </c>
      <c r="AD127" s="120">
        <f t="shared" si="3"/>
        <v>0</v>
      </c>
      <c r="AE127" s="84"/>
    </row>
    <row r="128" spans="2:31" ht="15">
      <c r="B128" s="86">
        <v>19</v>
      </c>
      <c r="C128" s="84"/>
      <c r="D128" s="87" t="s">
        <v>258</v>
      </c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7" t="s">
        <v>259</v>
      </c>
      <c r="Q128" s="84"/>
      <c r="R128" s="84"/>
      <c r="S128" s="84"/>
      <c r="T128" s="84"/>
      <c r="U128" s="84"/>
      <c r="V128" s="84"/>
      <c r="W128" s="84"/>
      <c r="X128" s="118"/>
      <c r="Y128" s="119"/>
      <c r="Z128" s="119"/>
      <c r="AA128" s="120">
        <v>4</v>
      </c>
      <c r="AB128" s="84"/>
      <c r="AC128" s="28" t="s">
        <v>149</v>
      </c>
      <c r="AD128" s="120">
        <f t="shared" si="3"/>
        <v>0</v>
      </c>
      <c r="AE128" s="84"/>
    </row>
    <row r="129" spans="2:31" ht="15">
      <c r="B129" s="86">
        <v>20</v>
      </c>
      <c r="C129" s="84"/>
      <c r="D129" s="87" t="s">
        <v>260</v>
      </c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7" t="s">
        <v>261</v>
      </c>
      <c r="Q129" s="84"/>
      <c r="R129" s="84"/>
      <c r="S129" s="84"/>
      <c r="T129" s="84"/>
      <c r="U129" s="84"/>
      <c r="V129" s="84"/>
      <c r="W129" s="84"/>
      <c r="X129" s="118"/>
      <c r="Y129" s="119"/>
      <c r="Z129" s="119"/>
      <c r="AA129" s="120">
        <v>4</v>
      </c>
      <c r="AB129" s="84"/>
      <c r="AC129" s="28" t="s">
        <v>149</v>
      </c>
      <c r="AD129" s="120">
        <f t="shared" si="3"/>
        <v>0</v>
      </c>
      <c r="AE129" s="84"/>
    </row>
    <row r="130" spans="2:31" ht="15">
      <c r="B130" s="86">
        <v>21</v>
      </c>
      <c r="C130" s="84"/>
      <c r="D130" s="87" t="s">
        <v>164</v>
      </c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7" t="s">
        <v>165</v>
      </c>
      <c r="Q130" s="84"/>
      <c r="R130" s="84"/>
      <c r="S130" s="84"/>
      <c r="T130" s="84"/>
      <c r="U130" s="84"/>
      <c r="V130" s="84"/>
      <c r="W130" s="84"/>
      <c r="X130" s="118"/>
      <c r="Y130" s="119"/>
      <c r="Z130" s="119"/>
      <c r="AA130" s="120">
        <v>160</v>
      </c>
      <c r="AB130" s="84"/>
      <c r="AC130" s="28" t="s">
        <v>152</v>
      </c>
      <c r="AD130" s="120">
        <f t="shared" si="3"/>
        <v>0</v>
      </c>
      <c r="AE130" s="84"/>
    </row>
    <row r="131" spans="2:31" ht="15">
      <c r="B131" s="86">
        <v>22</v>
      </c>
      <c r="C131" s="84"/>
      <c r="D131" s="87" t="s">
        <v>262</v>
      </c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7" t="s">
        <v>263</v>
      </c>
      <c r="Q131" s="84"/>
      <c r="R131" s="84"/>
      <c r="S131" s="84"/>
      <c r="T131" s="84"/>
      <c r="U131" s="84"/>
      <c r="V131" s="84"/>
      <c r="W131" s="84"/>
      <c r="X131" s="118"/>
      <c r="Y131" s="119"/>
      <c r="Z131" s="119"/>
      <c r="AA131" s="120">
        <v>147.58125</v>
      </c>
      <c r="AB131" s="84"/>
      <c r="AC131" s="28" t="s">
        <v>152</v>
      </c>
      <c r="AD131" s="120">
        <f t="shared" si="3"/>
        <v>0</v>
      </c>
      <c r="AE131" s="84"/>
    </row>
    <row r="132" spans="2:31" ht="15">
      <c r="B132" s="86">
        <v>23</v>
      </c>
      <c r="C132" s="84"/>
      <c r="D132" s="87" t="s">
        <v>166</v>
      </c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7" t="s">
        <v>167</v>
      </c>
      <c r="Q132" s="84"/>
      <c r="R132" s="84"/>
      <c r="S132" s="84"/>
      <c r="T132" s="84"/>
      <c r="U132" s="84"/>
      <c r="V132" s="84"/>
      <c r="W132" s="84"/>
      <c r="X132" s="118"/>
      <c r="Y132" s="119"/>
      <c r="Z132" s="119"/>
      <c r="AA132" s="120">
        <v>660</v>
      </c>
      <c r="AB132" s="84"/>
      <c r="AC132" s="28" t="s">
        <v>152</v>
      </c>
      <c r="AD132" s="120">
        <f t="shared" si="3"/>
        <v>0</v>
      </c>
      <c r="AE132" s="84"/>
    </row>
    <row r="133" spans="2:31" ht="15">
      <c r="B133" s="86">
        <v>24</v>
      </c>
      <c r="C133" s="84"/>
      <c r="D133" s="87" t="s">
        <v>264</v>
      </c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7" t="s">
        <v>265</v>
      </c>
      <c r="Q133" s="84"/>
      <c r="R133" s="84"/>
      <c r="S133" s="84"/>
      <c r="T133" s="84"/>
      <c r="U133" s="84"/>
      <c r="V133" s="84"/>
      <c r="W133" s="84"/>
      <c r="X133" s="118"/>
      <c r="Y133" s="119"/>
      <c r="Z133" s="119"/>
      <c r="AA133" s="120">
        <v>30</v>
      </c>
      <c r="AB133" s="84"/>
      <c r="AC133" s="28" t="s">
        <v>149</v>
      </c>
      <c r="AD133" s="120">
        <f t="shared" si="3"/>
        <v>0</v>
      </c>
      <c r="AE133" s="84"/>
    </row>
    <row r="134" spans="2:31" ht="15">
      <c r="B134" s="86">
        <v>25</v>
      </c>
      <c r="C134" s="84"/>
      <c r="D134" s="87" t="s">
        <v>266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7" t="s">
        <v>267</v>
      </c>
      <c r="Q134" s="84"/>
      <c r="R134" s="84"/>
      <c r="S134" s="84"/>
      <c r="T134" s="84"/>
      <c r="U134" s="84"/>
      <c r="V134" s="84"/>
      <c r="W134" s="84"/>
      <c r="X134" s="118"/>
      <c r="Y134" s="119"/>
      <c r="Z134" s="119"/>
      <c r="AA134" s="120">
        <v>250</v>
      </c>
      <c r="AB134" s="84"/>
      <c r="AC134" s="28" t="s">
        <v>152</v>
      </c>
      <c r="AD134" s="120">
        <f t="shared" si="3"/>
        <v>0</v>
      </c>
      <c r="AE134" s="84"/>
    </row>
    <row r="135" spans="2:31" ht="15">
      <c r="B135" s="86">
        <v>26</v>
      </c>
      <c r="C135" s="84"/>
      <c r="D135" s="87" t="s">
        <v>268</v>
      </c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7" t="s">
        <v>269</v>
      </c>
      <c r="Q135" s="84"/>
      <c r="R135" s="84"/>
      <c r="S135" s="84"/>
      <c r="T135" s="84"/>
      <c r="U135" s="84"/>
      <c r="V135" s="84"/>
      <c r="W135" s="84"/>
      <c r="X135" s="118"/>
      <c r="Y135" s="119"/>
      <c r="Z135" s="119"/>
      <c r="AA135" s="120">
        <v>2</v>
      </c>
      <c r="AB135" s="84"/>
      <c r="AC135" s="28" t="s">
        <v>149</v>
      </c>
      <c r="AD135" s="120">
        <f t="shared" si="3"/>
        <v>0</v>
      </c>
      <c r="AE135" s="84"/>
    </row>
    <row r="136" spans="2:31" ht="15">
      <c r="B136" s="86">
        <v>27</v>
      </c>
      <c r="C136" s="84"/>
      <c r="D136" s="87" t="s">
        <v>270</v>
      </c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7" t="s">
        <v>271</v>
      </c>
      <c r="Q136" s="84"/>
      <c r="R136" s="84"/>
      <c r="S136" s="84"/>
      <c r="T136" s="84"/>
      <c r="U136" s="84"/>
      <c r="V136" s="84"/>
      <c r="W136" s="84"/>
      <c r="X136" s="118"/>
      <c r="Y136" s="119"/>
      <c r="Z136" s="119"/>
      <c r="AA136" s="120">
        <v>2</v>
      </c>
      <c r="AB136" s="84"/>
      <c r="AC136" s="28" t="s">
        <v>149</v>
      </c>
      <c r="AD136" s="120">
        <f t="shared" si="3"/>
        <v>0</v>
      </c>
      <c r="AE136" s="84"/>
    </row>
    <row r="137" spans="2:31" ht="15">
      <c r="B137" s="86">
        <v>28</v>
      </c>
      <c r="C137" s="84"/>
      <c r="D137" s="87" t="s">
        <v>272</v>
      </c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7" t="s">
        <v>273</v>
      </c>
      <c r="Q137" s="84"/>
      <c r="R137" s="84"/>
      <c r="S137" s="84"/>
      <c r="T137" s="84"/>
      <c r="U137" s="84"/>
      <c r="V137" s="84"/>
      <c r="W137" s="84"/>
      <c r="X137" s="118"/>
      <c r="Y137" s="119"/>
      <c r="Z137" s="119"/>
      <c r="AA137" s="120">
        <v>6</v>
      </c>
      <c r="AB137" s="84"/>
      <c r="AC137" s="28" t="s">
        <v>149</v>
      </c>
      <c r="AD137" s="120">
        <f t="shared" si="3"/>
        <v>0</v>
      </c>
      <c r="AE137" s="84"/>
    </row>
    <row r="138" spans="2:31" ht="15">
      <c r="B138" s="86">
        <v>29</v>
      </c>
      <c r="C138" s="84"/>
      <c r="D138" s="87" t="s">
        <v>274</v>
      </c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7" t="s">
        <v>275</v>
      </c>
      <c r="Q138" s="84"/>
      <c r="R138" s="84"/>
      <c r="S138" s="84"/>
      <c r="T138" s="84"/>
      <c r="U138" s="84"/>
      <c r="V138" s="84"/>
      <c r="W138" s="84"/>
      <c r="X138" s="118"/>
      <c r="Y138" s="119"/>
      <c r="Z138" s="119"/>
      <c r="AA138" s="120">
        <v>40</v>
      </c>
      <c r="AB138" s="84"/>
      <c r="AC138" s="28" t="s">
        <v>149</v>
      </c>
      <c r="AD138" s="120">
        <f t="shared" si="3"/>
        <v>0</v>
      </c>
      <c r="AE138" s="84"/>
    </row>
    <row r="139" spans="2:31" ht="30" customHeight="1">
      <c r="B139" s="86">
        <v>30</v>
      </c>
      <c r="C139" s="84"/>
      <c r="D139" s="87" t="s">
        <v>276</v>
      </c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7" t="s">
        <v>277</v>
      </c>
      <c r="Q139" s="84"/>
      <c r="R139" s="84"/>
      <c r="S139" s="84"/>
      <c r="T139" s="84"/>
      <c r="U139" s="84"/>
      <c r="V139" s="84"/>
      <c r="W139" s="84"/>
      <c r="X139" s="118"/>
      <c r="Y139" s="119"/>
      <c r="Z139" s="119"/>
      <c r="AA139" s="120">
        <v>40</v>
      </c>
      <c r="AB139" s="84"/>
      <c r="AC139" s="28" t="s">
        <v>149</v>
      </c>
      <c r="AD139" s="120">
        <f t="shared" si="3"/>
        <v>0</v>
      </c>
      <c r="AE139" s="84"/>
    </row>
    <row r="140" spans="2:31" ht="11.25" customHeight="1">
      <c r="B140" s="121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</row>
    <row r="141" ht="15" hidden="1"/>
    <row r="142" ht="2.85" customHeight="1"/>
    <row r="143" spans="2:31" ht="11.25" customHeight="1">
      <c r="B143" s="97" t="s">
        <v>175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</row>
    <row r="144" ht="1.5" customHeight="1"/>
    <row r="145" spans="3:22" ht="11.25" customHeight="1">
      <c r="C145" s="86" t="s">
        <v>82</v>
      </c>
      <c r="D145" s="84"/>
      <c r="F145" s="120">
        <f>SUM(AD110:AE139)</f>
        <v>0</v>
      </c>
      <c r="G145" s="84"/>
      <c r="H145" s="84"/>
      <c r="I145" s="84"/>
      <c r="J145" s="84"/>
      <c r="K145" s="84"/>
      <c r="L145" s="84"/>
      <c r="M145" s="84"/>
      <c r="O145" s="87" t="s">
        <v>83</v>
      </c>
      <c r="P145" s="84"/>
      <c r="Q145" s="84"/>
      <c r="R145" s="84"/>
      <c r="S145" s="84"/>
      <c r="T145" s="84"/>
      <c r="U145" s="84"/>
      <c r="V145" s="84"/>
    </row>
    <row r="146" ht="9.95" customHeight="1"/>
    <row r="147" ht="25.5" customHeight="1"/>
    <row r="148" ht="2.85" customHeight="1"/>
    <row r="149" ht="15" hidden="1"/>
    <row r="150" spans="2:31" ht="17.1" customHeight="1">
      <c r="B150" s="100" t="s">
        <v>176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</row>
    <row r="151" ht="2.85" customHeight="1"/>
    <row r="152" spans="2:31" ht="15">
      <c r="B152" s="116" t="s">
        <v>6</v>
      </c>
      <c r="C152" s="117"/>
      <c r="D152" s="122" t="s">
        <v>7</v>
      </c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22" t="s">
        <v>8</v>
      </c>
      <c r="Q152" s="117"/>
      <c r="R152" s="117"/>
      <c r="S152" s="117"/>
      <c r="T152" s="117"/>
      <c r="U152" s="117"/>
      <c r="V152" s="117"/>
      <c r="W152" s="117"/>
      <c r="X152" s="116" t="s">
        <v>9</v>
      </c>
      <c r="Y152" s="117"/>
      <c r="Z152" s="117"/>
      <c r="AA152" s="116" t="s">
        <v>10</v>
      </c>
      <c r="AB152" s="117"/>
      <c r="AC152" s="27" t="s">
        <v>11</v>
      </c>
      <c r="AD152" s="116" t="s">
        <v>12</v>
      </c>
      <c r="AE152" s="117"/>
    </row>
    <row r="153" spans="2:31" ht="15">
      <c r="B153" s="124">
        <v>1</v>
      </c>
      <c r="C153" s="84"/>
      <c r="D153" s="87" t="s">
        <v>135</v>
      </c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7" t="s">
        <v>278</v>
      </c>
      <c r="Q153" s="84"/>
      <c r="R153" s="84"/>
      <c r="S153" s="84"/>
      <c r="T153" s="84"/>
      <c r="U153" s="84"/>
      <c r="V153" s="84"/>
      <c r="W153" s="84"/>
      <c r="X153" s="118"/>
      <c r="Y153" s="119"/>
      <c r="Z153" s="119"/>
      <c r="AA153" s="120">
        <v>8</v>
      </c>
      <c r="AB153" s="84"/>
      <c r="AC153" s="28" t="s">
        <v>178</v>
      </c>
      <c r="AD153" s="120">
        <f>AA153*X153</f>
        <v>0</v>
      </c>
      <c r="AE153" s="84"/>
    </row>
    <row r="154" spans="2:31" ht="15">
      <c r="B154" s="124">
        <v>2</v>
      </c>
      <c r="C154" s="84"/>
      <c r="D154" s="87" t="s">
        <v>138</v>
      </c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7" t="s">
        <v>279</v>
      </c>
      <c r="Q154" s="84"/>
      <c r="R154" s="84"/>
      <c r="S154" s="84"/>
      <c r="T154" s="84"/>
      <c r="U154" s="84"/>
      <c r="V154" s="84"/>
      <c r="W154" s="84"/>
      <c r="X154" s="118"/>
      <c r="Y154" s="119"/>
      <c r="Z154" s="119"/>
      <c r="AA154" s="120">
        <v>8</v>
      </c>
      <c r="AB154" s="84"/>
      <c r="AC154" s="28" t="s">
        <v>178</v>
      </c>
      <c r="AD154" s="120">
        <f aca="true" t="shared" si="4" ref="AD154:AD159">AA154*X154</f>
        <v>0</v>
      </c>
      <c r="AE154" s="84"/>
    </row>
    <row r="155" spans="2:31" ht="15">
      <c r="B155" s="124">
        <v>3</v>
      </c>
      <c r="C155" s="84"/>
      <c r="D155" s="87" t="s">
        <v>140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7" t="s">
        <v>280</v>
      </c>
      <c r="Q155" s="84"/>
      <c r="R155" s="84"/>
      <c r="S155" s="84"/>
      <c r="T155" s="84"/>
      <c r="U155" s="84"/>
      <c r="V155" s="84"/>
      <c r="W155" s="84"/>
      <c r="X155" s="118"/>
      <c r="Y155" s="119"/>
      <c r="Z155" s="119"/>
      <c r="AA155" s="120">
        <v>50</v>
      </c>
      <c r="AB155" s="84"/>
      <c r="AC155" s="28" t="s">
        <v>178</v>
      </c>
      <c r="AD155" s="120">
        <f t="shared" si="4"/>
        <v>0</v>
      </c>
      <c r="AE155" s="84"/>
    </row>
    <row r="156" spans="2:31" ht="15">
      <c r="B156" s="124">
        <v>4</v>
      </c>
      <c r="C156" s="84"/>
      <c r="D156" s="87" t="s">
        <v>142</v>
      </c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7" t="s">
        <v>281</v>
      </c>
      <c r="Q156" s="84"/>
      <c r="R156" s="84"/>
      <c r="S156" s="84"/>
      <c r="T156" s="84"/>
      <c r="U156" s="84"/>
      <c r="V156" s="84"/>
      <c r="W156" s="84"/>
      <c r="X156" s="118"/>
      <c r="Y156" s="119"/>
      <c r="Z156" s="119"/>
      <c r="AA156" s="120">
        <v>12</v>
      </c>
      <c r="AB156" s="84"/>
      <c r="AC156" s="28" t="s">
        <v>178</v>
      </c>
      <c r="AD156" s="120">
        <f t="shared" si="4"/>
        <v>0</v>
      </c>
      <c r="AE156" s="84"/>
    </row>
    <row r="157" spans="2:31" ht="42.75" customHeight="1">
      <c r="B157" s="124">
        <v>5</v>
      </c>
      <c r="C157" s="84"/>
      <c r="D157" s="87" t="s">
        <v>282</v>
      </c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7" t="s">
        <v>283</v>
      </c>
      <c r="Q157" s="84"/>
      <c r="R157" s="84"/>
      <c r="S157" s="84"/>
      <c r="T157" s="84"/>
      <c r="U157" s="84"/>
      <c r="V157" s="84"/>
      <c r="W157" s="84"/>
      <c r="X157" s="118"/>
      <c r="Y157" s="119"/>
      <c r="Z157" s="119"/>
      <c r="AA157" s="120">
        <v>40</v>
      </c>
      <c r="AB157" s="84"/>
      <c r="AC157" s="28" t="s">
        <v>178</v>
      </c>
      <c r="AD157" s="120">
        <f t="shared" si="4"/>
        <v>0</v>
      </c>
      <c r="AE157" s="84"/>
    </row>
    <row r="158" spans="2:31" ht="15">
      <c r="B158" s="124">
        <v>6</v>
      </c>
      <c r="C158" s="84"/>
      <c r="D158" s="87" t="s">
        <v>284</v>
      </c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7" t="s">
        <v>285</v>
      </c>
      <c r="Q158" s="84"/>
      <c r="R158" s="84"/>
      <c r="S158" s="84"/>
      <c r="T158" s="84"/>
      <c r="U158" s="84"/>
      <c r="V158" s="84"/>
      <c r="W158" s="84"/>
      <c r="X158" s="118"/>
      <c r="Y158" s="119"/>
      <c r="Z158" s="119"/>
      <c r="AA158" s="120">
        <v>10</v>
      </c>
      <c r="AB158" s="84"/>
      <c r="AC158" s="28" t="s">
        <v>178</v>
      </c>
      <c r="AD158" s="120">
        <f t="shared" si="4"/>
        <v>0</v>
      </c>
      <c r="AE158" s="84"/>
    </row>
    <row r="159" spans="2:31" ht="15">
      <c r="B159" s="124">
        <v>7</v>
      </c>
      <c r="C159" s="84"/>
      <c r="D159" s="87" t="s">
        <v>286</v>
      </c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7" t="s">
        <v>287</v>
      </c>
      <c r="Q159" s="84"/>
      <c r="R159" s="84"/>
      <c r="S159" s="84"/>
      <c r="T159" s="84"/>
      <c r="U159" s="84"/>
      <c r="V159" s="84"/>
      <c r="W159" s="84"/>
      <c r="X159" s="118"/>
      <c r="Y159" s="119"/>
      <c r="Z159" s="119"/>
      <c r="AA159" s="120">
        <v>4</v>
      </c>
      <c r="AB159" s="84"/>
      <c r="AC159" s="28" t="s">
        <v>178</v>
      </c>
      <c r="AD159" s="120">
        <f t="shared" si="4"/>
        <v>0</v>
      </c>
      <c r="AE159" s="84"/>
    </row>
    <row r="160" spans="2:31" ht="11.25" customHeight="1">
      <c r="B160" s="121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</row>
    <row r="161" ht="15" hidden="1"/>
    <row r="162" ht="2.85" customHeight="1"/>
    <row r="163" spans="2:31" ht="11.25" customHeight="1">
      <c r="B163" s="97" t="s">
        <v>181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</row>
    <row r="164" ht="1.5" customHeight="1"/>
    <row r="165" spans="3:21" ht="11.25" customHeight="1">
      <c r="C165" s="86" t="s">
        <v>82</v>
      </c>
      <c r="D165" s="84"/>
      <c r="F165" s="120">
        <f>SUM(AD153:AE159)</f>
        <v>0</v>
      </c>
      <c r="G165" s="84"/>
      <c r="H165" s="84"/>
      <c r="I165" s="84"/>
      <c r="J165" s="84"/>
      <c r="K165" s="84"/>
      <c r="L165" s="84"/>
      <c r="M165" s="87" t="s">
        <v>83</v>
      </c>
      <c r="N165" s="84"/>
      <c r="O165" s="84"/>
      <c r="P165" s="84"/>
      <c r="Q165" s="84"/>
      <c r="R165" s="84"/>
      <c r="S165" s="84"/>
      <c r="T165" s="84"/>
      <c r="U165" s="84"/>
    </row>
    <row r="166" ht="12.75" customHeight="1"/>
    <row r="167" ht="15" hidden="1"/>
  </sheetData>
  <sheetProtection algorithmName="SHA-512" hashValue="RFxj6ifq4xEciLyZL4AlNiQKyhQYi4YQ00PmaAmadPe81gMI+FjECTRc9M997GX7lP4o49FNp9PlpAJAnDNa3g==" saltValue="CaX7mNWNz67M5OJ58zYiIA==" spinCount="100000" sheet="1" objects="1" scenarios="1"/>
  <protectedRanges>
    <protectedRange sqref="X13:Z33 X47:Z56 X68:Z70 X84 X97 X110:Z139 X153:Z159" name="Oblast1_2"/>
  </protectedRanges>
  <mergeCells count="527">
    <mergeCell ref="B160:AE160"/>
    <mergeCell ref="B163:AE163"/>
    <mergeCell ref="C165:D165"/>
    <mergeCell ref="F165:L165"/>
    <mergeCell ref="M165:U165"/>
    <mergeCell ref="B159:C159"/>
    <mergeCell ref="D159:O159"/>
    <mergeCell ref="P159:W159"/>
    <mergeCell ref="X159:Z159"/>
    <mergeCell ref="AA159:AB159"/>
    <mergeCell ref="AD159:AE159"/>
    <mergeCell ref="B158:C158"/>
    <mergeCell ref="D158:O158"/>
    <mergeCell ref="P158:W158"/>
    <mergeCell ref="X158:Z158"/>
    <mergeCell ref="AA158:AB158"/>
    <mergeCell ref="AD158:AE158"/>
    <mergeCell ref="B157:C157"/>
    <mergeCell ref="D157:O157"/>
    <mergeCell ref="P157:W157"/>
    <mergeCell ref="X157:Z157"/>
    <mergeCell ref="AA157:AB157"/>
    <mergeCell ref="AD157:AE157"/>
    <mergeCell ref="B156:C156"/>
    <mergeCell ref="D156:O156"/>
    <mergeCell ref="P156:W156"/>
    <mergeCell ref="X156:Z156"/>
    <mergeCell ref="AA156:AB156"/>
    <mergeCell ref="AD156:AE156"/>
    <mergeCell ref="B155:C155"/>
    <mergeCell ref="D155:O155"/>
    <mergeCell ref="P155:W155"/>
    <mergeCell ref="X155:Z155"/>
    <mergeCell ref="AA155:AB155"/>
    <mergeCell ref="AD155:AE155"/>
    <mergeCell ref="B154:C154"/>
    <mergeCell ref="D154:O154"/>
    <mergeCell ref="P154:W154"/>
    <mergeCell ref="X154:Z154"/>
    <mergeCell ref="AA154:AB154"/>
    <mergeCell ref="AD154:AE154"/>
    <mergeCell ref="B153:C153"/>
    <mergeCell ref="D153:O153"/>
    <mergeCell ref="P153:W153"/>
    <mergeCell ref="X153:Z153"/>
    <mergeCell ref="AA153:AB153"/>
    <mergeCell ref="AD153:AE153"/>
    <mergeCell ref="C145:D145"/>
    <mergeCell ref="F145:M145"/>
    <mergeCell ref="O145:V145"/>
    <mergeCell ref="B150:AE150"/>
    <mergeCell ref="B152:C152"/>
    <mergeCell ref="D152:O152"/>
    <mergeCell ref="P152:W152"/>
    <mergeCell ref="X152:Z152"/>
    <mergeCell ref="AA152:AB152"/>
    <mergeCell ref="AD152:AE152"/>
    <mergeCell ref="B139:C139"/>
    <mergeCell ref="D139:O139"/>
    <mergeCell ref="P139:W139"/>
    <mergeCell ref="X139:Z139"/>
    <mergeCell ref="AA139:AB139"/>
    <mergeCell ref="AD139:AE139"/>
    <mergeCell ref="B138:C138"/>
    <mergeCell ref="D138:O138"/>
    <mergeCell ref="P138:W138"/>
    <mergeCell ref="X138:Z138"/>
    <mergeCell ref="AA138:AB138"/>
    <mergeCell ref="AD138:AE138"/>
    <mergeCell ref="B137:C137"/>
    <mergeCell ref="D137:O137"/>
    <mergeCell ref="P137:W137"/>
    <mergeCell ref="X137:Z137"/>
    <mergeCell ref="AA137:AB137"/>
    <mergeCell ref="AD137:AE137"/>
    <mergeCell ref="B136:C136"/>
    <mergeCell ref="D136:O136"/>
    <mergeCell ref="P136:W136"/>
    <mergeCell ref="X136:Z136"/>
    <mergeCell ref="AA136:AB136"/>
    <mergeCell ref="AD136:AE136"/>
    <mergeCell ref="AA133:AB133"/>
    <mergeCell ref="AD133:AE133"/>
    <mergeCell ref="B132:C132"/>
    <mergeCell ref="D132:O132"/>
    <mergeCell ref="P132:W132"/>
    <mergeCell ref="X132:Z132"/>
    <mergeCell ref="AA132:AB132"/>
    <mergeCell ref="AD132:AE132"/>
    <mergeCell ref="B135:C135"/>
    <mergeCell ref="D135:O135"/>
    <mergeCell ref="P135:W135"/>
    <mergeCell ref="X135:Z135"/>
    <mergeCell ref="AA135:AB135"/>
    <mergeCell ref="AD135:AE135"/>
    <mergeCell ref="B134:C134"/>
    <mergeCell ref="D134:O134"/>
    <mergeCell ref="P134:W134"/>
    <mergeCell ref="X134:Z134"/>
    <mergeCell ref="AA134:AB134"/>
    <mergeCell ref="AD134:AE134"/>
    <mergeCell ref="B125:C125"/>
    <mergeCell ref="AA125:AB125"/>
    <mergeCell ref="D125:O125"/>
    <mergeCell ref="P125:W125"/>
    <mergeCell ref="X125:Z125"/>
    <mergeCell ref="B131:C131"/>
    <mergeCell ref="D131:O131"/>
    <mergeCell ref="P131:W131"/>
    <mergeCell ref="X131:Z131"/>
    <mergeCell ref="AA131:AB131"/>
    <mergeCell ref="B130:C130"/>
    <mergeCell ref="D130:O130"/>
    <mergeCell ref="P130:W130"/>
    <mergeCell ref="X130:Z130"/>
    <mergeCell ref="AA130:AB130"/>
    <mergeCell ref="AD125:AE125"/>
    <mergeCell ref="D126:O126"/>
    <mergeCell ref="P126:W126"/>
    <mergeCell ref="X126:Z126"/>
    <mergeCell ref="AD126:AE126"/>
    <mergeCell ref="D127:O127"/>
    <mergeCell ref="P127:W127"/>
    <mergeCell ref="X127:Z127"/>
    <mergeCell ref="AD127:AE127"/>
    <mergeCell ref="AD122:AE122"/>
    <mergeCell ref="D123:O123"/>
    <mergeCell ref="P123:W123"/>
    <mergeCell ref="X123:Z123"/>
    <mergeCell ref="AD123:AE123"/>
    <mergeCell ref="D124:O124"/>
    <mergeCell ref="P124:W124"/>
    <mergeCell ref="X124:Z124"/>
    <mergeCell ref="AD124:AE124"/>
    <mergeCell ref="AD119:AE119"/>
    <mergeCell ref="D120:O120"/>
    <mergeCell ref="P120:W120"/>
    <mergeCell ref="X120:Z120"/>
    <mergeCell ref="AD120:AE120"/>
    <mergeCell ref="D121:O121"/>
    <mergeCell ref="P121:W121"/>
    <mergeCell ref="X121:Z121"/>
    <mergeCell ref="AD121:AE121"/>
    <mergeCell ref="AD116:AE116"/>
    <mergeCell ref="D117:O117"/>
    <mergeCell ref="P117:W117"/>
    <mergeCell ref="X117:Z117"/>
    <mergeCell ref="AD117:AE117"/>
    <mergeCell ref="D118:O118"/>
    <mergeCell ref="P118:W118"/>
    <mergeCell ref="X118:Z118"/>
    <mergeCell ref="AD118:AE118"/>
    <mergeCell ref="AD113:AE113"/>
    <mergeCell ref="D114:O114"/>
    <mergeCell ref="P114:W114"/>
    <mergeCell ref="X114:Z114"/>
    <mergeCell ref="AD114:AE114"/>
    <mergeCell ref="D115:O115"/>
    <mergeCell ref="P115:W115"/>
    <mergeCell ref="X115:Z115"/>
    <mergeCell ref="AD115:AE115"/>
    <mergeCell ref="AD110:AE110"/>
    <mergeCell ref="D111:O111"/>
    <mergeCell ref="P111:W111"/>
    <mergeCell ref="X111:Z111"/>
    <mergeCell ref="AD111:AE111"/>
    <mergeCell ref="D112:O112"/>
    <mergeCell ref="P112:W112"/>
    <mergeCell ref="X112:Z112"/>
    <mergeCell ref="AD112:AE112"/>
    <mergeCell ref="B109:C109"/>
    <mergeCell ref="D109:O109"/>
    <mergeCell ref="P109:W109"/>
    <mergeCell ref="X109:Z109"/>
    <mergeCell ref="AA109:AB109"/>
    <mergeCell ref="AD109:AE109"/>
    <mergeCell ref="AD97:AE97"/>
    <mergeCell ref="B98:AE98"/>
    <mergeCell ref="B100:AE100"/>
    <mergeCell ref="C102:D102"/>
    <mergeCell ref="F102:J102"/>
    <mergeCell ref="L102:T102"/>
    <mergeCell ref="B107:AE107"/>
    <mergeCell ref="B97:C97"/>
    <mergeCell ref="AA97:AB97"/>
    <mergeCell ref="D97:O97"/>
    <mergeCell ref="P97:W97"/>
    <mergeCell ref="X97:Z97"/>
    <mergeCell ref="B96:C96"/>
    <mergeCell ref="D96:O96"/>
    <mergeCell ref="P96:W96"/>
    <mergeCell ref="X96:Z96"/>
    <mergeCell ref="AA96:AB96"/>
    <mergeCell ref="AD96:AE96"/>
    <mergeCell ref="AD84:AE84"/>
    <mergeCell ref="B85:AE85"/>
    <mergeCell ref="B87:AE87"/>
    <mergeCell ref="C89:D89"/>
    <mergeCell ref="F89:J89"/>
    <mergeCell ref="L89:T89"/>
    <mergeCell ref="B94:AE94"/>
    <mergeCell ref="B84:C84"/>
    <mergeCell ref="AA84:AB84"/>
    <mergeCell ref="D84:O84"/>
    <mergeCell ref="P84:W84"/>
    <mergeCell ref="X84:Z84"/>
    <mergeCell ref="B81:AE81"/>
    <mergeCell ref="B83:C83"/>
    <mergeCell ref="D83:O83"/>
    <mergeCell ref="P83:W83"/>
    <mergeCell ref="X83:Z83"/>
    <mergeCell ref="AA83:AB83"/>
    <mergeCell ref="AD83:AE83"/>
    <mergeCell ref="AD68:AE68"/>
    <mergeCell ref="D69:O69"/>
    <mergeCell ref="P69:W69"/>
    <mergeCell ref="X69:Z69"/>
    <mergeCell ref="AD69:AE69"/>
    <mergeCell ref="D70:O70"/>
    <mergeCell ref="P70:W70"/>
    <mergeCell ref="X70:Z70"/>
    <mergeCell ref="AD70:AE70"/>
    <mergeCell ref="B74:AE74"/>
    <mergeCell ref="C76:D76"/>
    <mergeCell ref="F76:L76"/>
    <mergeCell ref="M76:U76"/>
    <mergeCell ref="B71:AE71"/>
    <mergeCell ref="B70:C70"/>
    <mergeCell ref="AA70:AB70"/>
    <mergeCell ref="B69:C69"/>
    <mergeCell ref="AD55:AE55"/>
    <mergeCell ref="B56:C56"/>
    <mergeCell ref="D56:O56"/>
    <mergeCell ref="P56:W56"/>
    <mergeCell ref="X56:Z56"/>
    <mergeCell ref="AA56:AB56"/>
    <mergeCell ref="AD56:AE56"/>
    <mergeCell ref="B55:C55"/>
    <mergeCell ref="AA55:AB55"/>
    <mergeCell ref="D55:O55"/>
    <mergeCell ref="P55:W55"/>
    <mergeCell ref="X55:Z55"/>
    <mergeCell ref="AD51:AE51"/>
    <mergeCell ref="AD52:AE52"/>
    <mergeCell ref="D53:O53"/>
    <mergeCell ref="P53:W53"/>
    <mergeCell ref="X53:Z53"/>
    <mergeCell ref="AD53:AE53"/>
    <mergeCell ref="D54:O54"/>
    <mergeCell ref="P54:W54"/>
    <mergeCell ref="X54:Z54"/>
    <mergeCell ref="AD54:AE54"/>
    <mergeCell ref="B44:AE44"/>
    <mergeCell ref="B31:C31"/>
    <mergeCell ref="D31:O31"/>
    <mergeCell ref="P31:W31"/>
    <mergeCell ref="AD49:AE49"/>
    <mergeCell ref="D50:O50"/>
    <mergeCell ref="P50:W50"/>
    <mergeCell ref="X50:Z50"/>
    <mergeCell ref="AD50:AE50"/>
    <mergeCell ref="B48:C48"/>
    <mergeCell ref="AA48:AB48"/>
    <mergeCell ref="B47:C47"/>
    <mergeCell ref="AA47:AB47"/>
    <mergeCell ref="B46:C46"/>
    <mergeCell ref="AA46:AB46"/>
    <mergeCell ref="D46:O46"/>
    <mergeCell ref="P46:W46"/>
    <mergeCell ref="X46:Z46"/>
    <mergeCell ref="AD46:AE46"/>
    <mergeCell ref="D47:O47"/>
    <mergeCell ref="P47:W47"/>
    <mergeCell ref="X47:Z47"/>
    <mergeCell ref="AD47:AE47"/>
    <mergeCell ref="D48:O48"/>
    <mergeCell ref="P48:W48"/>
    <mergeCell ref="X48:Z48"/>
    <mergeCell ref="AD48:AE48"/>
    <mergeCell ref="A7:AF7"/>
    <mergeCell ref="B10:AE10"/>
    <mergeCell ref="B34:AE34"/>
    <mergeCell ref="B37:AE37"/>
    <mergeCell ref="C39:D39"/>
    <mergeCell ref="F39:L39"/>
    <mergeCell ref="M39:U39"/>
    <mergeCell ref="B33:C33"/>
    <mergeCell ref="D33:O33"/>
    <mergeCell ref="P33:W33"/>
    <mergeCell ref="X33:Z33"/>
    <mergeCell ref="AA33:AB33"/>
    <mergeCell ref="AD33:AE33"/>
    <mergeCell ref="AA31:AB31"/>
    <mergeCell ref="AD31:AE31"/>
    <mergeCell ref="B32:C32"/>
    <mergeCell ref="D32:O32"/>
    <mergeCell ref="P32:W32"/>
    <mergeCell ref="X32:Z32"/>
    <mergeCell ref="AA32:AB32"/>
    <mergeCell ref="AD32:AE32"/>
    <mergeCell ref="AD29:AE29"/>
    <mergeCell ref="B30:C30"/>
    <mergeCell ref="D30:O30"/>
    <mergeCell ref="B25:C25"/>
    <mergeCell ref="AA25:AB25"/>
    <mergeCell ref="B24:C24"/>
    <mergeCell ref="AA24:AB24"/>
    <mergeCell ref="D24:O24"/>
    <mergeCell ref="P24:W24"/>
    <mergeCell ref="X24:Z24"/>
    <mergeCell ref="X28:Z28"/>
    <mergeCell ref="AD28:AE28"/>
    <mergeCell ref="AD30:AE30"/>
    <mergeCell ref="AD27:AE27"/>
    <mergeCell ref="AD24:AE24"/>
    <mergeCell ref="D25:O25"/>
    <mergeCell ref="P25:W25"/>
    <mergeCell ref="X25:Z25"/>
    <mergeCell ref="AD25:AE25"/>
    <mergeCell ref="D26:O26"/>
    <mergeCell ref="P26:W26"/>
    <mergeCell ref="X26:Z26"/>
    <mergeCell ref="AD26:AE26"/>
    <mergeCell ref="B26:C26"/>
    <mergeCell ref="AD20:AE20"/>
    <mergeCell ref="AD21:AE21"/>
    <mergeCell ref="D22:O22"/>
    <mergeCell ref="P22:W22"/>
    <mergeCell ref="X22:Z22"/>
    <mergeCell ref="AD22:AE22"/>
    <mergeCell ref="D23:O23"/>
    <mergeCell ref="P23:W23"/>
    <mergeCell ref="X23:Z23"/>
    <mergeCell ref="AD23:AE23"/>
    <mergeCell ref="D17:O17"/>
    <mergeCell ref="P17:W17"/>
    <mergeCell ref="X17:Z17"/>
    <mergeCell ref="AD17:AE17"/>
    <mergeCell ref="D15:O15"/>
    <mergeCell ref="P15:W15"/>
    <mergeCell ref="AD18:AE18"/>
    <mergeCell ref="D19:O19"/>
    <mergeCell ref="P19:W19"/>
    <mergeCell ref="X19:Z19"/>
    <mergeCell ref="AD19:AE19"/>
    <mergeCell ref="X14:Z14"/>
    <mergeCell ref="AD14:AE14"/>
    <mergeCell ref="D12:O12"/>
    <mergeCell ref="P12:W12"/>
    <mergeCell ref="X12:Z12"/>
    <mergeCell ref="AD15:AE15"/>
    <mergeCell ref="D16:O16"/>
    <mergeCell ref="P16:W16"/>
    <mergeCell ref="X16:Z16"/>
    <mergeCell ref="AD16:AE16"/>
    <mergeCell ref="B143:AE143"/>
    <mergeCell ref="B140:AE140"/>
    <mergeCell ref="B128:C128"/>
    <mergeCell ref="D128:O128"/>
    <mergeCell ref="P128:W128"/>
    <mergeCell ref="X128:Z128"/>
    <mergeCell ref="B127:C127"/>
    <mergeCell ref="AA127:AB127"/>
    <mergeCell ref="B126:C126"/>
    <mergeCell ref="AA126:AB126"/>
    <mergeCell ref="AA128:AB128"/>
    <mergeCell ref="AD128:AE128"/>
    <mergeCell ref="B129:C129"/>
    <mergeCell ref="D129:O129"/>
    <mergeCell ref="P129:W129"/>
    <mergeCell ref="X129:Z129"/>
    <mergeCell ref="AA129:AB129"/>
    <mergeCell ref="AD129:AE129"/>
    <mergeCell ref="AD131:AE131"/>
    <mergeCell ref="AD130:AE130"/>
    <mergeCell ref="B133:C133"/>
    <mergeCell ref="D133:O133"/>
    <mergeCell ref="P133:W133"/>
    <mergeCell ref="X133:Z133"/>
    <mergeCell ref="B124:C124"/>
    <mergeCell ref="AA124:AB124"/>
    <mergeCell ref="B123:C123"/>
    <mergeCell ref="AA123:AB123"/>
    <mergeCell ref="B122:C122"/>
    <mergeCell ref="AA122:AB122"/>
    <mergeCell ref="D122:O122"/>
    <mergeCell ref="P122:W122"/>
    <mergeCell ref="X122:Z122"/>
    <mergeCell ref="B121:C121"/>
    <mergeCell ref="AA121:AB121"/>
    <mergeCell ref="B120:C120"/>
    <mergeCell ref="AA120:AB120"/>
    <mergeCell ref="B119:C119"/>
    <mergeCell ref="AA119:AB119"/>
    <mergeCell ref="D119:O119"/>
    <mergeCell ref="P119:W119"/>
    <mergeCell ref="X119:Z119"/>
    <mergeCell ref="B118:C118"/>
    <mergeCell ref="AA118:AB118"/>
    <mergeCell ref="B117:C117"/>
    <mergeCell ref="AA117:AB117"/>
    <mergeCell ref="B116:C116"/>
    <mergeCell ref="AA116:AB116"/>
    <mergeCell ref="D116:O116"/>
    <mergeCell ref="P116:W116"/>
    <mergeCell ref="X116:Z116"/>
    <mergeCell ref="B115:C115"/>
    <mergeCell ref="AA115:AB115"/>
    <mergeCell ref="B114:C114"/>
    <mergeCell ref="AA114:AB114"/>
    <mergeCell ref="B113:C113"/>
    <mergeCell ref="AA113:AB113"/>
    <mergeCell ref="D113:O113"/>
    <mergeCell ref="P113:W113"/>
    <mergeCell ref="X113:Z113"/>
    <mergeCell ref="B112:C112"/>
    <mergeCell ref="AA112:AB112"/>
    <mergeCell ref="B111:C111"/>
    <mergeCell ref="AA111:AB111"/>
    <mergeCell ref="B110:C110"/>
    <mergeCell ref="AA110:AB110"/>
    <mergeCell ref="D110:O110"/>
    <mergeCell ref="P110:W110"/>
    <mergeCell ref="X110:Z110"/>
    <mergeCell ref="AA69:AB69"/>
    <mergeCell ref="B68:C68"/>
    <mergeCell ref="AA68:AB68"/>
    <mergeCell ref="D68:O68"/>
    <mergeCell ref="P68:W68"/>
    <mergeCell ref="X68:Z68"/>
    <mergeCell ref="B67:C67"/>
    <mergeCell ref="AA67:AB67"/>
    <mergeCell ref="B57:AE57"/>
    <mergeCell ref="B59:AE59"/>
    <mergeCell ref="C61:D61"/>
    <mergeCell ref="F61:G61"/>
    <mergeCell ref="H61:S61"/>
    <mergeCell ref="B65:AE65"/>
    <mergeCell ref="D67:O67"/>
    <mergeCell ref="P67:W67"/>
    <mergeCell ref="X67:Z67"/>
    <mergeCell ref="AD67:AE67"/>
    <mergeCell ref="B54:C54"/>
    <mergeCell ref="AA54:AB54"/>
    <mergeCell ref="B53:C53"/>
    <mergeCell ref="AA53:AB53"/>
    <mergeCell ref="B52:C52"/>
    <mergeCell ref="AA52:AB52"/>
    <mergeCell ref="D52:O52"/>
    <mergeCell ref="P52:W52"/>
    <mergeCell ref="X52:Z52"/>
    <mergeCell ref="B51:C51"/>
    <mergeCell ref="AA51:AB51"/>
    <mergeCell ref="B50:C50"/>
    <mergeCell ref="AA50:AB50"/>
    <mergeCell ref="B49:C49"/>
    <mergeCell ref="AA49:AB49"/>
    <mergeCell ref="D49:O49"/>
    <mergeCell ref="P49:W49"/>
    <mergeCell ref="X49:Z49"/>
    <mergeCell ref="D51:O51"/>
    <mergeCell ref="P51:W51"/>
    <mergeCell ref="X51:Z51"/>
    <mergeCell ref="X31:Z31"/>
    <mergeCell ref="B28:C28"/>
    <mergeCell ref="AA28:AB28"/>
    <mergeCell ref="B27:C27"/>
    <mergeCell ref="AA27:AB27"/>
    <mergeCell ref="D27:O27"/>
    <mergeCell ref="P27:W27"/>
    <mergeCell ref="X27:Z27"/>
    <mergeCell ref="B29:C29"/>
    <mergeCell ref="D29:O29"/>
    <mergeCell ref="P29:W29"/>
    <mergeCell ref="X29:Z29"/>
    <mergeCell ref="AA29:AB29"/>
    <mergeCell ref="P30:W30"/>
    <mergeCell ref="X30:Z30"/>
    <mergeCell ref="AA30:AB30"/>
    <mergeCell ref="D28:O28"/>
    <mergeCell ref="P28:W28"/>
    <mergeCell ref="AA26:AB26"/>
    <mergeCell ref="B20:C20"/>
    <mergeCell ref="AA20:AB20"/>
    <mergeCell ref="B19:C19"/>
    <mergeCell ref="AA19:AB19"/>
    <mergeCell ref="B18:C18"/>
    <mergeCell ref="AA18:AB18"/>
    <mergeCell ref="D18:O18"/>
    <mergeCell ref="P18:W18"/>
    <mergeCell ref="X18:Z18"/>
    <mergeCell ref="D20:O20"/>
    <mergeCell ref="P20:W20"/>
    <mergeCell ref="X20:Z20"/>
    <mergeCell ref="B23:C23"/>
    <mergeCell ref="AA23:AB23"/>
    <mergeCell ref="B22:C22"/>
    <mergeCell ref="AA22:AB22"/>
    <mergeCell ref="B21:C21"/>
    <mergeCell ref="AA21:AB21"/>
    <mergeCell ref="D21:O21"/>
    <mergeCell ref="P21:W21"/>
    <mergeCell ref="X21:Z21"/>
    <mergeCell ref="B13:C13"/>
    <mergeCell ref="AA13:AB13"/>
    <mergeCell ref="B12:C12"/>
    <mergeCell ref="AA12:AB12"/>
    <mergeCell ref="R1:X2"/>
    <mergeCell ref="AB1:AG1"/>
    <mergeCell ref="Q3:Y3"/>
    <mergeCell ref="G4:AD4"/>
    <mergeCell ref="B17:C17"/>
    <mergeCell ref="AA17:AB17"/>
    <mergeCell ref="B16:C16"/>
    <mergeCell ref="AA16:AB16"/>
    <mergeCell ref="B15:C15"/>
    <mergeCell ref="AA15:AB15"/>
    <mergeCell ref="X15:Z15"/>
    <mergeCell ref="B14:C14"/>
    <mergeCell ref="AA14:AB14"/>
    <mergeCell ref="AD12:AE12"/>
    <mergeCell ref="D13:O13"/>
    <mergeCell ref="P13:W13"/>
    <mergeCell ref="X13:Z13"/>
    <mergeCell ref="AD13:AE13"/>
    <mergeCell ref="D14:O14"/>
    <mergeCell ref="P14:W14"/>
  </mergeCells>
  <printOptions/>
  <pageMargins left="0" right="0" top="0" bottom="0" header="0" footer="0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53"/>
  <sheetViews>
    <sheetView showGridLines="0" zoomScale="115" zoomScaleNormal="115" workbookViewId="0" topLeftCell="A1">
      <pane ySplit="8" topLeftCell="A9" activePane="bottomLeft" state="frozen"/>
      <selection pane="bottomLeft" activeCell="U46" sqref="U46"/>
    </sheetView>
  </sheetViews>
  <sheetFormatPr defaultColWidth="9.140625" defaultRowHeight="15" customHeight="1"/>
  <cols>
    <col min="1" max="2" width="0.5625" style="25" customWidth="1"/>
    <col min="3" max="3" width="1.1484375" style="25" customWidth="1"/>
    <col min="4" max="4" width="0.2890625" style="25" customWidth="1"/>
    <col min="5" max="5" width="6.7109375" style="25" customWidth="1"/>
    <col min="6" max="6" width="0.5625" style="25" customWidth="1"/>
    <col min="7" max="7" width="1.421875" style="25" customWidth="1"/>
    <col min="8" max="8" width="3.57421875" style="25" customWidth="1"/>
    <col min="9" max="9" width="9.140625" style="25" hidden="1" customWidth="1"/>
    <col min="10" max="10" width="5.421875" style="25" customWidth="1"/>
    <col min="11" max="11" width="8.57421875" style="25" customWidth="1"/>
    <col min="12" max="12" width="0.2890625" style="25" customWidth="1"/>
    <col min="13" max="13" width="1.421875" style="25" customWidth="1"/>
    <col min="14" max="14" width="0.2890625" style="25" customWidth="1"/>
    <col min="15" max="15" width="9.140625" style="25" hidden="1" customWidth="1"/>
    <col min="16" max="17" width="15.28125" style="25" customWidth="1"/>
    <col min="18" max="18" width="9.00390625" style="25" customWidth="1"/>
    <col min="19" max="19" width="3.28125" style="25" customWidth="1"/>
    <col min="20" max="20" width="0.2890625" style="25" customWidth="1"/>
    <col min="21" max="21" width="9.8515625" style="25" customWidth="1"/>
    <col min="22" max="22" width="2.421875" style="25" customWidth="1"/>
    <col min="23" max="23" width="6.8515625" style="25" customWidth="1"/>
    <col min="24" max="24" width="7.28125" style="25" customWidth="1"/>
    <col min="25" max="25" width="9.140625" style="25" hidden="1" customWidth="1"/>
    <col min="26" max="26" width="1.28515625" style="25" customWidth="1"/>
    <col min="27" max="28" width="0.5625" style="25" customWidth="1"/>
    <col min="29" max="30" width="9.140625" style="25" hidden="1" customWidth="1"/>
    <col min="31" max="16384" width="9.140625" style="25" customWidth="1"/>
  </cols>
  <sheetData>
    <row r="1" spans="13:29" ht="17.1" customHeight="1">
      <c r="M1" s="83" t="s">
        <v>0</v>
      </c>
      <c r="N1" s="84"/>
      <c r="O1" s="84"/>
      <c r="P1" s="84"/>
      <c r="Q1" s="84"/>
      <c r="R1" s="84"/>
      <c r="S1" s="84"/>
      <c r="V1" s="84"/>
      <c r="W1" s="84"/>
      <c r="X1" s="84"/>
      <c r="Y1" s="84"/>
      <c r="Z1" s="84"/>
      <c r="AA1" s="84"/>
      <c r="AB1" s="84"/>
      <c r="AC1" s="84"/>
    </row>
    <row r="2" spans="13:19" ht="15">
      <c r="M2" s="84"/>
      <c r="N2" s="84"/>
      <c r="O2" s="84"/>
      <c r="P2" s="84"/>
      <c r="Q2" s="84"/>
      <c r="R2" s="84"/>
      <c r="S2" s="84"/>
    </row>
    <row r="3" spans="12:20" ht="15">
      <c r="L3" s="85" t="s">
        <v>2</v>
      </c>
      <c r="M3" s="84"/>
      <c r="N3" s="84"/>
      <c r="O3" s="84"/>
      <c r="P3" s="84"/>
      <c r="Q3" s="84"/>
      <c r="R3" s="84"/>
      <c r="S3" s="84"/>
      <c r="T3" s="84"/>
    </row>
    <row r="4" spans="7:23" ht="15">
      <c r="G4" s="85" t="s">
        <v>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ht="2.85" customHeight="1"/>
    <row r="6" spans="1:28" ht="1.3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1.25" customHeight="1">
      <c r="A7" s="91" t="s">
        <v>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ht="15" hidden="1"/>
    <row r="9" spans="2:27" ht="2.8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2:27" ht="5.6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34"/>
    </row>
    <row r="11" spans="2:27" ht="16.35" customHeight="1">
      <c r="B11" s="35"/>
      <c r="C11" s="30"/>
      <c r="D11" s="30"/>
      <c r="E11" s="98" t="s">
        <v>15</v>
      </c>
      <c r="F11" s="93"/>
      <c r="G11" s="93"/>
      <c r="H11" s="93"/>
      <c r="I11" s="93"/>
      <c r="J11" s="93"/>
      <c r="K11" s="92" t="s">
        <v>290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30"/>
      <c r="Z11" s="36"/>
      <c r="AA11" s="34"/>
    </row>
    <row r="12" spans="2:27" ht="16.35" customHeight="1">
      <c r="B12" s="35"/>
      <c r="C12" s="30"/>
      <c r="D12" s="30"/>
      <c r="E12" s="98" t="s">
        <v>19</v>
      </c>
      <c r="F12" s="93"/>
      <c r="G12" s="93"/>
      <c r="H12" s="93"/>
      <c r="I12" s="93"/>
      <c r="J12" s="93"/>
      <c r="K12" s="92" t="s">
        <v>21</v>
      </c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30"/>
      <c r="Z12" s="36"/>
      <c r="AA12" s="34"/>
    </row>
    <row r="13" spans="2:27" ht="16.35" customHeight="1">
      <c r="B13" s="35"/>
      <c r="C13" s="30"/>
      <c r="D13" s="30"/>
      <c r="E13" s="98" t="s">
        <v>26</v>
      </c>
      <c r="F13" s="93"/>
      <c r="G13" s="93"/>
      <c r="H13" s="93"/>
      <c r="I13" s="93"/>
      <c r="J13" s="93"/>
      <c r="K13" s="92" t="s">
        <v>291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30"/>
      <c r="Z13" s="36"/>
      <c r="AA13" s="34"/>
    </row>
    <row r="14" spans="2:27" ht="2.85" customHeigh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  <c r="AA14" s="34"/>
    </row>
    <row r="15" spans="2:27" ht="15" hidden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2:27" ht="2.85" customHeight="1">
      <c r="B16" s="3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ht="14.25" customHeight="1"/>
    <row r="18" ht="2.85" customHeight="1"/>
    <row r="19" ht="15" hidden="1"/>
    <row r="20" spans="2:27" ht="17.1" customHeight="1">
      <c r="B20" s="100" t="s">
        <v>49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</row>
    <row r="21" ht="2.85" customHeight="1"/>
    <row r="22" spans="2:27" ht="11.45" customHeight="1">
      <c r="B22" s="99" t="s">
        <v>50</v>
      </c>
      <c r="C22" s="96"/>
      <c r="D22" s="96"/>
      <c r="E22" s="96"/>
      <c r="F22" s="101" t="s">
        <v>8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9"/>
      <c r="T22" s="96"/>
      <c r="U22" s="96"/>
      <c r="V22" s="96"/>
      <c r="W22" s="99" t="s">
        <v>57</v>
      </c>
      <c r="X22" s="96"/>
      <c r="Y22" s="96"/>
      <c r="Z22" s="96"/>
      <c r="AA22" s="96"/>
    </row>
    <row r="23" spans="2:27" ht="11.45" customHeight="1">
      <c r="B23" s="88" t="s">
        <v>59</v>
      </c>
      <c r="C23" s="84"/>
      <c r="D23" s="84"/>
      <c r="E23" s="84"/>
      <c r="F23" s="97" t="s">
        <v>61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94"/>
      <c r="T23" s="84"/>
      <c r="U23" s="84"/>
      <c r="V23" s="84"/>
      <c r="W23" s="94" t="s">
        <v>26</v>
      </c>
      <c r="X23" s="84"/>
      <c r="Y23" s="84"/>
      <c r="Z23" s="84"/>
      <c r="AA23" s="84"/>
    </row>
    <row r="24" spans="2:27" ht="11.25" customHeight="1">
      <c r="B24" s="86" t="s">
        <v>63</v>
      </c>
      <c r="C24" s="84"/>
      <c r="D24" s="84"/>
      <c r="E24" s="84"/>
      <c r="F24" s="87" t="s">
        <v>65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6"/>
      <c r="T24" s="84"/>
      <c r="U24" s="84"/>
      <c r="V24" s="84"/>
      <c r="W24" s="89">
        <f>SUM('Nezpůsobilé SO2 a SO3'!F79:J79)</f>
        <v>0</v>
      </c>
      <c r="X24" s="90"/>
      <c r="Y24" s="90"/>
      <c r="Z24" s="90"/>
      <c r="AA24" s="90"/>
    </row>
    <row r="25" spans="2:27" ht="11.45" customHeight="1">
      <c r="B25" s="86" t="s">
        <v>69</v>
      </c>
      <c r="C25" s="84"/>
      <c r="D25" s="84"/>
      <c r="E25" s="84"/>
      <c r="F25" s="87" t="s">
        <v>74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6"/>
      <c r="T25" s="84"/>
      <c r="U25" s="84"/>
      <c r="V25" s="84"/>
      <c r="W25" s="89">
        <f>SUM('Nezpůsobilé SO2 a SO3'!F95:J95)</f>
        <v>0</v>
      </c>
      <c r="X25" s="90"/>
      <c r="Y25" s="90"/>
      <c r="Z25" s="90"/>
      <c r="AA25" s="90"/>
    </row>
    <row r="26" spans="2:27" ht="11.45" customHeight="1">
      <c r="B26" s="86" t="s">
        <v>72</v>
      </c>
      <c r="C26" s="84"/>
      <c r="D26" s="84"/>
      <c r="E26" s="84"/>
      <c r="F26" s="87" t="s">
        <v>76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6"/>
      <c r="T26" s="84"/>
      <c r="U26" s="84"/>
      <c r="V26" s="84"/>
      <c r="W26" s="89">
        <f>SUM('Nezpůsobilé SO2 a SO3'!F108:I108)</f>
        <v>0</v>
      </c>
      <c r="X26" s="90"/>
      <c r="Y26" s="90"/>
      <c r="Z26" s="90"/>
      <c r="AA26" s="90"/>
    </row>
    <row r="27" spans="2:27" ht="11.45" customHeight="1">
      <c r="B27" s="86" t="s">
        <v>75</v>
      </c>
      <c r="C27" s="84"/>
      <c r="D27" s="84"/>
      <c r="E27" s="84"/>
      <c r="F27" s="87" t="s">
        <v>78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6"/>
      <c r="T27" s="84"/>
      <c r="U27" s="84"/>
      <c r="V27" s="84"/>
      <c r="W27" s="89">
        <f>SUM('Nezpůsobilé SO2 a SO3'!F120:I120)</f>
        <v>0</v>
      </c>
      <c r="X27" s="90"/>
      <c r="Y27" s="90"/>
      <c r="Z27" s="90"/>
      <c r="AA27" s="90"/>
    </row>
    <row r="28" spans="2:27" ht="11.25" customHeight="1">
      <c r="B28" s="86" t="s">
        <v>77</v>
      </c>
      <c r="C28" s="84"/>
      <c r="D28" s="84"/>
      <c r="E28" s="84"/>
      <c r="F28" s="87" t="s">
        <v>80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6"/>
      <c r="T28" s="84"/>
      <c r="U28" s="84"/>
      <c r="V28" s="84"/>
      <c r="W28" s="89">
        <f>SUM('Nezpůsobilé SO2 a SO3'!F190:J190)</f>
        <v>0</v>
      </c>
      <c r="X28" s="90"/>
      <c r="Y28" s="90"/>
      <c r="Z28" s="90"/>
      <c r="AA28" s="90"/>
    </row>
    <row r="29" spans="2:27" ht="11.45" customHeight="1">
      <c r="B29" s="88" t="s">
        <v>26</v>
      </c>
      <c r="C29" s="84"/>
      <c r="D29" s="84"/>
      <c r="E29" s="84"/>
      <c r="F29" s="97" t="s">
        <v>84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94"/>
      <c r="T29" s="84"/>
      <c r="U29" s="84"/>
      <c r="V29" s="84"/>
      <c r="W29" s="102">
        <f>SUM(W24:AA28)</f>
        <v>0</v>
      </c>
      <c r="X29" s="90"/>
      <c r="Y29" s="90"/>
      <c r="Z29" s="90"/>
      <c r="AA29" s="90"/>
    </row>
    <row r="30" spans="2:27" ht="11.45" customHeight="1">
      <c r="B30" s="86" t="s">
        <v>26</v>
      </c>
      <c r="C30" s="84"/>
      <c r="D30" s="84"/>
      <c r="E30" s="84"/>
      <c r="F30" s="87" t="s">
        <v>26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6"/>
      <c r="T30" s="84"/>
      <c r="U30" s="84"/>
      <c r="V30" s="84"/>
      <c r="W30" s="89" t="s">
        <v>26</v>
      </c>
      <c r="X30" s="90"/>
      <c r="Y30" s="90"/>
      <c r="Z30" s="90"/>
      <c r="AA30" s="90"/>
    </row>
    <row r="31" spans="2:27" ht="11.45" customHeight="1">
      <c r="B31" s="88" t="s">
        <v>86</v>
      </c>
      <c r="C31" s="84"/>
      <c r="D31" s="84"/>
      <c r="E31" s="84"/>
      <c r="F31" s="97" t="s">
        <v>87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94"/>
      <c r="T31" s="84"/>
      <c r="U31" s="84"/>
      <c r="V31" s="84"/>
      <c r="W31" s="102" t="s">
        <v>26</v>
      </c>
      <c r="X31" s="90"/>
      <c r="Y31" s="90"/>
      <c r="Z31" s="90"/>
      <c r="AA31" s="90"/>
    </row>
    <row r="32" spans="2:27" ht="11.25" customHeight="1">
      <c r="B32" s="86" t="s">
        <v>79</v>
      </c>
      <c r="C32" s="84"/>
      <c r="D32" s="84"/>
      <c r="E32" s="84"/>
      <c r="F32" s="87" t="s">
        <v>89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6"/>
      <c r="T32" s="84"/>
      <c r="U32" s="84"/>
      <c r="V32" s="84"/>
      <c r="W32" s="89">
        <f>SUM('Nezpůsobilé SO2 a SO3'!F231:J231)</f>
        <v>0</v>
      </c>
      <c r="X32" s="90"/>
      <c r="Y32" s="90"/>
      <c r="Z32" s="90"/>
      <c r="AA32" s="90"/>
    </row>
    <row r="33" spans="2:27" ht="11.45" customHeight="1">
      <c r="B33" s="88" t="s">
        <v>26</v>
      </c>
      <c r="C33" s="84"/>
      <c r="D33" s="84"/>
      <c r="E33" s="84"/>
      <c r="F33" s="97" t="s">
        <v>92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94"/>
      <c r="T33" s="84"/>
      <c r="U33" s="84"/>
      <c r="V33" s="84"/>
      <c r="W33" s="102">
        <f>SUM(W32)</f>
        <v>0</v>
      </c>
      <c r="X33" s="90"/>
      <c r="Y33" s="90"/>
      <c r="Z33" s="90"/>
      <c r="AA33" s="90"/>
    </row>
    <row r="34" spans="2:27" ht="11.45" customHeight="1">
      <c r="B34" s="86" t="s">
        <v>26</v>
      </c>
      <c r="C34" s="84"/>
      <c r="D34" s="84"/>
      <c r="E34" s="84"/>
      <c r="F34" s="87" t="s">
        <v>26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6"/>
      <c r="T34" s="84"/>
      <c r="U34" s="84"/>
      <c r="V34" s="84"/>
      <c r="W34" s="89" t="s">
        <v>26</v>
      </c>
      <c r="X34" s="90"/>
      <c r="Y34" s="90"/>
      <c r="Z34" s="90"/>
      <c r="AA34" s="90"/>
    </row>
    <row r="35" spans="2:27" ht="11.45" customHeight="1">
      <c r="B35" s="88" t="s">
        <v>292</v>
      </c>
      <c r="C35" s="84"/>
      <c r="D35" s="84"/>
      <c r="E35" s="84"/>
      <c r="F35" s="97" t="s">
        <v>293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94"/>
      <c r="T35" s="84"/>
      <c r="U35" s="84"/>
      <c r="V35" s="84"/>
      <c r="W35" s="102" t="s">
        <v>26</v>
      </c>
      <c r="X35" s="90"/>
      <c r="Y35" s="90"/>
      <c r="Z35" s="90"/>
      <c r="AA35" s="90"/>
    </row>
    <row r="36" spans="2:27" ht="11.45" customHeight="1">
      <c r="B36" s="86" t="s">
        <v>88</v>
      </c>
      <c r="C36" s="84"/>
      <c r="D36" s="84"/>
      <c r="E36" s="84"/>
      <c r="F36" s="87" t="s">
        <v>294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6"/>
      <c r="T36" s="84"/>
      <c r="U36" s="84"/>
      <c r="V36" s="84"/>
      <c r="W36" s="89">
        <f>SUM('Nezpůsobilé SO2 a SO3'!F211:J211)</f>
        <v>0</v>
      </c>
      <c r="X36" s="90"/>
      <c r="Y36" s="90"/>
      <c r="Z36" s="90"/>
      <c r="AA36" s="90"/>
    </row>
    <row r="37" spans="2:27" ht="11.25" customHeight="1">
      <c r="B37" s="88" t="s">
        <v>26</v>
      </c>
      <c r="C37" s="84"/>
      <c r="D37" s="84"/>
      <c r="E37" s="84"/>
      <c r="F37" s="97" t="s">
        <v>295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94"/>
      <c r="T37" s="84"/>
      <c r="U37" s="84"/>
      <c r="V37" s="84"/>
      <c r="W37" s="102">
        <f>SUM(W36)</f>
        <v>0</v>
      </c>
      <c r="X37" s="90"/>
      <c r="Y37" s="90"/>
      <c r="Z37" s="90"/>
      <c r="AA37" s="90"/>
    </row>
    <row r="38" spans="2:27" ht="11.45" customHeight="1">
      <c r="B38" s="86" t="s">
        <v>26</v>
      </c>
      <c r="C38" s="84"/>
      <c r="D38" s="84"/>
      <c r="E38" s="84"/>
      <c r="F38" s="87" t="s">
        <v>26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6"/>
      <c r="T38" s="84"/>
      <c r="U38" s="84"/>
      <c r="V38" s="84"/>
      <c r="W38" s="89" t="s">
        <v>26</v>
      </c>
      <c r="X38" s="90"/>
      <c r="Y38" s="90"/>
      <c r="Z38" s="90"/>
      <c r="AA38" s="90"/>
    </row>
    <row r="39" spans="2:27" ht="11.25" customHeight="1">
      <c r="B39" s="95" t="s">
        <v>94</v>
      </c>
      <c r="C39" s="96"/>
      <c r="D39" s="96"/>
      <c r="E39" s="96"/>
      <c r="F39" s="108" t="s">
        <v>96</v>
      </c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109"/>
      <c r="T39" s="96"/>
      <c r="U39" s="96"/>
      <c r="V39" s="96"/>
      <c r="W39" s="110">
        <f>W37+W33+W29</f>
        <v>0</v>
      </c>
      <c r="X39" s="111"/>
      <c r="Y39" s="111"/>
      <c r="Z39" s="111"/>
      <c r="AA39" s="111"/>
    </row>
    <row r="40" ht="15" hidden="1"/>
    <row r="41" ht="14.1" customHeight="1"/>
    <row r="42" spans="2:17" ht="15">
      <c r="B42" s="112" t="s">
        <v>26</v>
      </c>
      <c r="C42" s="104"/>
      <c r="D42" s="104"/>
      <c r="E42" s="104"/>
      <c r="F42" s="104"/>
      <c r="G42" s="104"/>
      <c r="H42" s="104"/>
      <c r="J42" s="103" t="s">
        <v>108</v>
      </c>
      <c r="K42" s="104"/>
      <c r="L42" s="104"/>
      <c r="M42" s="104"/>
      <c r="N42" s="104"/>
      <c r="O42" s="103" t="s">
        <v>112</v>
      </c>
      <c r="P42" s="104"/>
      <c r="Q42" s="40" t="s">
        <v>113</v>
      </c>
    </row>
    <row r="43" spans="2:17" ht="15">
      <c r="B43" s="103" t="s">
        <v>114</v>
      </c>
      <c r="C43" s="104"/>
      <c r="D43" s="104"/>
      <c r="E43" s="104"/>
      <c r="F43" s="104"/>
      <c r="G43" s="104"/>
      <c r="H43" s="104"/>
      <c r="I43" s="41"/>
      <c r="J43" s="105">
        <f>W39</f>
        <v>0</v>
      </c>
      <c r="K43" s="106"/>
      <c r="L43" s="106"/>
      <c r="M43" s="106"/>
      <c r="N43" s="106"/>
      <c r="O43" s="105">
        <f>0.21*J43</f>
        <v>0</v>
      </c>
      <c r="P43" s="106"/>
      <c r="Q43" s="42">
        <f>O43+J43</f>
        <v>0</v>
      </c>
    </row>
    <row r="44" spans="10:17" ht="15" hidden="1">
      <c r="J44" s="43"/>
      <c r="K44" s="43"/>
      <c r="L44" s="43"/>
      <c r="M44" s="43"/>
      <c r="N44" s="43"/>
      <c r="O44" s="43"/>
      <c r="P44" s="43"/>
      <c r="Q44" s="43"/>
    </row>
    <row r="45" spans="10:17" ht="3" customHeight="1">
      <c r="J45" s="43"/>
      <c r="K45" s="43"/>
      <c r="L45" s="43"/>
      <c r="M45" s="43"/>
      <c r="N45" s="43"/>
      <c r="O45" s="43"/>
      <c r="P45" s="43"/>
      <c r="Q45" s="43"/>
    </row>
    <row r="46" spans="2:17" ht="15">
      <c r="B46" s="113" t="s">
        <v>120</v>
      </c>
      <c r="C46" s="84"/>
      <c r="D46" s="84"/>
      <c r="E46" s="84"/>
      <c r="F46" s="84"/>
      <c r="G46" s="84"/>
      <c r="H46" s="84"/>
      <c r="J46" s="114">
        <f>J43</f>
        <v>0</v>
      </c>
      <c r="K46" s="115"/>
      <c r="L46" s="115"/>
      <c r="M46" s="115"/>
      <c r="N46" s="115"/>
      <c r="O46" s="43"/>
      <c r="P46" s="44">
        <f>O43</f>
        <v>0</v>
      </c>
      <c r="Q46" s="44">
        <f>Q43</f>
        <v>0</v>
      </c>
    </row>
    <row r="47" ht="5.65" customHeight="1"/>
    <row r="48" ht="2.85" customHeight="1"/>
    <row r="49" spans="2:27" ht="63.75" customHeight="1">
      <c r="B49" s="107" t="s">
        <v>127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ht="11.45" customHeight="1"/>
    <row r="51" spans="2:13" ht="11.45" customHeight="1">
      <c r="B51" s="94" t="s">
        <v>128</v>
      </c>
      <c r="C51" s="84"/>
      <c r="D51" s="84"/>
      <c r="E51" s="84"/>
      <c r="F51" s="84"/>
      <c r="G51" s="84"/>
      <c r="H51" s="97" t="s">
        <v>129</v>
      </c>
      <c r="I51" s="84"/>
      <c r="J51" s="84"/>
      <c r="K51" s="84"/>
      <c r="L51" s="84"/>
      <c r="M51" s="84"/>
    </row>
    <row r="52" spans="2:13" ht="11.45" customHeight="1">
      <c r="B52" s="94" t="s">
        <v>130</v>
      </c>
      <c r="C52" s="84"/>
      <c r="D52" s="84"/>
      <c r="E52" s="84"/>
      <c r="F52" s="84"/>
      <c r="G52" s="84"/>
      <c r="H52" s="97" t="s">
        <v>131</v>
      </c>
      <c r="I52" s="84"/>
      <c r="J52" s="84"/>
      <c r="K52" s="84"/>
      <c r="L52" s="84"/>
      <c r="M52" s="84"/>
    </row>
    <row r="53" spans="2:13" ht="11.25" customHeight="1">
      <c r="B53" s="94" t="s">
        <v>132</v>
      </c>
      <c r="C53" s="84"/>
      <c r="D53" s="84"/>
      <c r="E53" s="84"/>
      <c r="F53" s="84"/>
      <c r="G53" s="84"/>
      <c r="H53" s="97" t="s">
        <v>133</v>
      </c>
      <c r="I53" s="84"/>
      <c r="J53" s="84"/>
      <c r="K53" s="84"/>
      <c r="L53" s="84"/>
      <c r="M53" s="84"/>
    </row>
    <row r="54" ht="15" hidden="1"/>
  </sheetData>
  <sheetProtection algorithmName="SHA-512" hashValue="22HZQPDkpf4fwVE7m9GuQWvJqkNa1iQ4zyNs20wjkihKVnhU0oEevzaXj3WmftYpbyOvPzTZNGgJNm6/09EIxg==" saltValue="foiWeACHbJW0vk/Q2K6ZDg==" spinCount="100000" sheet="1" objects="1" scenarios="1"/>
  <mergeCells count="99">
    <mergeCell ref="B52:G52"/>
    <mergeCell ref="H52:M52"/>
    <mergeCell ref="B53:G53"/>
    <mergeCell ref="H53:M53"/>
    <mergeCell ref="S39:V39"/>
    <mergeCell ref="B51:G51"/>
    <mergeCell ref="H51:M51"/>
    <mergeCell ref="B46:H46"/>
    <mergeCell ref="J46:N46"/>
    <mergeCell ref="B49:AA49"/>
    <mergeCell ref="W39:AA39"/>
    <mergeCell ref="B42:H42"/>
    <mergeCell ref="J42:N42"/>
    <mergeCell ref="O42:P42"/>
    <mergeCell ref="O43:P43"/>
    <mergeCell ref="B43:H43"/>
    <mergeCell ref="J43:N43"/>
    <mergeCell ref="B39:E39"/>
    <mergeCell ref="F39:R39"/>
    <mergeCell ref="B37:E37"/>
    <mergeCell ref="F37:R37"/>
    <mergeCell ref="S37:V37"/>
    <mergeCell ref="W37:AA37"/>
    <mergeCell ref="B38:E38"/>
    <mergeCell ref="F38:R38"/>
    <mergeCell ref="S38:V38"/>
    <mergeCell ref="W38:AA38"/>
    <mergeCell ref="B35:E35"/>
    <mergeCell ref="F35:R35"/>
    <mergeCell ref="S35:V35"/>
    <mergeCell ref="W35:AA35"/>
    <mergeCell ref="B36:E36"/>
    <mergeCell ref="F36:R36"/>
    <mergeCell ref="S36:V36"/>
    <mergeCell ref="W36:AA36"/>
    <mergeCell ref="B33:E33"/>
    <mergeCell ref="F33:R33"/>
    <mergeCell ref="S33:V33"/>
    <mergeCell ref="W33:AA33"/>
    <mergeCell ref="B34:E34"/>
    <mergeCell ref="F34:R34"/>
    <mergeCell ref="S34:V34"/>
    <mergeCell ref="W34:AA34"/>
    <mergeCell ref="B31:E31"/>
    <mergeCell ref="F31:R31"/>
    <mergeCell ref="S31:V31"/>
    <mergeCell ref="W31:AA31"/>
    <mergeCell ref="B32:E32"/>
    <mergeCell ref="F32:R32"/>
    <mergeCell ref="S32:V32"/>
    <mergeCell ref="W32:AA32"/>
    <mergeCell ref="B29:E29"/>
    <mergeCell ref="F29:R29"/>
    <mergeCell ref="S29:V29"/>
    <mergeCell ref="W29:AA29"/>
    <mergeCell ref="B30:E30"/>
    <mergeCell ref="F30:R30"/>
    <mergeCell ref="S30:V30"/>
    <mergeCell ref="W30:AA30"/>
    <mergeCell ref="B27:E27"/>
    <mergeCell ref="F27:R27"/>
    <mergeCell ref="S27:V27"/>
    <mergeCell ref="W27:AA27"/>
    <mergeCell ref="B28:E28"/>
    <mergeCell ref="F28:R28"/>
    <mergeCell ref="S28:V28"/>
    <mergeCell ref="W28:AA28"/>
    <mergeCell ref="B25:E25"/>
    <mergeCell ref="F25:R25"/>
    <mergeCell ref="S25:V25"/>
    <mergeCell ref="W25:AA25"/>
    <mergeCell ref="B26:E26"/>
    <mergeCell ref="F26:R26"/>
    <mergeCell ref="S26:V26"/>
    <mergeCell ref="W26:AA26"/>
    <mergeCell ref="B23:E23"/>
    <mergeCell ref="F23:R23"/>
    <mergeCell ref="S23:V23"/>
    <mergeCell ref="W23:AA23"/>
    <mergeCell ref="B24:E24"/>
    <mergeCell ref="F24:R24"/>
    <mergeCell ref="S24:V24"/>
    <mergeCell ref="W24:AA24"/>
    <mergeCell ref="B22:E22"/>
    <mergeCell ref="F22:R22"/>
    <mergeCell ref="S22:V22"/>
    <mergeCell ref="W22:AA22"/>
    <mergeCell ref="M1:S2"/>
    <mergeCell ref="V1:AC1"/>
    <mergeCell ref="L3:T3"/>
    <mergeCell ref="G4:W4"/>
    <mergeCell ref="A7:AB7"/>
    <mergeCell ref="E11:J11"/>
    <mergeCell ref="K11:X11"/>
    <mergeCell ref="E12:J12"/>
    <mergeCell ref="K12:X12"/>
    <mergeCell ref="E13:J13"/>
    <mergeCell ref="K13:X13"/>
    <mergeCell ref="B20:AA20"/>
  </mergeCells>
  <printOptions/>
  <pageMargins left="0" right="0" top="0" bottom="0" header="0" footer="0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31"/>
  <sheetViews>
    <sheetView showGridLines="0" zoomScale="115" zoomScaleNormal="115" workbookViewId="0" topLeftCell="A1">
      <pane ySplit="8" topLeftCell="A9" activePane="bottomLeft" state="frozen"/>
      <selection pane="bottomLeft" activeCell="S25" sqref="S25:U25"/>
    </sheetView>
  </sheetViews>
  <sheetFormatPr defaultColWidth="9.140625" defaultRowHeight="15" customHeight="1"/>
  <cols>
    <col min="1" max="1" width="0.5625" style="25" customWidth="1"/>
    <col min="2" max="2" width="1.57421875" style="25" customWidth="1"/>
    <col min="3" max="3" width="4.7109375" style="25" customWidth="1"/>
    <col min="4" max="4" width="1.28515625" style="25" customWidth="1"/>
    <col min="5" max="5" width="9.140625" style="25" hidden="1" customWidth="1"/>
    <col min="6" max="6" width="1.57421875" style="25" customWidth="1"/>
    <col min="7" max="7" width="5.7109375" style="25" customWidth="1"/>
    <col min="8" max="8" width="9.140625" style="25" hidden="1" customWidth="1"/>
    <col min="9" max="9" width="1.57421875" style="25" customWidth="1"/>
    <col min="10" max="10" width="0.85546875" style="25" customWidth="1"/>
    <col min="11" max="11" width="9.140625" style="25" hidden="1" customWidth="1"/>
    <col min="12" max="12" width="1.57421875" style="25" customWidth="1"/>
    <col min="13" max="13" width="9.28125" style="25" customWidth="1"/>
    <col min="14" max="14" width="0.2890625" style="25" customWidth="1"/>
    <col min="15" max="15" width="2.140625" style="25" customWidth="1"/>
    <col min="16" max="16" width="7.140625" style="25" customWidth="1"/>
    <col min="17" max="17" width="0.85546875" style="25" customWidth="1"/>
    <col min="18" max="18" width="35.28125" style="25" customWidth="1"/>
    <col min="19" max="19" width="13.7109375" style="25" customWidth="1"/>
    <col min="20" max="20" width="0.2890625" style="25" customWidth="1"/>
    <col min="21" max="21" width="1.28515625" style="25" customWidth="1"/>
    <col min="22" max="22" width="8.57421875" style="25" customWidth="1"/>
    <col min="23" max="23" width="0.42578125" style="25" customWidth="1"/>
    <col min="24" max="24" width="6.28125" style="25" customWidth="1"/>
    <col min="25" max="25" width="2.57421875" style="25" customWidth="1"/>
    <col min="26" max="26" width="9.140625" style="25" customWidth="1"/>
    <col min="27" max="27" width="0.5625" style="25" customWidth="1"/>
    <col min="28" max="29" width="9.140625" style="25" hidden="1" customWidth="1"/>
    <col min="30" max="16384" width="9.140625" style="25" customWidth="1"/>
  </cols>
  <sheetData>
    <row r="1" spans="15:28" ht="17.1" customHeight="1">
      <c r="O1" s="83" t="s">
        <v>0</v>
      </c>
      <c r="P1" s="84"/>
      <c r="Q1" s="84"/>
      <c r="R1" s="84"/>
      <c r="S1" s="84"/>
      <c r="W1" s="84"/>
      <c r="X1" s="84"/>
      <c r="Y1" s="84"/>
      <c r="Z1" s="84"/>
      <c r="AA1" s="84"/>
      <c r="AB1" s="84"/>
    </row>
    <row r="2" spans="15:19" ht="15">
      <c r="O2" s="84"/>
      <c r="P2" s="84"/>
      <c r="Q2" s="84"/>
      <c r="R2" s="84"/>
      <c r="S2" s="84"/>
    </row>
    <row r="3" spans="14:20" ht="15">
      <c r="N3" s="85" t="s">
        <v>2</v>
      </c>
      <c r="O3" s="84"/>
      <c r="P3" s="84"/>
      <c r="Q3" s="84"/>
      <c r="R3" s="84"/>
      <c r="S3" s="84"/>
      <c r="T3" s="84"/>
    </row>
    <row r="4" spans="7:25" ht="15">
      <c r="G4" s="85" t="s">
        <v>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ht="2.85" customHeight="1"/>
    <row r="6" spans="1:27" ht="1.3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1.25" customHeight="1">
      <c r="A7" s="91" t="s">
        <v>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</row>
    <row r="8" ht="15" hidden="1"/>
    <row r="9" ht="2.85" customHeight="1"/>
    <row r="10" spans="2:26" ht="17.1" customHeight="1">
      <c r="B10" s="100" t="s">
        <v>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ht="2.85" customHeight="1"/>
    <row r="12" spans="2:26" ht="15">
      <c r="B12" s="116" t="s">
        <v>6</v>
      </c>
      <c r="C12" s="117"/>
      <c r="D12" s="122" t="s">
        <v>7</v>
      </c>
      <c r="E12" s="117"/>
      <c r="F12" s="117"/>
      <c r="G12" s="117"/>
      <c r="H12" s="117"/>
      <c r="I12" s="117"/>
      <c r="J12" s="117"/>
      <c r="K12" s="117"/>
      <c r="L12" s="117"/>
      <c r="M12" s="122" t="s">
        <v>8</v>
      </c>
      <c r="N12" s="117"/>
      <c r="O12" s="117"/>
      <c r="P12" s="117"/>
      <c r="Q12" s="117"/>
      <c r="R12" s="117"/>
      <c r="S12" s="116" t="s">
        <v>9</v>
      </c>
      <c r="T12" s="117"/>
      <c r="U12" s="117"/>
      <c r="V12" s="116" t="s">
        <v>10</v>
      </c>
      <c r="W12" s="117"/>
      <c r="X12" s="27" t="s">
        <v>11</v>
      </c>
      <c r="Y12" s="116" t="s">
        <v>12</v>
      </c>
      <c r="Z12" s="117"/>
    </row>
    <row r="13" spans="2:26" ht="15">
      <c r="B13" s="86">
        <v>1</v>
      </c>
      <c r="C13" s="84"/>
      <c r="D13" s="87" t="s">
        <v>296</v>
      </c>
      <c r="E13" s="84"/>
      <c r="F13" s="84"/>
      <c r="G13" s="84"/>
      <c r="H13" s="84"/>
      <c r="I13" s="84"/>
      <c r="J13" s="84"/>
      <c r="K13" s="84"/>
      <c r="L13" s="84"/>
      <c r="M13" s="87" t="s">
        <v>297</v>
      </c>
      <c r="N13" s="84"/>
      <c r="O13" s="84"/>
      <c r="P13" s="84"/>
      <c r="Q13" s="84"/>
      <c r="R13" s="84"/>
      <c r="S13" s="118"/>
      <c r="T13" s="119"/>
      <c r="U13" s="119"/>
      <c r="V13" s="86" t="s">
        <v>298</v>
      </c>
      <c r="W13" s="84"/>
      <c r="X13" s="28" t="s">
        <v>24</v>
      </c>
      <c r="Y13" s="120">
        <f>V13*S13</f>
        <v>0</v>
      </c>
      <c r="Z13" s="84"/>
    </row>
    <row r="14" spans="2:26" ht="15">
      <c r="B14" s="86">
        <v>2</v>
      </c>
      <c r="C14" s="84"/>
      <c r="D14" s="87" t="s">
        <v>299</v>
      </c>
      <c r="E14" s="84"/>
      <c r="F14" s="84"/>
      <c r="G14" s="84"/>
      <c r="H14" s="84"/>
      <c r="I14" s="84"/>
      <c r="J14" s="84"/>
      <c r="K14" s="84"/>
      <c r="L14" s="84"/>
      <c r="M14" s="87" t="s">
        <v>300</v>
      </c>
      <c r="N14" s="84"/>
      <c r="O14" s="84"/>
      <c r="P14" s="84"/>
      <c r="Q14" s="84"/>
      <c r="R14" s="84"/>
      <c r="S14" s="118"/>
      <c r="T14" s="119"/>
      <c r="U14" s="119"/>
      <c r="V14" s="86" t="s">
        <v>301</v>
      </c>
      <c r="W14" s="84"/>
      <c r="X14" s="28" t="s">
        <v>24</v>
      </c>
      <c r="Y14" s="120">
        <f aca="true" t="shared" si="0" ref="Y14:Y74">V14*S14</f>
        <v>0</v>
      </c>
      <c r="Z14" s="84"/>
    </row>
    <row r="15" spans="2:26" ht="15">
      <c r="B15" s="86">
        <v>3</v>
      </c>
      <c r="C15" s="84"/>
      <c r="D15" s="87" t="s">
        <v>302</v>
      </c>
      <c r="E15" s="84"/>
      <c r="F15" s="84"/>
      <c r="G15" s="84"/>
      <c r="H15" s="84"/>
      <c r="I15" s="84"/>
      <c r="J15" s="84"/>
      <c r="K15" s="84"/>
      <c r="L15" s="84"/>
      <c r="M15" s="87" t="s">
        <v>303</v>
      </c>
      <c r="N15" s="84"/>
      <c r="O15" s="84"/>
      <c r="P15" s="84"/>
      <c r="Q15" s="84"/>
      <c r="R15" s="84"/>
      <c r="S15" s="118"/>
      <c r="T15" s="119"/>
      <c r="U15" s="119"/>
      <c r="V15" s="86" t="s">
        <v>48</v>
      </c>
      <c r="W15" s="84"/>
      <c r="X15" s="28" t="s">
        <v>17</v>
      </c>
      <c r="Y15" s="120">
        <f t="shared" si="0"/>
        <v>0</v>
      </c>
      <c r="Z15" s="84"/>
    </row>
    <row r="16" spans="2:26" ht="15">
      <c r="B16" s="86">
        <v>4</v>
      </c>
      <c r="C16" s="84"/>
      <c r="D16" s="87" t="s">
        <v>304</v>
      </c>
      <c r="E16" s="84"/>
      <c r="F16" s="84"/>
      <c r="G16" s="84"/>
      <c r="H16" s="84"/>
      <c r="I16" s="84"/>
      <c r="J16" s="84"/>
      <c r="K16" s="84"/>
      <c r="L16" s="84"/>
      <c r="M16" s="87" t="s">
        <v>305</v>
      </c>
      <c r="N16" s="84"/>
      <c r="O16" s="84"/>
      <c r="P16" s="84"/>
      <c r="Q16" s="84"/>
      <c r="R16" s="84"/>
      <c r="S16" s="118"/>
      <c r="T16" s="119"/>
      <c r="U16" s="119"/>
      <c r="V16" s="86" t="s">
        <v>306</v>
      </c>
      <c r="W16" s="84"/>
      <c r="X16" s="28" t="s">
        <v>17</v>
      </c>
      <c r="Y16" s="120">
        <f t="shared" si="0"/>
        <v>0</v>
      </c>
      <c r="Z16" s="84"/>
    </row>
    <row r="17" spans="2:26" ht="15">
      <c r="B17" s="86">
        <v>5</v>
      </c>
      <c r="C17" s="84"/>
      <c r="D17" s="87" t="s">
        <v>307</v>
      </c>
      <c r="E17" s="84"/>
      <c r="F17" s="84"/>
      <c r="G17" s="84"/>
      <c r="H17" s="84"/>
      <c r="I17" s="84"/>
      <c r="J17" s="84"/>
      <c r="K17" s="84"/>
      <c r="L17" s="84"/>
      <c r="M17" s="87" t="s">
        <v>308</v>
      </c>
      <c r="N17" s="84"/>
      <c r="O17" s="84"/>
      <c r="P17" s="84"/>
      <c r="Q17" s="84"/>
      <c r="R17" s="84"/>
      <c r="S17" s="118"/>
      <c r="T17" s="119"/>
      <c r="U17" s="119"/>
      <c r="V17" s="86" t="s">
        <v>309</v>
      </c>
      <c r="W17" s="84"/>
      <c r="X17" s="28" t="s">
        <v>17</v>
      </c>
      <c r="Y17" s="120">
        <f t="shared" si="0"/>
        <v>0</v>
      </c>
      <c r="Z17" s="84"/>
    </row>
    <row r="18" spans="2:26" ht="15">
      <c r="B18" s="86">
        <v>6</v>
      </c>
      <c r="C18" s="84"/>
      <c r="D18" s="87" t="s">
        <v>310</v>
      </c>
      <c r="E18" s="84"/>
      <c r="F18" s="84"/>
      <c r="G18" s="84"/>
      <c r="H18" s="84"/>
      <c r="I18" s="84"/>
      <c r="J18" s="84"/>
      <c r="K18" s="84"/>
      <c r="L18" s="84"/>
      <c r="M18" s="87" t="s">
        <v>311</v>
      </c>
      <c r="N18" s="84"/>
      <c r="O18" s="84"/>
      <c r="P18" s="84"/>
      <c r="Q18" s="84"/>
      <c r="R18" s="84"/>
      <c r="S18" s="118"/>
      <c r="T18" s="119"/>
      <c r="U18" s="119"/>
      <c r="V18" s="86" t="s">
        <v>45</v>
      </c>
      <c r="W18" s="84"/>
      <c r="X18" s="28" t="s">
        <v>17</v>
      </c>
      <c r="Y18" s="120">
        <f t="shared" si="0"/>
        <v>0</v>
      </c>
      <c r="Z18" s="84"/>
    </row>
    <row r="19" spans="2:26" ht="15">
      <c r="B19" s="86">
        <v>7</v>
      </c>
      <c r="C19" s="84"/>
      <c r="D19" s="87" t="s">
        <v>312</v>
      </c>
      <c r="E19" s="84"/>
      <c r="F19" s="84"/>
      <c r="G19" s="84"/>
      <c r="H19" s="84"/>
      <c r="I19" s="84"/>
      <c r="J19" s="84"/>
      <c r="K19" s="84"/>
      <c r="L19" s="84"/>
      <c r="M19" s="87" t="s">
        <v>313</v>
      </c>
      <c r="N19" s="84"/>
      <c r="O19" s="84"/>
      <c r="P19" s="84"/>
      <c r="Q19" s="84"/>
      <c r="R19" s="84"/>
      <c r="S19" s="118"/>
      <c r="T19" s="119"/>
      <c r="U19" s="119"/>
      <c r="V19" s="86" t="s">
        <v>314</v>
      </c>
      <c r="W19" s="84"/>
      <c r="X19" s="28" t="s">
        <v>17</v>
      </c>
      <c r="Y19" s="120">
        <f t="shared" si="0"/>
        <v>0</v>
      </c>
      <c r="Z19" s="84"/>
    </row>
    <row r="20" spans="2:26" ht="15">
      <c r="B20" s="86">
        <v>8</v>
      </c>
      <c r="C20" s="84"/>
      <c r="D20" s="87" t="s">
        <v>315</v>
      </c>
      <c r="E20" s="84"/>
      <c r="F20" s="84"/>
      <c r="G20" s="84"/>
      <c r="H20" s="84"/>
      <c r="I20" s="84"/>
      <c r="J20" s="84"/>
      <c r="K20" s="84"/>
      <c r="L20" s="84"/>
      <c r="M20" s="87" t="s">
        <v>316</v>
      </c>
      <c r="N20" s="84"/>
      <c r="O20" s="84"/>
      <c r="P20" s="84"/>
      <c r="Q20" s="84"/>
      <c r="R20" s="84"/>
      <c r="S20" s="118"/>
      <c r="T20" s="119"/>
      <c r="U20" s="119"/>
      <c r="V20" s="86" t="s">
        <v>317</v>
      </c>
      <c r="W20" s="84"/>
      <c r="X20" s="28" t="s">
        <v>17</v>
      </c>
      <c r="Y20" s="120">
        <f t="shared" si="0"/>
        <v>0</v>
      </c>
      <c r="Z20" s="84"/>
    </row>
    <row r="21" spans="2:26" ht="15">
      <c r="B21" s="86">
        <v>9</v>
      </c>
      <c r="C21" s="84"/>
      <c r="D21" s="87" t="s">
        <v>318</v>
      </c>
      <c r="E21" s="84"/>
      <c r="F21" s="84"/>
      <c r="G21" s="84"/>
      <c r="H21" s="84"/>
      <c r="I21" s="84"/>
      <c r="J21" s="84"/>
      <c r="K21" s="84"/>
      <c r="L21" s="84"/>
      <c r="M21" s="87" t="s">
        <v>319</v>
      </c>
      <c r="N21" s="84"/>
      <c r="O21" s="84"/>
      <c r="P21" s="84"/>
      <c r="Q21" s="84"/>
      <c r="R21" s="84"/>
      <c r="S21" s="118"/>
      <c r="T21" s="119"/>
      <c r="U21" s="119"/>
      <c r="V21" s="86" t="s">
        <v>227</v>
      </c>
      <c r="W21" s="84"/>
      <c r="X21" s="28" t="s">
        <v>24</v>
      </c>
      <c r="Y21" s="120">
        <f t="shared" si="0"/>
        <v>0</v>
      </c>
      <c r="Z21" s="84"/>
    </row>
    <row r="22" spans="2:26" ht="15">
      <c r="B22" s="86">
        <v>10</v>
      </c>
      <c r="C22" s="84"/>
      <c r="D22" s="87" t="s">
        <v>318</v>
      </c>
      <c r="E22" s="84"/>
      <c r="F22" s="84"/>
      <c r="G22" s="84"/>
      <c r="H22" s="84"/>
      <c r="I22" s="84"/>
      <c r="J22" s="84"/>
      <c r="K22" s="84"/>
      <c r="L22" s="84"/>
      <c r="M22" s="87" t="s">
        <v>320</v>
      </c>
      <c r="N22" s="84"/>
      <c r="O22" s="84"/>
      <c r="P22" s="84"/>
      <c r="Q22" s="84"/>
      <c r="R22" s="84"/>
      <c r="S22" s="118"/>
      <c r="T22" s="119"/>
      <c r="U22" s="119"/>
      <c r="V22" s="86" t="s">
        <v>314</v>
      </c>
      <c r="W22" s="84"/>
      <c r="X22" s="28" t="s">
        <v>24</v>
      </c>
      <c r="Y22" s="120">
        <f t="shared" si="0"/>
        <v>0</v>
      </c>
      <c r="Z22" s="84"/>
    </row>
    <row r="23" spans="2:26" ht="15">
      <c r="B23" s="86">
        <v>11</v>
      </c>
      <c r="C23" s="84"/>
      <c r="D23" s="87" t="s">
        <v>321</v>
      </c>
      <c r="E23" s="84"/>
      <c r="F23" s="84"/>
      <c r="G23" s="84"/>
      <c r="H23" s="84"/>
      <c r="I23" s="84"/>
      <c r="J23" s="84"/>
      <c r="K23" s="84"/>
      <c r="L23" s="84"/>
      <c r="M23" s="87" t="s">
        <v>322</v>
      </c>
      <c r="N23" s="84"/>
      <c r="O23" s="84"/>
      <c r="P23" s="84"/>
      <c r="Q23" s="84"/>
      <c r="R23" s="84"/>
      <c r="S23" s="118"/>
      <c r="T23" s="119"/>
      <c r="U23" s="119"/>
      <c r="V23" s="86" t="s">
        <v>45</v>
      </c>
      <c r="W23" s="84"/>
      <c r="X23" s="28" t="s">
        <v>24</v>
      </c>
      <c r="Y23" s="120">
        <f t="shared" si="0"/>
        <v>0</v>
      </c>
      <c r="Z23" s="84"/>
    </row>
    <row r="24" spans="2:26" ht="15">
      <c r="B24" s="86">
        <v>12</v>
      </c>
      <c r="C24" s="84"/>
      <c r="D24" s="87" t="s">
        <v>323</v>
      </c>
      <c r="E24" s="84"/>
      <c r="F24" s="84"/>
      <c r="G24" s="84"/>
      <c r="H24" s="84"/>
      <c r="I24" s="84"/>
      <c r="J24" s="84"/>
      <c r="K24" s="84"/>
      <c r="L24" s="84"/>
      <c r="M24" s="87" t="s">
        <v>324</v>
      </c>
      <c r="N24" s="84"/>
      <c r="O24" s="84"/>
      <c r="P24" s="84"/>
      <c r="Q24" s="84"/>
      <c r="R24" s="84"/>
      <c r="S24" s="118"/>
      <c r="T24" s="119"/>
      <c r="U24" s="119"/>
      <c r="V24" s="86" t="s">
        <v>99</v>
      </c>
      <c r="W24" s="84"/>
      <c r="X24" s="28" t="s">
        <v>24</v>
      </c>
      <c r="Y24" s="120">
        <f t="shared" si="0"/>
        <v>0</v>
      </c>
      <c r="Z24" s="84"/>
    </row>
    <row r="25" spans="2:26" ht="15">
      <c r="B25" s="86">
        <v>13</v>
      </c>
      <c r="C25" s="84"/>
      <c r="D25" s="87" t="s">
        <v>325</v>
      </c>
      <c r="E25" s="84"/>
      <c r="F25" s="84"/>
      <c r="G25" s="84"/>
      <c r="H25" s="84"/>
      <c r="I25" s="84"/>
      <c r="J25" s="84"/>
      <c r="K25" s="84"/>
      <c r="L25" s="84"/>
      <c r="M25" s="87" t="s">
        <v>326</v>
      </c>
      <c r="N25" s="84"/>
      <c r="O25" s="84"/>
      <c r="P25" s="84"/>
      <c r="Q25" s="84"/>
      <c r="R25" s="84"/>
      <c r="S25" s="118"/>
      <c r="T25" s="119"/>
      <c r="U25" s="119"/>
      <c r="V25" s="86" t="s">
        <v>45</v>
      </c>
      <c r="W25" s="84"/>
      <c r="X25" s="28" t="s">
        <v>24</v>
      </c>
      <c r="Y25" s="120">
        <f t="shared" si="0"/>
        <v>0</v>
      </c>
      <c r="Z25" s="84"/>
    </row>
    <row r="26" spans="2:26" ht="15">
      <c r="B26" s="86">
        <v>14</v>
      </c>
      <c r="C26" s="84"/>
      <c r="D26" s="87" t="s">
        <v>327</v>
      </c>
      <c r="E26" s="84"/>
      <c r="F26" s="84"/>
      <c r="G26" s="84"/>
      <c r="H26" s="84"/>
      <c r="I26" s="84"/>
      <c r="J26" s="84"/>
      <c r="K26" s="84"/>
      <c r="L26" s="84"/>
      <c r="M26" s="87" t="s">
        <v>328</v>
      </c>
      <c r="N26" s="84"/>
      <c r="O26" s="84"/>
      <c r="P26" s="84"/>
      <c r="Q26" s="84"/>
      <c r="R26" s="84"/>
      <c r="S26" s="118"/>
      <c r="T26" s="119"/>
      <c r="U26" s="119"/>
      <c r="V26" s="86" t="s">
        <v>123</v>
      </c>
      <c r="W26" s="84"/>
      <c r="X26" s="28" t="s">
        <v>17</v>
      </c>
      <c r="Y26" s="120">
        <f t="shared" si="0"/>
        <v>0</v>
      </c>
      <c r="Z26" s="84"/>
    </row>
    <row r="27" spans="2:26" ht="15">
      <c r="B27" s="86">
        <v>15</v>
      </c>
      <c r="C27" s="84"/>
      <c r="D27" s="87" t="s">
        <v>329</v>
      </c>
      <c r="E27" s="84"/>
      <c r="F27" s="84"/>
      <c r="G27" s="84"/>
      <c r="H27" s="84"/>
      <c r="I27" s="84"/>
      <c r="J27" s="84"/>
      <c r="K27" s="84"/>
      <c r="L27" s="84"/>
      <c r="M27" s="87" t="s">
        <v>330</v>
      </c>
      <c r="N27" s="84"/>
      <c r="O27" s="84"/>
      <c r="P27" s="84"/>
      <c r="Q27" s="84"/>
      <c r="R27" s="84"/>
      <c r="S27" s="118"/>
      <c r="T27" s="119"/>
      <c r="U27" s="119"/>
      <c r="V27" s="86" t="s">
        <v>123</v>
      </c>
      <c r="W27" s="84"/>
      <c r="X27" s="28" t="s">
        <v>17</v>
      </c>
      <c r="Y27" s="120">
        <f t="shared" si="0"/>
        <v>0</v>
      </c>
      <c r="Z27" s="84"/>
    </row>
    <row r="28" spans="2:26" ht="15">
      <c r="B28" s="86">
        <v>16</v>
      </c>
      <c r="C28" s="84"/>
      <c r="D28" s="87" t="s">
        <v>331</v>
      </c>
      <c r="E28" s="84"/>
      <c r="F28" s="84"/>
      <c r="G28" s="84"/>
      <c r="H28" s="84"/>
      <c r="I28" s="84"/>
      <c r="J28" s="84"/>
      <c r="K28" s="84"/>
      <c r="L28" s="84"/>
      <c r="M28" s="87" t="s">
        <v>332</v>
      </c>
      <c r="N28" s="84"/>
      <c r="O28" s="84"/>
      <c r="P28" s="84"/>
      <c r="Q28" s="84"/>
      <c r="R28" s="84"/>
      <c r="S28" s="118"/>
      <c r="T28" s="119"/>
      <c r="U28" s="119"/>
      <c r="V28" s="86" t="s">
        <v>192</v>
      </c>
      <c r="W28" s="84"/>
      <c r="X28" s="28" t="s">
        <v>333</v>
      </c>
      <c r="Y28" s="120">
        <f t="shared" si="0"/>
        <v>0</v>
      </c>
      <c r="Z28" s="84"/>
    </row>
    <row r="29" spans="2:26" ht="15">
      <c r="B29" s="86">
        <v>17</v>
      </c>
      <c r="C29" s="84"/>
      <c r="D29" s="87" t="s">
        <v>334</v>
      </c>
      <c r="E29" s="84"/>
      <c r="F29" s="84"/>
      <c r="G29" s="84"/>
      <c r="H29" s="84"/>
      <c r="I29" s="84"/>
      <c r="J29" s="84"/>
      <c r="K29" s="84"/>
      <c r="L29" s="84"/>
      <c r="M29" s="87" t="s">
        <v>335</v>
      </c>
      <c r="N29" s="84"/>
      <c r="O29" s="84"/>
      <c r="P29" s="84"/>
      <c r="Q29" s="84"/>
      <c r="R29" s="84"/>
      <c r="S29" s="118"/>
      <c r="T29" s="119"/>
      <c r="U29" s="119"/>
      <c r="V29" s="86" t="s">
        <v>191</v>
      </c>
      <c r="W29" s="84"/>
      <c r="X29" s="28" t="s">
        <v>24</v>
      </c>
      <c r="Y29" s="120">
        <f t="shared" si="0"/>
        <v>0</v>
      </c>
      <c r="Z29" s="84"/>
    </row>
    <row r="30" spans="2:26" ht="15">
      <c r="B30" s="86">
        <v>18</v>
      </c>
      <c r="C30" s="84"/>
      <c r="D30" s="87" t="s">
        <v>334</v>
      </c>
      <c r="E30" s="84"/>
      <c r="F30" s="84"/>
      <c r="G30" s="84"/>
      <c r="H30" s="84"/>
      <c r="I30" s="84"/>
      <c r="J30" s="84"/>
      <c r="K30" s="84"/>
      <c r="L30" s="84"/>
      <c r="M30" s="87" t="s">
        <v>335</v>
      </c>
      <c r="N30" s="84"/>
      <c r="O30" s="84"/>
      <c r="P30" s="84"/>
      <c r="Q30" s="84"/>
      <c r="R30" s="84"/>
      <c r="S30" s="118"/>
      <c r="T30" s="119"/>
      <c r="U30" s="119"/>
      <c r="V30" s="86" t="s">
        <v>212</v>
      </c>
      <c r="W30" s="84"/>
      <c r="X30" s="28" t="s">
        <v>24</v>
      </c>
      <c r="Y30" s="120">
        <f t="shared" si="0"/>
        <v>0</v>
      </c>
      <c r="Z30" s="84"/>
    </row>
    <row r="31" spans="2:26" ht="15">
      <c r="B31" s="86">
        <v>19</v>
      </c>
      <c r="C31" s="84"/>
      <c r="D31" s="87" t="s">
        <v>334</v>
      </c>
      <c r="E31" s="84"/>
      <c r="F31" s="84"/>
      <c r="G31" s="84"/>
      <c r="H31" s="84"/>
      <c r="I31" s="84"/>
      <c r="J31" s="84"/>
      <c r="K31" s="84"/>
      <c r="L31" s="84"/>
      <c r="M31" s="87" t="s">
        <v>335</v>
      </c>
      <c r="N31" s="84"/>
      <c r="O31" s="84"/>
      <c r="P31" s="84"/>
      <c r="Q31" s="84"/>
      <c r="R31" s="84"/>
      <c r="S31" s="118"/>
      <c r="T31" s="119"/>
      <c r="U31" s="119"/>
      <c r="V31" s="86" t="s">
        <v>192</v>
      </c>
      <c r="W31" s="84"/>
      <c r="X31" s="28" t="s">
        <v>24</v>
      </c>
      <c r="Y31" s="120">
        <f t="shared" si="0"/>
        <v>0</v>
      </c>
      <c r="Z31" s="84"/>
    </row>
    <row r="32" spans="2:26" ht="15">
      <c r="B32" s="86">
        <v>20</v>
      </c>
      <c r="C32" s="84"/>
      <c r="D32" s="87" t="s">
        <v>334</v>
      </c>
      <c r="E32" s="84"/>
      <c r="F32" s="84"/>
      <c r="G32" s="84"/>
      <c r="H32" s="84"/>
      <c r="I32" s="84"/>
      <c r="J32" s="84"/>
      <c r="K32" s="84"/>
      <c r="L32" s="84"/>
      <c r="M32" s="87" t="s">
        <v>336</v>
      </c>
      <c r="N32" s="84"/>
      <c r="O32" s="84"/>
      <c r="P32" s="84"/>
      <c r="Q32" s="84"/>
      <c r="R32" s="84"/>
      <c r="S32" s="118"/>
      <c r="T32" s="119"/>
      <c r="U32" s="119"/>
      <c r="V32" s="86" t="s">
        <v>337</v>
      </c>
      <c r="W32" s="84"/>
      <c r="X32" s="28" t="s">
        <v>24</v>
      </c>
      <c r="Y32" s="120">
        <f t="shared" si="0"/>
        <v>0</v>
      </c>
      <c r="Z32" s="84"/>
    </row>
    <row r="33" spans="2:26" ht="15">
      <c r="B33" s="86">
        <v>21</v>
      </c>
      <c r="C33" s="84"/>
      <c r="D33" s="87" t="s">
        <v>334</v>
      </c>
      <c r="E33" s="84"/>
      <c r="F33" s="84"/>
      <c r="G33" s="84"/>
      <c r="H33" s="84"/>
      <c r="I33" s="84"/>
      <c r="J33" s="84"/>
      <c r="K33" s="84"/>
      <c r="L33" s="84"/>
      <c r="M33" s="87" t="s">
        <v>336</v>
      </c>
      <c r="N33" s="84"/>
      <c r="O33" s="84"/>
      <c r="P33" s="84"/>
      <c r="Q33" s="84"/>
      <c r="R33" s="84"/>
      <c r="S33" s="118"/>
      <c r="T33" s="119"/>
      <c r="U33" s="119"/>
      <c r="V33" s="86" t="s">
        <v>64</v>
      </c>
      <c r="W33" s="84"/>
      <c r="X33" s="28" t="s">
        <v>24</v>
      </c>
      <c r="Y33" s="120">
        <f t="shared" si="0"/>
        <v>0</v>
      </c>
      <c r="Z33" s="84"/>
    </row>
    <row r="34" spans="2:26" ht="15">
      <c r="B34" s="86">
        <v>22</v>
      </c>
      <c r="C34" s="84"/>
      <c r="D34" s="87" t="s">
        <v>338</v>
      </c>
      <c r="E34" s="84"/>
      <c r="F34" s="84"/>
      <c r="G34" s="84"/>
      <c r="H34" s="84"/>
      <c r="I34" s="84"/>
      <c r="J34" s="84"/>
      <c r="K34" s="84"/>
      <c r="L34" s="84"/>
      <c r="M34" s="87" t="s">
        <v>339</v>
      </c>
      <c r="N34" s="84"/>
      <c r="O34" s="84"/>
      <c r="P34" s="84"/>
      <c r="Q34" s="84"/>
      <c r="R34" s="84"/>
      <c r="S34" s="118"/>
      <c r="T34" s="119"/>
      <c r="U34" s="119"/>
      <c r="V34" s="86" t="s">
        <v>191</v>
      </c>
      <c r="W34" s="84"/>
      <c r="X34" s="28" t="s">
        <v>24</v>
      </c>
      <c r="Y34" s="120">
        <f t="shared" si="0"/>
        <v>0</v>
      </c>
      <c r="Z34" s="84"/>
    </row>
    <row r="35" spans="2:26" ht="15">
      <c r="B35" s="86">
        <v>23</v>
      </c>
      <c r="C35" s="84"/>
      <c r="D35" s="87" t="s">
        <v>340</v>
      </c>
      <c r="E35" s="84"/>
      <c r="F35" s="84"/>
      <c r="G35" s="84"/>
      <c r="H35" s="84"/>
      <c r="I35" s="84"/>
      <c r="J35" s="84"/>
      <c r="K35" s="84"/>
      <c r="L35" s="84"/>
      <c r="M35" s="87" t="s">
        <v>341</v>
      </c>
      <c r="N35" s="84"/>
      <c r="O35" s="84"/>
      <c r="P35" s="84"/>
      <c r="Q35" s="84"/>
      <c r="R35" s="84"/>
      <c r="S35" s="118"/>
      <c r="T35" s="119"/>
      <c r="U35" s="119"/>
      <c r="V35" s="86" t="s">
        <v>137</v>
      </c>
      <c r="W35" s="84"/>
      <c r="X35" s="28" t="s">
        <v>24</v>
      </c>
      <c r="Y35" s="120">
        <f t="shared" si="0"/>
        <v>0</v>
      </c>
      <c r="Z35" s="84"/>
    </row>
    <row r="36" spans="2:26" ht="15">
      <c r="B36" s="86">
        <v>24</v>
      </c>
      <c r="C36" s="84"/>
      <c r="D36" s="87" t="s">
        <v>342</v>
      </c>
      <c r="E36" s="84"/>
      <c r="F36" s="84"/>
      <c r="G36" s="84"/>
      <c r="H36" s="84"/>
      <c r="I36" s="84"/>
      <c r="J36" s="84"/>
      <c r="K36" s="84"/>
      <c r="L36" s="84"/>
      <c r="M36" s="87" t="s">
        <v>343</v>
      </c>
      <c r="N36" s="84"/>
      <c r="O36" s="84"/>
      <c r="P36" s="84"/>
      <c r="Q36" s="84"/>
      <c r="R36" s="84"/>
      <c r="S36" s="118"/>
      <c r="T36" s="119"/>
      <c r="U36" s="119"/>
      <c r="V36" s="86" t="s">
        <v>48</v>
      </c>
      <c r="W36" s="84"/>
      <c r="X36" s="28" t="s">
        <v>17</v>
      </c>
      <c r="Y36" s="120">
        <f t="shared" si="0"/>
        <v>0</v>
      </c>
      <c r="Z36" s="84"/>
    </row>
    <row r="37" spans="2:26" ht="15">
      <c r="B37" s="86">
        <v>25</v>
      </c>
      <c r="C37" s="84"/>
      <c r="D37" s="87" t="s">
        <v>344</v>
      </c>
      <c r="E37" s="84"/>
      <c r="F37" s="84"/>
      <c r="G37" s="84"/>
      <c r="H37" s="84"/>
      <c r="I37" s="84"/>
      <c r="J37" s="84"/>
      <c r="K37" s="84"/>
      <c r="L37" s="84"/>
      <c r="M37" s="87" t="s">
        <v>345</v>
      </c>
      <c r="N37" s="84"/>
      <c r="O37" s="84"/>
      <c r="P37" s="84"/>
      <c r="Q37" s="84"/>
      <c r="R37" s="84"/>
      <c r="S37" s="118"/>
      <c r="T37" s="119"/>
      <c r="U37" s="119"/>
      <c r="V37" s="86" t="s">
        <v>346</v>
      </c>
      <c r="W37" s="84"/>
      <c r="X37" s="28" t="s">
        <v>17</v>
      </c>
      <c r="Y37" s="120">
        <f t="shared" si="0"/>
        <v>0</v>
      </c>
      <c r="Z37" s="84"/>
    </row>
    <row r="38" spans="2:26" ht="15">
      <c r="B38" s="86">
        <v>26</v>
      </c>
      <c r="C38" s="84"/>
      <c r="D38" s="87" t="s">
        <v>347</v>
      </c>
      <c r="E38" s="84"/>
      <c r="F38" s="84"/>
      <c r="G38" s="84"/>
      <c r="H38" s="84"/>
      <c r="I38" s="84"/>
      <c r="J38" s="84"/>
      <c r="K38" s="84"/>
      <c r="L38" s="84"/>
      <c r="M38" s="87" t="s">
        <v>348</v>
      </c>
      <c r="N38" s="84"/>
      <c r="O38" s="84"/>
      <c r="P38" s="84"/>
      <c r="Q38" s="84"/>
      <c r="R38" s="84"/>
      <c r="S38" s="118"/>
      <c r="T38" s="119"/>
      <c r="U38" s="119"/>
      <c r="V38" s="86" t="s">
        <v>107</v>
      </c>
      <c r="W38" s="84"/>
      <c r="X38" s="28" t="s">
        <v>24</v>
      </c>
      <c r="Y38" s="120">
        <f t="shared" si="0"/>
        <v>0</v>
      </c>
      <c r="Z38" s="84"/>
    </row>
    <row r="39" spans="2:26" ht="15">
      <c r="B39" s="86">
        <v>27</v>
      </c>
      <c r="C39" s="84"/>
      <c r="D39" s="87" t="s">
        <v>349</v>
      </c>
      <c r="E39" s="84"/>
      <c r="F39" s="84"/>
      <c r="G39" s="84"/>
      <c r="H39" s="84"/>
      <c r="I39" s="84"/>
      <c r="J39" s="84"/>
      <c r="K39" s="84"/>
      <c r="L39" s="84"/>
      <c r="M39" s="87" t="s">
        <v>350</v>
      </c>
      <c r="N39" s="84"/>
      <c r="O39" s="84"/>
      <c r="P39" s="84"/>
      <c r="Q39" s="84"/>
      <c r="R39" s="84"/>
      <c r="S39" s="118"/>
      <c r="T39" s="119"/>
      <c r="U39" s="119"/>
      <c r="V39" s="86" t="s">
        <v>48</v>
      </c>
      <c r="W39" s="84"/>
      <c r="X39" s="28" t="s">
        <v>24</v>
      </c>
      <c r="Y39" s="120">
        <f t="shared" si="0"/>
        <v>0</v>
      </c>
      <c r="Z39" s="84"/>
    </row>
    <row r="40" spans="2:26" ht="15">
      <c r="B40" s="86">
        <v>28</v>
      </c>
      <c r="C40" s="84"/>
      <c r="D40" s="87" t="s">
        <v>349</v>
      </c>
      <c r="E40" s="84"/>
      <c r="F40" s="84"/>
      <c r="G40" s="84"/>
      <c r="H40" s="84"/>
      <c r="I40" s="84"/>
      <c r="J40" s="84"/>
      <c r="K40" s="84"/>
      <c r="L40" s="84"/>
      <c r="M40" s="87" t="s">
        <v>350</v>
      </c>
      <c r="N40" s="84"/>
      <c r="O40" s="84"/>
      <c r="P40" s="84"/>
      <c r="Q40" s="84"/>
      <c r="R40" s="84"/>
      <c r="S40" s="118"/>
      <c r="T40" s="119"/>
      <c r="U40" s="119"/>
      <c r="V40" s="86" t="s">
        <v>351</v>
      </c>
      <c r="W40" s="84"/>
      <c r="X40" s="28" t="s">
        <v>24</v>
      </c>
      <c r="Y40" s="120">
        <f t="shared" si="0"/>
        <v>0</v>
      </c>
      <c r="Z40" s="84"/>
    </row>
    <row r="41" spans="2:26" ht="15">
      <c r="B41" s="86">
        <v>29</v>
      </c>
      <c r="C41" s="84"/>
      <c r="D41" s="87" t="s">
        <v>349</v>
      </c>
      <c r="E41" s="84"/>
      <c r="F41" s="84"/>
      <c r="G41" s="84"/>
      <c r="H41" s="84"/>
      <c r="I41" s="84"/>
      <c r="J41" s="84"/>
      <c r="K41" s="84"/>
      <c r="L41" s="84"/>
      <c r="M41" s="87" t="s">
        <v>350</v>
      </c>
      <c r="N41" s="84"/>
      <c r="O41" s="84"/>
      <c r="P41" s="84"/>
      <c r="Q41" s="84"/>
      <c r="R41" s="84"/>
      <c r="S41" s="118"/>
      <c r="T41" s="119"/>
      <c r="U41" s="119"/>
      <c r="V41" s="86" t="s">
        <v>53</v>
      </c>
      <c r="W41" s="84"/>
      <c r="X41" s="28" t="s">
        <v>24</v>
      </c>
      <c r="Y41" s="120">
        <f t="shared" si="0"/>
        <v>0</v>
      </c>
      <c r="Z41" s="84"/>
    </row>
    <row r="42" spans="2:26" ht="15">
      <c r="B42" s="86">
        <v>30</v>
      </c>
      <c r="C42" s="84"/>
      <c r="D42" s="87" t="s">
        <v>349</v>
      </c>
      <c r="E42" s="84"/>
      <c r="F42" s="84"/>
      <c r="G42" s="84"/>
      <c r="H42" s="84"/>
      <c r="I42" s="84"/>
      <c r="J42" s="84"/>
      <c r="K42" s="84"/>
      <c r="L42" s="84"/>
      <c r="M42" s="87" t="s">
        <v>350</v>
      </c>
      <c r="N42" s="84"/>
      <c r="O42" s="84"/>
      <c r="P42" s="84"/>
      <c r="Q42" s="84"/>
      <c r="R42" s="84"/>
      <c r="S42" s="118"/>
      <c r="T42" s="119"/>
      <c r="U42" s="119"/>
      <c r="V42" s="86" t="s">
        <v>215</v>
      </c>
      <c r="W42" s="84"/>
      <c r="X42" s="28" t="s">
        <v>24</v>
      </c>
      <c r="Y42" s="120">
        <f t="shared" si="0"/>
        <v>0</v>
      </c>
      <c r="Z42" s="84"/>
    </row>
    <row r="43" spans="2:26" ht="15">
      <c r="B43" s="86">
        <v>31</v>
      </c>
      <c r="C43" s="84"/>
      <c r="D43" s="87" t="s">
        <v>352</v>
      </c>
      <c r="E43" s="84"/>
      <c r="F43" s="84"/>
      <c r="G43" s="84"/>
      <c r="H43" s="84"/>
      <c r="I43" s="84"/>
      <c r="J43" s="84"/>
      <c r="K43" s="84"/>
      <c r="L43" s="84"/>
      <c r="M43" s="87" t="s">
        <v>353</v>
      </c>
      <c r="N43" s="84"/>
      <c r="O43" s="84"/>
      <c r="P43" s="84"/>
      <c r="Q43" s="84"/>
      <c r="R43" s="84"/>
      <c r="S43" s="118"/>
      <c r="T43" s="119"/>
      <c r="U43" s="119"/>
      <c r="V43" s="86" t="s">
        <v>354</v>
      </c>
      <c r="W43" s="84"/>
      <c r="X43" s="28" t="s">
        <v>24</v>
      </c>
      <c r="Y43" s="120">
        <f t="shared" si="0"/>
        <v>0</v>
      </c>
      <c r="Z43" s="84"/>
    </row>
    <row r="44" spans="2:26" ht="15">
      <c r="B44" s="86">
        <v>32</v>
      </c>
      <c r="C44" s="84"/>
      <c r="D44" s="87" t="s">
        <v>352</v>
      </c>
      <c r="E44" s="84"/>
      <c r="F44" s="84"/>
      <c r="G44" s="84"/>
      <c r="H44" s="84"/>
      <c r="I44" s="84"/>
      <c r="J44" s="84"/>
      <c r="K44" s="84"/>
      <c r="L44" s="84"/>
      <c r="M44" s="87" t="s">
        <v>353</v>
      </c>
      <c r="N44" s="84"/>
      <c r="O44" s="84"/>
      <c r="P44" s="84"/>
      <c r="Q44" s="84"/>
      <c r="R44" s="84"/>
      <c r="S44" s="118"/>
      <c r="T44" s="119"/>
      <c r="U44" s="119"/>
      <c r="V44" s="86" t="s">
        <v>111</v>
      </c>
      <c r="W44" s="84"/>
      <c r="X44" s="28" t="s">
        <v>24</v>
      </c>
      <c r="Y44" s="120">
        <f t="shared" si="0"/>
        <v>0</v>
      </c>
      <c r="Z44" s="84"/>
    </row>
    <row r="45" spans="2:26" ht="15">
      <c r="B45" s="86">
        <v>33</v>
      </c>
      <c r="C45" s="84"/>
      <c r="D45" s="87" t="s">
        <v>352</v>
      </c>
      <c r="E45" s="84"/>
      <c r="F45" s="84"/>
      <c r="G45" s="84"/>
      <c r="H45" s="84"/>
      <c r="I45" s="84"/>
      <c r="J45" s="84"/>
      <c r="K45" s="84"/>
      <c r="L45" s="84"/>
      <c r="M45" s="87" t="s">
        <v>353</v>
      </c>
      <c r="N45" s="84"/>
      <c r="O45" s="84"/>
      <c r="P45" s="84"/>
      <c r="Q45" s="84"/>
      <c r="R45" s="84"/>
      <c r="S45" s="118"/>
      <c r="T45" s="119"/>
      <c r="U45" s="119"/>
      <c r="V45" s="86" t="s">
        <v>107</v>
      </c>
      <c r="W45" s="84"/>
      <c r="X45" s="28" t="s">
        <v>24</v>
      </c>
      <c r="Y45" s="120">
        <f t="shared" si="0"/>
        <v>0</v>
      </c>
      <c r="Z45" s="84"/>
    </row>
    <row r="46" spans="2:26" ht="15">
      <c r="B46" s="86">
        <v>34</v>
      </c>
      <c r="C46" s="84"/>
      <c r="D46" s="87" t="s">
        <v>355</v>
      </c>
      <c r="E46" s="84"/>
      <c r="F46" s="84"/>
      <c r="G46" s="84"/>
      <c r="H46" s="84"/>
      <c r="I46" s="84"/>
      <c r="J46" s="84"/>
      <c r="K46" s="84"/>
      <c r="L46" s="84"/>
      <c r="M46" s="87" t="s">
        <v>356</v>
      </c>
      <c r="N46" s="84"/>
      <c r="O46" s="84"/>
      <c r="P46" s="84"/>
      <c r="Q46" s="84"/>
      <c r="R46" s="84"/>
      <c r="S46" s="118"/>
      <c r="T46" s="119"/>
      <c r="U46" s="119"/>
      <c r="V46" s="86" t="s">
        <v>215</v>
      </c>
      <c r="W46" s="84"/>
      <c r="X46" s="28" t="s">
        <v>24</v>
      </c>
      <c r="Y46" s="120">
        <f t="shared" si="0"/>
        <v>0</v>
      </c>
      <c r="Z46" s="84"/>
    </row>
    <row r="47" spans="2:26" ht="15">
      <c r="B47" s="86">
        <v>35</v>
      </c>
      <c r="C47" s="84"/>
      <c r="D47" s="87" t="s">
        <v>357</v>
      </c>
      <c r="E47" s="84"/>
      <c r="F47" s="84"/>
      <c r="G47" s="84"/>
      <c r="H47" s="84"/>
      <c r="I47" s="84"/>
      <c r="J47" s="84"/>
      <c r="K47" s="84"/>
      <c r="L47" s="84"/>
      <c r="M47" s="87" t="s">
        <v>358</v>
      </c>
      <c r="N47" s="84"/>
      <c r="O47" s="84"/>
      <c r="P47" s="84"/>
      <c r="Q47" s="84"/>
      <c r="R47" s="84"/>
      <c r="S47" s="118"/>
      <c r="T47" s="119"/>
      <c r="U47" s="119"/>
      <c r="V47" s="86" t="s">
        <v>111</v>
      </c>
      <c r="W47" s="84"/>
      <c r="X47" s="28" t="s">
        <v>24</v>
      </c>
      <c r="Y47" s="120">
        <f t="shared" si="0"/>
        <v>0</v>
      </c>
      <c r="Z47" s="84"/>
    </row>
    <row r="48" spans="2:26" ht="15">
      <c r="B48" s="86">
        <v>36</v>
      </c>
      <c r="C48" s="84"/>
      <c r="D48" s="87" t="s">
        <v>359</v>
      </c>
      <c r="E48" s="84"/>
      <c r="F48" s="84"/>
      <c r="G48" s="84"/>
      <c r="H48" s="84"/>
      <c r="I48" s="84"/>
      <c r="J48" s="84"/>
      <c r="K48" s="84"/>
      <c r="L48" s="84"/>
      <c r="M48" s="87" t="s">
        <v>360</v>
      </c>
      <c r="N48" s="84"/>
      <c r="O48" s="84"/>
      <c r="P48" s="84"/>
      <c r="Q48" s="84"/>
      <c r="R48" s="84"/>
      <c r="S48" s="118"/>
      <c r="T48" s="119"/>
      <c r="U48" s="119"/>
      <c r="V48" s="86" t="s">
        <v>111</v>
      </c>
      <c r="W48" s="84"/>
      <c r="X48" s="28" t="s">
        <v>24</v>
      </c>
      <c r="Y48" s="120">
        <f t="shared" si="0"/>
        <v>0</v>
      </c>
      <c r="Z48" s="84"/>
    </row>
    <row r="49" spans="2:26" ht="15">
      <c r="B49" s="86">
        <v>37</v>
      </c>
      <c r="C49" s="84"/>
      <c r="D49" s="87" t="s">
        <v>361</v>
      </c>
      <c r="E49" s="84"/>
      <c r="F49" s="84"/>
      <c r="G49" s="84"/>
      <c r="H49" s="84"/>
      <c r="I49" s="84"/>
      <c r="J49" s="84"/>
      <c r="K49" s="84"/>
      <c r="L49" s="84"/>
      <c r="M49" s="87" t="s">
        <v>362</v>
      </c>
      <c r="N49" s="84"/>
      <c r="O49" s="84"/>
      <c r="P49" s="84"/>
      <c r="Q49" s="84"/>
      <c r="R49" s="84"/>
      <c r="S49" s="118"/>
      <c r="T49" s="119"/>
      <c r="U49" s="119"/>
      <c r="V49" s="86" t="s">
        <v>215</v>
      </c>
      <c r="W49" s="84"/>
      <c r="X49" s="28" t="s">
        <v>24</v>
      </c>
      <c r="Y49" s="120">
        <f t="shared" si="0"/>
        <v>0</v>
      </c>
      <c r="Z49" s="84"/>
    </row>
    <row r="50" spans="2:26" ht="15">
      <c r="B50" s="86">
        <v>38</v>
      </c>
      <c r="C50" s="84"/>
      <c r="D50" s="87" t="s">
        <v>363</v>
      </c>
      <c r="E50" s="84"/>
      <c r="F50" s="84"/>
      <c r="G50" s="84"/>
      <c r="H50" s="84"/>
      <c r="I50" s="84"/>
      <c r="J50" s="84"/>
      <c r="K50" s="84"/>
      <c r="L50" s="84"/>
      <c r="M50" s="87" t="s">
        <v>364</v>
      </c>
      <c r="N50" s="84"/>
      <c r="O50" s="84"/>
      <c r="P50" s="84"/>
      <c r="Q50" s="84"/>
      <c r="R50" s="84"/>
      <c r="S50" s="118"/>
      <c r="T50" s="119"/>
      <c r="U50" s="119"/>
      <c r="V50" s="86" t="s">
        <v>365</v>
      </c>
      <c r="W50" s="84"/>
      <c r="X50" s="28" t="s">
        <v>17</v>
      </c>
      <c r="Y50" s="120">
        <f t="shared" si="0"/>
        <v>0</v>
      </c>
      <c r="Z50" s="84"/>
    </row>
    <row r="51" spans="2:26" ht="15">
      <c r="B51" s="86">
        <v>39</v>
      </c>
      <c r="C51" s="84"/>
      <c r="D51" s="87" t="s">
        <v>366</v>
      </c>
      <c r="E51" s="84"/>
      <c r="F51" s="84"/>
      <c r="G51" s="84"/>
      <c r="H51" s="84"/>
      <c r="I51" s="84"/>
      <c r="J51" s="84"/>
      <c r="K51" s="84"/>
      <c r="L51" s="84"/>
      <c r="M51" s="87" t="s">
        <v>367</v>
      </c>
      <c r="N51" s="84"/>
      <c r="O51" s="84"/>
      <c r="P51" s="84"/>
      <c r="Q51" s="84"/>
      <c r="R51" s="84"/>
      <c r="S51" s="118"/>
      <c r="T51" s="119"/>
      <c r="U51" s="119"/>
      <c r="V51" s="86" t="s">
        <v>222</v>
      </c>
      <c r="W51" s="84"/>
      <c r="X51" s="28" t="s">
        <v>17</v>
      </c>
      <c r="Y51" s="120">
        <f t="shared" si="0"/>
        <v>0</v>
      </c>
      <c r="Z51" s="84"/>
    </row>
    <row r="52" spans="2:26" ht="15">
      <c r="B52" s="86">
        <v>40</v>
      </c>
      <c r="C52" s="84"/>
      <c r="D52" s="87" t="s">
        <v>368</v>
      </c>
      <c r="E52" s="84"/>
      <c r="F52" s="84"/>
      <c r="G52" s="84"/>
      <c r="H52" s="84"/>
      <c r="I52" s="84"/>
      <c r="J52" s="84"/>
      <c r="K52" s="84"/>
      <c r="L52" s="84"/>
      <c r="M52" s="87" t="s">
        <v>369</v>
      </c>
      <c r="N52" s="84"/>
      <c r="O52" s="84"/>
      <c r="P52" s="84"/>
      <c r="Q52" s="84"/>
      <c r="R52" s="84"/>
      <c r="S52" s="118"/>
      <c r="T52" s="119"/>
      <c r="U52" s="119"/>
      <c r="V52" s="86" t="s">
        <v>222</v>
      </c>
      <c r="W52" s="84"/>
      <c r="X52" s="28" t="s">
        <v>17</v>
      </c>
      <c r="Y52" s="120">
        <f t="shared" si="0"/>
        <v>0</v>
      </c>
      <c r="Z52" s="84"/>
    </row>
    <row r="53" spans="2:26" ht="15">
      <c r="B53" s="86">
        <v>41</v>
      </c>
      <c r="C53" s="84"/>
      <c r="D53" s="87" t="s">
        <v>201</v>
      </c>
      <c r="E53" s="84"/>
      <c r="F53" s="84"/>
      <c r="G53" s="84"/>
      <c r="H53" s="84"/>
      <c r="I53" s="84"/>
      <c r="J53" s="84"/>
      <c r="K53" s="84"/>
      <c r="L53" s="84"/>
      <c r="M53" s="87" t="s">
        <v>202</v>
      </c>
      <c r="N53" s="84"/>
      <c r="O53" s="84"/>
      <c r="P53" s="84"/>
      <c r="Q53" s="84"/>
      <c r="R53" s="84"/>
      <c r="S53" s="118"/>
      <c r="T53" s="119"/>
      <c r="U53" s="119"/>
      <c r="V53" s="86" t="s">
        <v>370</v>
      </c>
      <c r="W53" s="84"/>
      <c r="X53" s="28" t="s">
        <v>17</v>
      </c>
      <c r="Y53" s="120">
        <f t="shared" si="0"/>
        <v>0</v>
      </c>
      <c r="Z53" s="84"/>
    </row>
    <row r="54" spans="2:26" ht="15">
      <c r="B54" s="86">
        <v>42</v>
      </c>
      <c r="C54" s="84"/>
      <c r="D54" s="87" t="s">
        <v>201</v>
      </c>
      <c r="E54" s="84"/>
      <c r="F54" s="84"/>
      <c r="G54" s="84"/>
      <c r="H54" s="84"/>
      <c r="I54" s="84"/>
      <c r="J54" s="84"/>
      <c r="K54" s="84"/>
      <c r="L54" s="84"/>
      <c r="M54" s="87" t="s">
        <v>204</v>
      </c>
      <c r="N54" s="84"/>
      <c r="O54" s="84"/>
      <c r="P54" s="84"/>
      <c r="Q54" s="84"/>
      <c r="R54" s="84"/>
      <c r="S54" s="118"/>
      <c r="T54" s="119"/>
      <c r="U54" s="119"/>
      <c r="V54" s="86" t="s">
        <v>228</v>
      </c>
      <c r="W54" s="84"/>
      <c r="X54" s="28" t="s">
        <v>17</v>
      </c>
      <c r="Y54" s="120">
        <f t="shared" si="0"/>
        <v>0</v>
      </c>
      <c r="Z54" s="84"/>
    </row>
    <row r="55" spans="2:26" ht="15">
      <c r="B55" s="86">
        <v>43</v>
      </c>
      <c r="C55" s="84"/>
      <c r="D55" s="87" t="s">
        <v>371</v>
      </c>
      <c r="E55" s="84"/>
      <c r="F55" s="84"/>
      <c r="G55" s="84"/>
      <c r="H55" s="84"/>
      <c r="I55" s="84"/>
      <c r="J55" s="84"/>
      <c r="K55" s="84"/>
      <c r="L55" s="84"/>
      <c r="M55" s="87" t="s">
        <v>372</v>
      </c>
      <c r="N55" s="84"/>
      <c r="O55" s="84"/>
      <c r="P55" s="84"/>
      <c r="Q55" s="84"/>
      <c r="R55" s="84"/>
      <c r="S55" s="118"/>
      <c r="T55" s="119"/>
      <c r="U55" s="119"/>
      <c r="V55" s="89">
        <v>1160</v>
      </c>
      <c r="W55" s="90"/>
      <c r="X55" s="28" t="s">
        <v>17</v>
      </c>
      <c r="Y55" s="120">
        <f t="shared" si="0"/>
        <v>0</v>
      </c>
      <c r="Z55" s="84"/>
    </row>
    <row r="56" spans="2:26" ht="15">
      <c r="B56" s="86">
        <v>44</v>
      </c>
      <c r="C56" s="84"/>
      <c r="D56" s="87" t="s">
        <v>373</v>
      </c>
      <c r="E56" s="84"/>
      <c r="F56" s="84"/>
      <c r="G56" s="84"/>
      <c r="H56" s="84"/>
      <c r="I56" s="84"/>
      <c r="J56" s="84"/>
      <c r="K56" s="84"/>
      <c r="L56" s="84"/>
      <c r="M56" s="87" t="s">
        <v>374</v>
      </c>
      <c r="N56" s="84"/>
      <c r="O56" s="84"/>
      <c r="P56" s="84"/>
      <c r="Q56" s="84"/>
      <c r="R56" s="84"/>
      <c r="S56" s="118"/>
      <c r="T56" s="119"/>
      <c r="U56" s="119"/>
      <c r="V56" s="86" t="s">
        <v>375</v>
      </c>
      <c r="W56" s="84"/>
      <c r="X56" s="28" t="s">
        <v>17</v>
      </c>
      <c r="Y56" s="120">
        <f t="shared" si="0"/>
        <v>0</v>
      </c>
      <c r="Z56" s="84"/>
    </row>
    <row r="57" spans="2:26" ht="15">
      <c r="B57" s="86">
        <v>45</v>
      </c>
      <c r="C57" s="84"/>
      <c r="D57" s="87" t="s">
        <v>376</v>
      </c>
      <c r="E57" s="84"/>
      <c r="F57" s="84"/>
      <c r="G57" s="84"/>
      <c r="H57" s="84"/>
      <c r="I57" s="84"/>
      <c r="J57" s="84"/>
      <c r="K57" s="84"/>
      <c r="L57" s="84"/>
      <c r="M57" s="87" t="s">
        <v>377</v>
      </c>
      <c r="N57" s="84"/>
      <c r="O57" s="84"/>
      <c r="P57" s="84"/>
      <c r="Q57" s="84"/>
      <c r="R57" s="84"/>
      <c r="S57" s="118"/>
      <c r="T57" s="119"/>
      <c r="U57" s="119"/>
      <c r="V57" s="86" t="s">
        <v>378</v>
      </c>
      <c r="W57" s="84"/>
      <c r="X57" s="28" t="s">
        <v>17</v>
      </c>
      <c r="Y57" s="120">
        <f t="shared" si="0"/>
        <v>0</v>
      </c>
      <c r="Z57" s="84"/>
    </row>
    <row r="58" spans="2:26" ht="15">
      <c r="B58" s="86">
        <v>46</v>
      </c>
      <c r="C58" s="84"/>
      <c r="D58" s="87" t="s">
        <v>379</v>
      </c>
      <c r="E58" s="84"/>
      <c r="F58" s="84"/>
      <c r="G58" s="84"/>
      <c r="H58" s="84"/>
      <c r="I58" s="84"/>
      <c r="J58" s="84"/>
      <c r="K58" s="84"/>
      <c r="L58" s="84"/>
      <c r="M58" s="87" t="s">
        <v>380</v>
      </c>
      <c r="N58" s="84"/>
      <c r="O58" s="84"/>
      <c r="P58" s="84"/>
      <c r="Q58" s="84"/>
      <c r="R58" s="84"/>
      <c r="S58" s="118"/>
      <c r="T58" s="119"/>
      <c r="U58" s="119"/>
      <c r="V58" s="86" t="s">
        <v>381</v>
      </c>
      <c r="W58" s="84"/>
      <c r="X58" s="28" t="s">
        <v>17</v>
      </c>
      <c r="Y58" s="120">
        <f t="shared" si="0"/>
        <v>0</v>
      </c>
      <c r="Z58" s="84"/>
    </row>
    <row r="59" spans="2:26" ht="15">
      <c r="B59" s="86">
        <v>47</v>
      </c>
      <c r="C59" s="84"/>
      <c r="D59" s="87" t="s">
        <v>382</v>
      </c>
      <c r="E59" s="84"/>
      <c r="F59" s="84"/>
      <c r="G59" s="84"/>
      <c r="H59" s="84"/>
      <c r="I59" s="84"/>
      <c r="J59" s="84"/>
      <c r="K59" s="84"/>
      <c r="L59" s="84"/>
      <c r="M59" s="87" t="s">
        <v>383</v>
      </c>
      <c r="N59" s="84"/>
      <c r="O59" s="84"/>
      <c r="P59" s="84"/>
      <c r="Q59" s="84"/>
      <c r="R59" s="84"/>
      <c r="S59" s="118"/>
      <c r="T59" s="119"/>
      <c r="U59" s="119"/>
      <c r="V59" s="86" t="s">
        <v>384</v>
      </c>
      <c r="W59" s="84"/>
      <c r="X59" s="28" t="s">
        <v>17</v>
      </c>
      <c r="Y59" s="120">
        <f t="shared" si="0"/>
        <v>0</v>
      </c>
      <c r="Z59" s="84"/>
    </row>
    <row r="60" spans="2:26" ht="15">
      <c r="B60" s="86">
        <v>48</v>
      </c>
      <c r="C60" s="84"/>
      <c r="D60" s="87" t="s">
        <v>385</v>
      </c>
      <c r="E60" s="84"/>
      <c r="F60" s="84"/>
      <c r="G60" s="84"/>
      <c r="H60" s="84"/>
      <c r="I60" s="84"/>
      <c r="J60" s="84"/>
      <c r="K60" s="84"/>
      <c r="L60" s="84"/>
      <c r="M60" s="87" t="s">
        <v>386</v>
      </c>
      <c r="N60" s="84"/>
      <c r="O60" s="84"/>
      <c r="P60" s="84"/>
      <c r="Q60" s="84"/>
      <c r="R60" s="84"/>
      <c r="S60" s="118"/>
      <c r="T60" s="119"/>
      <c r="U60" s="119"/>
      <c r="V60" s="86" t="s">
        <v>137</v>
      </c>
      <c r="W60" s="84"/>
      <c r="X60" s="28" t="s">
        <v>24</v>
      </c>
      <c r="Y60" s="120">
        <f t="shared" si="0"/>
        <v>0</v>
      </c>
      <c r="Z60" s="84"/>
    </row>
    <row r="61" spans="2:26" ht="15">
      <c r="B61" s="86">
        <v>49</v>
      </c>
      <c r="C61" s="84"/>
      <c r="D61" s="87" t="s">
        <v>209</v>
      </c>
      <c r="E61" s="84"/>
      <c r="F61" s="84"/>
      <c r="G61" s="84"/>
      <c r="H61" s="84"/>
      <c r="I61" s="84"/>
      <c r="J61" s="84"/>
      <c r="K61" s="84"/>
      <c r="L61" s="84"/>
      <c r="M61" s="87" t="s">
        <v>210</v>
      </c>
      <c r="N61" s="84"/>
      <c r="O61" s="84"/>
      <c r="P61" s="84"/>
      <c r="Q61" s="84"/>
      <c r="R61" s="84"/>
      <c r="S61" s="118"/>
      <c r="T61" s="119"/>
      <c r="U61" s="119"/>
      <c r="V61" s="86" t="s">
        <v>53</v>
      </c>
      <c r="W61" s="84"/>
      <c r="X61" s="28" t="s">
        <v>24</v>
      </c>
      <c r="Y61" s="120">
        <f t="shared" si="0"/>
        <v>0</v>
      </c>
      <c r="Z61" s="84"/>
    </row>
    <row r="62" spans="2:26" ht="15">
      <c r="B62" s="86">
        <v>50</v>
      </c>
      <c r="C62" s="84"/>
      <c r="D62" s="87" t="s">
        <v>387</v>
      </c>
      <c r="E62" s="84"/>
      <c r="F62" s="84"/>
      <c r="G62" s="84"/>
      <c r="H62" s="84"/>
      <c r="I62" s="84"/>
      <c r="J62" s="84"/>
      <c r="K62" s="84"/>
      <c r="L62" s="84"/>
      <c r="M62" s="87" t="s">
        <v>388</v>
      </c>
      <c r="N62" s="84"/>
      <c r="O62" s="84"/>
      <c r="P62" s="84"/>
      <c r="Q62" s="84"/>
      <c r="R62" s="84"/>
      <c r="S62" s="118"/>
      <c r="T62" s="119"/>
      <c r="U62" s="119"/>
      <c r="V62" s="86" t="s">
        <v>111</v>
      </c>
      <c r="W62" s="84"/>
      <c r="X62" s="28" t="s">
        <v>24</v>
      </c>
      <c r="Y62" s="120">
        <f t="shared" si="0"/>
        <v>0</v>
      </c>
      <c r="Z62" s="84"/>
    </row>
    <row r="63" spans="2:26" ht="15">
      <c r="B63" s="86">
        <v>51</v>
      </c>
      <c r="C63" s="84"/>
      <c r="D63" s="87" t="s">
        <v>389</v>
      </c>
      <c r="E63" s="84"/>
      <c r="F63" s="84"/>
      <c r="G63" s="84"/>
      <c r="H63" s="84"/>
      <c r="I63" s="84"/>
      <c r="J63" s="84"/>
      <c r="K63" s="84"/>
      <c r="L63" s="84"/>
      <c r="M63" s="87" t="s">
        <v>390</v>
      </c>
      <c r="N63" s="84"/>
      <c r="O63" s="84"/>
      <c r="P63" s="84"/>
      <c r="Q63" s="84"/>
      <c r="R63" s="84"/>
      <c r="S63" s="118"/>
      <c r="T63" s="119"/>
      <c r="U63" s="119"/>
      <c r="V63" s="86" t="s">
        <v>192</v>
      </c>
      <c r="W63" s="84"/>
      <c r="X63" s="28" t="s">
        <v>24</v>
      </c>
      <c r="Y63" s="120">
        <f t="shared" si="0"/>
        <v>0</v>
      </c>
      <c r="Z63" s="84"/>
    </row>
    <row r="64" spans="2:26" ht="15">
      <c r="B64" s="86">
        <v>52</v>
      </c>
      <c r="C64" s="84"/>
      <c r="D64" s="87" t="s">
        <v>391</v>
      </c>
      <c r="E64" s="84"/>
      <c r="F64" s="84"/>
      <c r="G64" s="84"/>
      <c r="H64" s="84"/>
      <c r="I64" s="84"/>
      <c r="J64" s="84"/>
      <c r="K64" s="84"/>
      <c r="L64" s="84"/>
      <c r="M64" s="87" t="s">
        <v>392</v>
      </c>
      <c r="N64" s="84"/>
      <c r="O64" s="84"/>
      <c r="P64" s="84"/>
      <c r="Q64" s="84"/>
      <c r="R64" s="84"/>
      <c r="S64" s="118"/>
      <c r="T64" s="119"/>
      <c r="U64" s="119"/>
      <c r="V64" s="86" t="s">
        <v>137</v>
      </c>
      <c r="W64" s="84"/>
      <c r="X64" s="28" t="s">
        <v>24</v>
      </c>
      <c r="Y64" s="120">
        <f t="shared" si="0"/>
        <v>0</v>
      </c>
      <c r="Z64" s="84"/>
    </row>
    <row r="65" spans="2:26" ht="15">
      <c r="B65" s="86">
        <v>53</v>
      </c>
      <c r="C65" s="84"/>
      <c r="D65" s="87" t="s">
        <v>393</v>
      </c>
      <c r="E65" s="84"/>
      <c r="F65" s="84"/>
      <c r="G65" s="84"/>
      <c r="H65" s="84"/>
      <c r="I65" s="84"/>
      <c r="J65" s="84"/>
      <c r="K65" s="84"/>
      <c r="L65" s="84"/>
      <c r="M65" s="87" t="s">
        <v>394</v>
      </c>
      <c r="N65" s="84"/>
      <c r="O65" s="84"/>
      <c r="P65" s="84"/>
      <c r="Q65" s="84"/>
      <c r="R65" s="84"/>
      <c r="S65" s="118"/>
      <c r="T65" s="119"/>
      <c r="U65" s="119"/>
      <c r="V65" s="86" t="s">
        <v>29</v>
      </c>
      <c r="W65" s="84"/>
      <c r="X65" s="28" t="s">
        <v>24</v>
      </c>
      <c r="Y65" s="120">
        <f t="shared" si="0"/>
        <v>0</v>
      </c>
      <c r="Z65" s="84"/>
    </row>
    <row r="66" spans="2:26" ht="15">
      <c r="B66" s="86">
        <v>54</v>
      </c>
      <c r="C66" s="84"/>
      <c r="D66" s="87" t="s">
        <v>395</v>
      </c>
      <c r="E66" s="84"/>
      <c r="F66" s="84"/>
      <c r="G66" s="84"/>
      <c r="H66" s="84"/>
      <c r="I66" s="84"/>
      <c r="J66" s="84"/>
      <c r="K66" s="84"/>
      <c r="L66" s="84"/>
      <c r="M66" s="87" t="s">
        <v>396</v>
      </c>
      <c r="N66" s="84"/>
      <c r="O66" s="84"/>
      <c r="P66" s="84"/>
      <c r="Q66" s="84"/>
      <c r="R66" s="84"/>
      <c r="S66" s="118"/>
      <c r="T66" s="119"/>
      <c r="U66" s="119"/>
      <c r="V66" s="86" t="s">
        <v>111</v>
      </c>
      <c r="W66" s="84"/>
      <c r="X66" s="28" t="s">
        <v>24</v>
      </c>
      <c r="Y66" s="120">
        <f t="shared" si="0"/>
        <v>0</v>
      </c>
      <c r="Z66" s="84"/>
    </row>
    <row r="67" spans="2:26" ht="15">
      <c r="B67" s="86">
        <v>55</v>
      </c>
      <c r="C67" s="84"/>
      <c r="D67" s="87" t="s">
        <v>397</v>
      </c>
      <c r="E67" s="84"/>
      <c r="F67" s="84"/>
      <c r="G67" s="84"/>
      <c r="H67" s="84"/>
      <c r="I67" s="84"/>
      <c r="J67" s="84"/>
      <c r="K67" s="84"/>
      <c r="L67" s="84"/>
      <c r="M67" s="87" t="s">
        <v>398</v>
      </c>
      <c r="N67" s="84"/>
      <c r="O67" s="84"/>
      <c r="P67" s="84"/>
      <c r="Q67" s="84"/>
      <c r="R67" s="84"/>
      <c r="S67" s="118"/>
      <c r="T67" s="119"/>
      <c r="U67" s="119"/>
      <c r="V67" s="86" t="s">
        <v>137</v>
      </c>
      <c r="W67" s="84"/>
      <c r="X67" s="28" t="s">
        <v>24</v>
      </c>
      <c r="Y67" s="120">
        <f t="shared" si="0"/>
        <v>0</v>
      </c>
      <c r="Z67" s="84"/>
    </row>
    <row r="68" spans="2:26" ht="15">
      <c r="B68" s="86">
        <v>56</v>
      </c>
      <c r="C68" s="84"/>
      <c r="D68" s="87" t="s">
        <v>399</v>
      </c>
      <c r="E68" s="84"/>
      <c r="F68" s="84"/>
      <c r="G68" s="84"/>
      <c r="H68" s="84"/>
      <c r="I68" s="84"/>
      <c r="J68" s="84"/>
      <c r="K68" s="84"/>
      <c r="L68" s="84"/>
      <c r="M68" s="87" t="s">
        <v>400</v>
      </c>
      <c r="N68" s="84"/>
      <c r="O68" s="84"/>
      <c r="P68" s="84"/>
      <c r="Q68" s="84"/>
      <c r="R68" s="84"/>
      <c r="S68" s="118"/>
      <c r="T68" s="119"/>
      <c r="U68" s="119"/>
      <c r="V68" s="86" t="s">
        <v>233</v>
      </c>
      <c r="W68" s="84"/>
      <c r="X68" s="28" t="s">
        <v>24</v>
      </c>
      <c r="Y68" s="120">
        <f t="shared" si="0"/>
        <v>0</v>
      </c>
      <c r="Z68" s="84"/>
    </row>
    <row r="69" spans="2:26" ht="15">
      <c r="B69" s="86">
        <v>57</v>
      </c>
      <c r="C69" s="84"/>
      <c r="D69" s="87" t="s">
        <v>401</v>
      </c>
      <c r="E69" s="84"/>
      <c r="F69" s="84"/>
      <c r="G69" s="84"/>
      <c r="H69" s="84"/>
      <c r="I69" s="84"/>
      <c r="J69" s="84"/>
      <c r="K69" s="84"/>
      <c r="L69" s="84"/>
      <c r="M69" s="87" t="s">
        <v>402</v>
      </c>
      <c r="N69" s="84"/>
      <c r="O69" s="84"/>
      <c r="P69" s="84"/>
      <c r="Q69" s="84"/>
      <c r="R69" s="84"/>
      <c r="S69" s="118"/>
      <c r="T69" s="119"/>
      <c r="U69" s="119"/>
      <c r="V69" s="86" t="s">
        <v>365</v>
      </c>
      <c r="W69" s="84"/>
      <c r="X69" s="28" t="s">
        <v>24</v>
      </c>
      <c r="Y69" s="120">
        <f t="shared" si="0"/>
        <v>0</v>
      </c>
      <c r="Z69" s="84"/>
    </row>
    <row r="70" spans="2:26" ht="15">
      <c r="B70" s="86">
        <v>58</v>
      </c>
      <c r="C70" s="84"/>
      <c r="D70" s="87" t="s">
        <v>403</v>
      </c>
      <c r="E70" s="84"/>
      <c r="F70" s="84"/>
      <c r="G70" s="84"/>
      <c r="H70" s="84"/>
      <c r="I70" s="84"/>
      <c r="J70" s="84"/>
      <c r="K70" s="84"/>
      <c r="L70" s="84"/>
      <c r="M70" s="87" t="s">
        <v>404</v>
      </c>
      <c r="N70" s="84"/>
      <c r="O70" s="84"/>
      <c r="P70" s="84"/>
      <c r="Q70" s="84"/>
      <c r="R70" s="84"/>
      <c r="S70" s="118"/>
      <c r="T70" s="119"/>
      <c r="U70" s="119"/>
      <c r="V70" s="86" t="s">
        <v>137</v>
      </c>
      <c r="W70" s="84"/>
      <c r="X70" s="28" t="s">
        <v>24</v>
      </c>
      <c r="Y70" s="120">
        <f t="shared" si="0"/>
        <v>0</v>
      </c>
      <c r="Z70" s="84"/>
    </row>
    <row r="71" spans="2:26" ht="15">
      <c r="B71" s="86">
        <v>59</v>
      </c>
      <c r="C71" s="84"/>
      <c r="D71" s="87" t="s">
        <v>405</v>
      </c>
      <c r="E71" s="84"/>
      <c r="F71" s="84"/>
      <c r="G71" s="84"/>
      <c r="H71" s="84"/>
      <c r="I71" s="84"/>
      <c r="J71" s="84"/>
      <c r="K71" s="84"/>
      <c r="L71" s="84"/>
      <c r="M71" s="87" t="s">
        <v>406</v>
      </c>
      <c r="N71" s="84"/>
      <c r="O71" s="84"/>
      <c r="P71" s="84"/>
      <c r="Q71" s="84"/>
      <c r="R71" s="84"/>
      <c r="S71" s="118"/>
      <c r="T71" s="119"/>
      <c r="U71" s="119"/>
      <c r="V71" s="86" t="s">
        <v>60</v>
      </c>
      <c r="W71" s="84"/>
      <c r="X71" s="28" t="s">
        <v>24</v>
      </c>
      <c r="Y71" s="120">
        <f t="shared" si="0"/>
        <v>0</v>
      </c>
      <c r="Z71" s="84"/>
    </row>
    <row r="72" spans="2:26" ht="15">
      <c r="B72" s="86">
        <v>60</v>
      </c>
      <c r="C72" s="84"/>
      <c r="D72" s="87" t="s">
        <v>407</v>
      </c>
      <c r="E72" s="84"/>
      <c r="F72" s="84"/>
      <c r="G72" s="84"/>
      <c r="H72" s="84"/>
      <c r="I72" s="84"/>
      <c r="J72" s="84"/>
      <c r="K72" s="84"/>
      <c r="L72" s="84"/>
      <c r="M72" s="87" t="s">
        <v>408</v>
      </c>
      <c r="N72" s="84"/>
      <c r="O72" s="84"/>
      <c r="P72" s="84"/>
      <c r="Q72" s="84"/>
      <c r="R72" s="84"/>
      <c r="S72" s="118"/>
      <c r="T72" s="119"/>
      <c r="U72" s="119"/>
      <c r="V72" s="86" t="s">
        <v>354</v>
      </c>
      <c r="W72" s="84"/>
      <c r="X72" s="28" t="s">
        <v>17</v>
      </c>
      <c r="Y72" s="120">
        <f t="shared" si="0"/>
        <v>0</v>
      </c>
      <c r="Z72" s="84"/>
    </row>
    <row r="73" spans="2:26" ht="15">
      <c r="B73" s="86">
        <v>61</v>
      </c>
      <c r="C73" s="84"/>
      <c r="D73" s="87" t="s">
        <v>409</v>
      </c>
      <c r="E73" s="84"/>
      <c r="F73" s="84"/>
      <c r="G73" s="84"/>
      <c r="H73" s="84"/>
      <c r="I73" s="84"/>
      <c r="J73" s="84"/>
      <c r="K73" s="84"/>
      <c r="L73" s="84"/>
      <c r="M73" s="87" t="s">
        <v>410</v>
      </c>
      <c r="N73" s="84"/>
      <c r="O73" s="84"/>
      <c r="P73" s="84"/>
      <c r="Q73" s="84"/>
      <c r="R73" s="84"/>
      <c r="S73" s="118"/>
      <c r="T73" s="119"/>
      <c r="U73" s="119"/>
      <c r="V73" s="86" t="s">
        <v>205</v>
      </c>
      <c r="W73" s="84"/>
      <c r="X73" s="28" t="s">
        <v>17</v>
      </c>
      <c r="Y73" s="120">
        <f t="shared" si="0"/>
        <v>0</v>
      </c>
      <c r="Z73" s="84"/>
    </row>
    <row r="74" spans="2:26" ht="15">
      <c r="B74" s="86">
        <v>62</v>
      </c>
      <c r="C74" s="84"/>
      <c r="D74" s="87" t="s">
        <v>411</v>
      </c>
      <c r="E74" s="84"/>
      <c r="F74" s="84"/>
      <c r="G74" s="84"/>
      <c r="H74" s="84"/>
      <c r="I74" s="84"/>
      <c r="J74" s="84"/>
      <c r="K74" s="84"/>
      <c r="L74" s="84"/>
      <c r="M74" s="87" t="s">
        <v>412</v>
      </c>
      <c r="N74" s="84"/>
      <c r="O74" s="84"/>
      <c r="P74" s="84"/>
      <c r="Q74" s="84"/>
      <c r="R74" s="84"/>
      <c r="S74" s="118"/>
      <c r="T74" s="119"/>
      <c r="U74" s="119"/>
      <c r="V74" s="86" t="s">
        <v>192</v>
      </c>
      <c r="W74" s="84"/>
      <c r="X74" s="28" t="s">
        <v>24</v>
      </c>
      <c r="Y74" s="120">
        <f t="shared" si="0"/>
        <v>0</v>
      </c>
      <c r="Z74" s="84"/>
    </row>
    <row r="75" spans="2:26" ht="11.25" customHeight="1">
      <c r="B75" s="121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ht="2.85" customHeight="1"/>
    <row r="77" spans="2:26" ht="11.25" customHeight="1">
      <c r="B77" s="97" t="s">
        <v>81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ht="1.5" customHeight="1"/>
    <row r="79" spans="3:17" ht="11.25" customHeight="1">
      <c r="C79" s="86" t="s">
        <v>82</v>
      </c>
      <c r="D79" s="84"/>
      <c r="F79" s="120">
        <f>SUM(Y13:Z74)</f>
        <v>0</v>
      </c>
      <c r="G79" s="84"/>
      <c r="H79" s="84"/>
      <c r="I79" s="84"/>
      <c r="J79" s="84"/>
      <c r="L79" s="87" t="s">
        <v>83</v>
      </c>
      <c r="M79" s="84"/>
      <c r="N79" s="84"/>
      <c r="O79" s="84"/>
      <c r="P79" s="84"/>
      <c r="Q79" s="84"/>
    </row>
    <row r="80" ht="9.95" customHeight="1"/>
    <row r="81" ht="5.65" customHeight="1"/>
    <row r="82" ht="2.85" customHeight="1"/>
    <row r="83" ht="15" hidden="1"/>
    <row r="84" spans="2:26" ht="17.1" customHeight="1">
      <c r="B84" s="100" t="s">
        <v>134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ht="2.85" customHeight="1"/>
    <row r="86" spans="2:26" ht="15">
      <c r="B86" s="116" t="s">
        <v>6</v>
      </c>
      <c r="C86" s="117"/>
      <c r="D86" s="122" t="s">
        <v>7</v>
      </c>
      <c r="E86" s="117"/>
      <c r="F86" s="117"/>
      <c r="G86" s="117"/>
      <c r="H86" s="117"/>
      <c r="I86" s="117"/>
      <c r="J86" s="117"/>
      <c r="K86" s="117"/>
      <c r="L86" s="117"/>
      <c r="M86" s="122" t="s">
        <v>8</v>
      </c>
      <c r="N86" s="117"/>
      <c r="O86" s="117"/>
      <c r="P86" s="117"/>
      <c r="Q86" s="117"/>
      <c r="R86" s="117"/>
      <c r="S86" s="116" t="s">
        <v>9</v>
      </c>
      <c r="T86" s="117"/>
      <c r="U86" s="117"/>
      <c r="V86" s="116" t="s">
        <v>10</v>
      </c>
      <c r="W86" s="117"/>
      <c r="X86" s="27" t="s">
        <v>11</v>
      </c>
      <c r="Y86" s="116" t="s">
        <v>12</v>
      </c>
      <c r="Z86" s="117"/>
    </row>
    <row r="87" spans="2:26" ht="15">
      <c r="B87" s="86">
        <v>1</v>
      </c>
      <c r="C87" s="84"/>
      <c r="D87" s="87" t="s">
        <v>135</v>
      </c>
      <c r="E87" s="84"/>
      <c r="F87" s="84"/>
      <c r="G87" s="84"/>
      <c r="H87" s="84"/>
      <c r="I87" s="84"/>
      <c r="J87" s="84"/>
      <c r="K87" s="84"/>
      <c r="L87" s="84"/>
      <c r="M87" s="87" t="s">
        <v>136</v>
      </c>
      <c r="N87" s="84"/>
      <c r="O87" s="84"/>
      <c r="P87" s="84"/>
      <c r="Q87" s="84"/>
      <c r="R87" s="84"/>
      <c r="S87" s="118"/>
      <c r="T87" s="119"/>
      <c r="U87" s="119"/>
      <c r="V87" s="86" t="s">
        <v>137</v>
      </c>
      <c r="W87" s="84"/>
      <c r="X87" s="28" t="s">
        <v>529</v>
      </c>
      <c r="Y87" s="120">
        <f>V87*S87</f>
        <v>0</v>
      </c>
      <c r="Z87" s="84"/>
    </row>
    <row r="88" spans="2:26" ht="15">
      <c r="B88" s="86">
        <v>2</v>
      </c>
      <c r="C88" s="84"/>
      <c r="D88" s="87" t="s">
        <v>138</v>
      </c>
      <c r="E88" s="84"/>
      <c r="F88" s="84"/>
      <c r="G88" s="84"/>
      <c r="H88" s="84"/>
      <c r="I88" s="84"/>
      <c r="J88" s="84"/>
      <c r="K88" s="84"/>
      <c r="L88" s="84"/>
      <c r="M88" s="87" t="s">
        <v>234</v>
      </c>
      <c r="N88" s="84"/>
      <c r="O88" s="84"/>
      <c r="P88" s="84"/>
      <c r="Q88" s="84"/>
      <c r="R88" s="84"/>
      <c r="S88" s="118"/>
      <c r="T88" s="119"/>
      <c r="U88" s="119"/>
      <c r="V88" s="86" t="s">
        <v>137</v>
      </c>
      <c r="W88" s="84"/>
      <c r="X88" s="28" t="s">
        <v>529</v>
      </c>
      <c r="Y88" s="120">
        <f aca="true" t="shared" si="1" ref="Y88:Y89">V88*S88</f>
        <v>0</v>
      </c>
      <c r="Z88" s="84"/>
    </row>
    <row r="89" spans="2:26" ht="15">
      <c r="B89" s="86">
        <v>3</v>
      </c>
      <c r="C89" s="84"/>
      <c r="D89" s="87" t="s">
        <v>140</v>
      </c>
      <c r="E89" s="84"/>
      <c r="F89" s="84"/>
      <c r="G89" s="84"/>
      <c r="H89" s="84"/>
      <c r="I89" s="84"/>
      <c r="J89" s="84"/>
      <c r="K89" s="84"/>
      <c r="L89" s="84"/>
      <c r="M89" s="87" t="s">
        <v>141</v>
      </c>
      <c r="N89" s="84"/>
      <c r="O89" s="84"/>
      <c r="P89" s="84"/>
      <c r="Q89" s="84"/>
      <c r="R89" s="84"/>
      <c r="S89" s="118"/>
      <c r="T89" s="119"/>
      <c r="U89" s="119"/>
      <c r="V89" s="86" t="s">
        <v>137</v>
      </c>
      <c r="W89" s="84"/>
      <c r="X89" s="28" t="s">
        <v>529</v>
      </c>
      <c r="Y89" s="120">
        <f t="shared" si="1"/>
        <v>0</v>
      </c>
      <c r="Z89" s="84"/>
    </row>
    <row r="90" spans="2:26" ht="11.25" customHeight="1">
      <c r="B90" s="121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</row>
    <row r="91" ht="15" hidden="1"/>
    <row r="92" ht="2.85" customHeight="1"/>
    <row r="93" spans="2:26" ht="11.25" customHeight="1">
      <c r="B93" s="97" t="s">
        <v>81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ht="1.5" customHeight="1"/>
    <row r="95" spans="3:17" ht="11.25" customHeight="1">
      <c r="C95" s="86" t="s">
        <v>82</v>
      </c>
      <c r="D95" s="84"/>
      <c r="F95" s="120">
        <f>SUM(Y87:Z89)</f>
        <v>0</v>
      </c>
      <c r="G95" s="84"/>
      <c r="H95" s="84"/>
      <c r="I95" s="84"/>
      <c r="J95" s="84"/>
      <c r="L95" s="87" t="s">
        <v>83</v>
      </c>
      <c r="M95" s="84"/>
      <c r="N95" s="84"/>
      <c r="O95" s="84"/>
      <c r="P95" s="84"/>
      <c r="Q95" s="84"/>
    </row>
    <row r="96" ht="9.95" customHeight="1"/>
    <row r="97" ht="5.65" customHeight="1"/>
    <row r="98" ht="2.85" customHeight="1"/>
    <row r="99" ht="15" hidden="1"/>
    <row r="100" spans="2:26" ht="17.1" customHeight="1">
      <c r="B100" s="100" t="s">
        <v>144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ht="2.85" customHeight="1"/>
    <row r="102" spans="2:26" ht="15">
      <c r="B102" s="116" t="s">
        <v>6</v>
      </c>
      <c r="C102" s="117"/>
      <c r="D102" s="122" t="s">
        <v>7</v>
      </c>
      <c r="E102" s="117"/>
      <c r="F102" s="117"/>
      <c r="G102" s="117"/>
      <c r="H102" s="117"/>
      <c r="I102" s="117"/>
      <c r="J102" s="117"/>
      <c r="K102" s="117"/>
      <c r="L102" s="117"/>
      <c r="M102" s="122" t="s">
        <v>8</v>
      </c>
      <c r="N102" s="117"/>
      <c r="O102" s="117"/>
      <c r="P102" s="117"/>
      <c r="Q102" s="117"/>
      <c r="R102" s="117"/>
      <c r="S102" s="116" t="s">
        <v>9</v>
      </c>
      <c r="T102" s="117"/>
      <c r="U102" s="117"/>
      <c r="V102" s="116" t="s">
        <v>10</v>
      </c>
      <c r="W102" s="117"/>
      <c r="X102" s="27" t="s">
        <v>11</v>
      </c>
      <c r="Y102" s="116" t="s">
        <v>12</v>
      </c>
      <c r="Z102" s="117"/>
    </row>
    <row r="103" spans="2:26" ht="15">
      <c r="B103" s="86">
        <v>1</v>
      </c>
      <c r="C103" s="84"/>
      <c r="D103" s="87" t="s">
        <v>135</v>
      </c>
      <c r="E103" s="84"/>
      <c r="F103" s="84"/>
      <c r="G103" s="84"/>
      <c r="H103" s="84"/>
      <c r="I103" s="84"/>
      <c r="J103" s="84"/>
      <c r="K103" s="84"/>
      <c r="L103" s="84"/>
      <c r="M103" s="87" t="s">
        <v>144</v>
      </c>
      <c r="N103" s="84"/>
      <c r="O103" s="84"/>
      <c r="P103" s="84"/>
      <c r="Q103" s="84"/>
      <c r="R103" s="84"/>
      <c r="S103" s="118"/>
      <c r="T103" s="119"/>
      <c r="U103" s="119"/>
      <c r="V103" s="86" t="s">
        <v>137</v>
      </c>
      <c r="W103" s="84"/>
      <c r="X103" s="28" t="s">
        <v>24</v>
      </c>
      <c r="Y103" s="120">
        <f>V103*S103</f>
        <v>0</v>
      </c>
      <c r="Z103" s="84"/>
    </row>
    <row r="104" spans="2:26" ht="11.25" customHeight="1">
      <c r="B104" s="121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ht="2.85" customHeight="1"/>
    <row r="106" spans="2:26" ht="11.25" customHeight="1">
      <c r="B106" s="97" t="s">
        <v>81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ht="1.5" customHeight="1"/>
    <row r="108" spans="3:16" ht="11.25" customHeight="1">
      <c r="C108" s="86" t="s">
        <v>82</v>
      </c>
      <c r="D108" s="84"/>
      <c r="F108" s="120">
        <f>SUM(Y103)</f>
        <v>0</v>
      </c>
      <c r="G108" s="84"/>
      <c r="H108" s="84"/>
      <c r="I108" s="84"/>
      <c r="J108" s="87" t="s">
        <v>83</v>
      </c>
      <c r="K108" s="84"/>
      <c r="L108" s="84"/>
      <c r="M108" s="84"/>
      <c r="N108" s="84"/>
      <c r="O108" s="84"/>
      <c r="P108" s="84"/>
    </row>
    <row r="109" ht="9.95" customHeight="1"/>
    <row r="110" ht="5.65" customHeight="1"/>
    <row r="111" ht="2.85" customHeight="1"/>
    <row r="112" spans="2:26" ht="17.1" customHeight="1">
      <c r="B112" s="100" t="s">
        <v>145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ht="2.85" customHeight="1"/>
    <row r="114" spans="2:26" ht="15">
      <c r="B114" s="116" t="s">
        <v>6</v>
      </c>
      <c r="C114" s="117"/>
      <c r="D114" s="122" t="s">
        <v>7</v>
      </c>
      <c r="E114" s="117"/>
      <c r="F114" s="117"/>
      <c r="G114" s="117"/>
      <c r="H114" s="117"/>
      <c r="I114" s="117"/>
      <c r="J114" s="117"/>
      <c r="K114" s="117"/>
      <c r="L114" s="117"/>
      <c r="M114" s="122" t="s">
        <v>8</v>
      </c>
      <c r="N114" s="117"/>
      <c r="O114" s="117"/>
      <c r="P114" s="117"/>
      <c r="Q114" s="117"/>
      <c r="R114" s="117"/>
      <c r="S114" s="116" t="s">
        <v>9</v>
      </c>
      <c r="T114" s="117"/>
      <c r="U114" s="117"/>
      <c r="V114" s="116" t="s">
        <v>10</v>
      </c>
      <c r="W114" s="117"/>
      <c r="X114" s="27" t="s">
        <v>11</v>
      </c>
      <c r="Y114" s="116" t="s">
        <v>12</v>
      </c>
      <c r="Z114" s="117"/>
    </row>
    <row r="115" spans="2:26" ht="15">
      <c r="B115" s="86">
        <v>1</v>
      </c>
      <c r="C115" s="84"/>
      <c r="D115" s="87" t="s">
        <v>135</v>
      </c>
      <c r="E115" s="84"/>
      <c r="F115" s="84"/>
      <c r="G115" s="84"/>
      <c r="H115" s="84"/>
      <c r="I115" s="84"/>
      <c r="J115" s="84"/>
      <c r="K115" s="84"/>
      <c r="L115" s="84"/>
      <c r="M115" s="87" t="s">
        <v>145</v>
      </c>
      <c r="N115" s="84"/>
      <c r="O115" s="84"/>
      <c r="P115" s="84"/>
      <c r="Q115" s="84"/>
      <c r="R115" s="84"/>
      <c r="S115" s="118"/>
      <c r="T115" s="119"/>
      <c r="U115" s="119"/>
      <c r="V115" s="86" t="s">
        <v>137</v>
      </c>
      <c r="W115" s="84"/>
      <c r="X115" s="28" t="s">
        <v>24</v>
      </c>
      <c r="Y115" s="120">
        <f>V115*S115</f>
        <v>0</v>
      </c>
      <c r="Z115" s="84"/>
    </row>
    <row r="116" spans="2:26" ht="11.25" customHeight="1">
      <c r="B116" s="121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</row>
    <row r="117" ht="2.85" customHeight="1"/>
    <row r="118" spans="2:26" ht="11.25" customHeight="1">
      <c r="B118" s="97" t="s">
        <v>81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ht="1.5" customHeight="1"/>
    <row r="120" spans="3:16" ht="11.25" customHeight="1">
      <c r="C120" s="86" t="s">
        <v>82</v>
      </c>
      <c r="D120" s="84"/>
      <c r="F120" s="120">
        <f>SUM(Y115)</f>
        <v>0</v>
      </c>
      <c r="G120" s="84"/>
      <c r="H120" s="84"/>
      <c r="I120" s="84"/>
      <c r="J120" s="87" t="s">
        <v>83</v>
      </c>
      <c r="K120" s="84"/>
      <c r="L120" s="84"/>
      <c r="M120" s="84"/>
      <c r="N120" s="84"/>
      <c r="O120" s="84"/>
      <c r="P120" s="84"/>
    </row>
    <row r="121" ht="9.95" customHeight="1"/>
    <row r="122" ht="11.45" customHeight="1"/>
    <row r="123" ht="2.85" customHeight="1"/>
    <row r="124" ht="15" hidden="1"/>
    <row r="125" spans="2:26" ht="17.1" customHeight="1">
      <c r="B125" s="100" t="s">
        <v>146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ht="2.85" customHeight="1"/>
    <row r="127" spans="2:26" ht="15">
      <c r="B127" s="121" t="s">
        <v>6</v>
      </c>
      <c r="C127" s="117"/>
      <c r="D127" s="123" t="s">
        <v>7</v>
      </c>
      <c r="E127" s="117"/>
      <c r="F127" s="117"/>
      <c r="G127" s="117"/>
      <c r="H127" s="117"/>
      <c r="I127" s="117"/>
      <c r="J127" s="117"/>
      <c r="K127" s="117"/>
      <c r="L127" s="117"/>
      <c r="M127" s="123" t="s">
        <v>8</v>
      </c>
      <c r="N127" s="117"/>
      <c r="O127" s="117"/>
      <c r="P127" s="117"/>
      <c r="Q127" s="117"/>
      <c r="R127" s="117"/>
      <c r="S127" s="121" t="s">
        <v>9</v>
      </c>
      <c r="T127" s="117"/>
      <c r="U127" s="117"/>
      <c r="V127" s="121" t="s">
        <v>10</v>
      </c>
      <c r="W127" s="117"/>
      <c r="X127" s="29" t="s">
        <v>11</v>
      </c>
      <c r="Y127" s="121" t="s">
        <v>12</v>
      </c>
      <c r="Z127" s="117"/>
    </row>
    <row r="128" spans="2:26" ht="15">
      <c r="B128" s="86">
        <v>1</v>
      </c>
      <c r="C128" s="84"/>
      <c r="D128" s="87" t="s">
        <v>413</v>
      </c>
      <c r="E128" s="84"/>
      <c r="F128" s="84"/>
      <c r="G128" s="84"/>
      <c r="H128" s="84"/>
      <c r="I128" s="84"/>
      <c r="J128" s="84"/>
      <c r="K128" s="84"/>
      <c r="L128" s="84"/>
      <c r="M128" s="87" t="s">
        <v>414</v>
      </c>
      <c r="N128" s="84"/>
      <c r="O128" s="84"/>
      <c r="P128" s="84"/>
      <c r="Q128" s="84"/>
      <c r="R128" s="84"/>
      <c r="S128" s="118"/>
      <c r="T128" s="119"/>
      <c r="U128" s="119"/>
      <c r="V128" s="120">
        <v>15</v>
      </c>
      <c r="W128" s="84"/>
      <c r="X128" s="28" t="s">
        <v>152</v>
      </c>
      <c r="Y128" s="120">
        <f>V128*S128</f>
        <v>0</v>
      </c>
      <c r="Z128" s="84"/>
    </row>
    <row r="129" spans="2:26" ht="15">
      <c r="B129" s="86">
        <v>2</v>
      </c>
      <c r="C129" s="84"/>
      <c r="D129" s="87" t="s">
        <v>415</v>
      </c>
      <c r="E129" s="84"/>
      <c r="F129" s="84"/>
      <c r="G129" s="84"/>
      <c r="H129" s="84"/>
      <c r="I129" s="84"/>
      <c r="J129" s="84"/>
      <c r="K129" s="84"/>
      <c r="L129" s="84"/>
      <c r="M129" s="87" t="s">
        <v>416</v>
      </c>
      <c r="N129" s="84"/>
      <c r="O129" s="84"/>
      <c r="P129" s="84"/>
      <c r="Q129" s="84"/>
      <c r="R129" s="84"/>
      <c r="S129" s="118"/>
      <c r="T129" s="119"/>
      <c r="U129" s="119"/>
      <c r="V129" s="120">
        <v>30</v>
      </c>
      <c r="W129" s="84"/>
      <c r="X129" s="28" t="s">
        <v>149</v>
      </c>
      <c r="Y129" s="120">
        <f aca="true" t="shared" si="2" ref="Y129:Y185">V129*S129</f>
        <v>0</v>
      </c>
      <c r="Z129" s="84"/>
    </row>
    <row r="130" spans="2:26" ht="15">
      <c r="B130" s="86">
        <v>3</v>
      </c>
      <c r="C130" s="84"/>
      <c r="D130" s="87" t="s">
        <v>417</v>
      </c>
      <c r="E130" s="84"/>
      <c r="F130" s="84"/>
      <c r="G130" s="84"/>
      <c r="H130" s="84"/>
      <c r="I130" s="84"/>
      <c r="J130" s="84"/>
      <c r="K130" s="84"/>
      <c r="L130" s="84"/>
      <c r="M130" s="87" t="s">
        <v>418</v>
      </c>
      <c r="N130" s="84"/>
      <c r="O130" s="84"/>
      <c r="P130" s="84"/>
      <c r="Q130" s="84"/>
      <c r="R130" s="84"/>
      <c r="S130" s="118"/>
      <c r="T130" s="119"/>
      <c r="U130" s="119"/>
      <c r="V130" s="120">
        <v>35</v>
      </c>
      <c r="W130" s="84"/>
      <c r="X130" s="28" t="s">
        <v>149</v>
      </c>
      <c r="Y130" s="120">
        <f t="shared" si="2"/>
        <v>0</v>
      </c>
      <c r="Z130" s="84"/>
    </row>
    <row r="131" spans="2:26" ht="15">
      <c r="B131" s="86">
        <v>4</v>
      </c>
      <c r="C131" s="84"/>
      <c r="D131" s="87" t="s">
        <v>419</v>
      </c>
      <c r="E131" s="84"/>
      <c r="F131" s="84"/>
      <c r="G131" s="84"/>
      <c r="H131" s="84"/>
      <c r="I131" s="84"/>
      <c r="J131" s="84"/>
      <c r="K131" s="84"/>
      <c r="L131" s="84"/>
      <c r="M131" s="87" t="s">
        <v>420</v>
      </c>
      <c r="N131" s="84"/>
      <c r="O131" s="84"/>
      <c r="P131" s="84"/>
      <c r="Q131" s="84"/>
      <c r="R131" s="84"/>
      <c r="S131" s="118"/>
      <c r="T131" s="119"/>
      <c r="U131" s="119"/>
      <c r="V131" s="120">
        <v>9</v>
      </c>
      <c r="W131" s="84"/>
      <c r="X131" s="28" t="s">
        <v>149</v>
      </c>
      <c r="Y131" s="120">
        <f t="shared" si="2"/>
        <v>0</v>
      </c>
      <c r="Z131" s="84"/>
    </row>
    <row r="132" spans="2:26" ht="15">
      <c r="B132" s="86">
        <v>5</v>
      </c>
      <c r="C132" s="84"/>
      <c r="D132" s="87" t="s">
        <v>421</v>
      </c>
      <c r="E132" s="84"/>
      <c r="F132" s="84"/>
      <c r="G132" s="84"/>
      <c r="H132" s="84"/>
      <c r="I132" s="84"/>
      <c r="J132" s="84"/>
      <c r="K132" s="84"/>
      <c r="L132" s="84"/>
      <c r="M132" s="87" t="s">
        <v>422</v>
      </c>
      <c r="N132" s="84"/>
      <c r="O132" s="84"/>
      <c r="P132" s="84"/>
      <c r="Q132" s="84"/>
      <c r="R132" s="84"/>
      <c r="S132" s="118"/>
      <c r="T132" s="119"/>
      <c r="U132" s="119"/>
      <c r="V132" s="120">
        <v>24</v>
      </c>
      <c r="W132" s="84"/>
      <c r="X132" s="28" t="s">
        <v>149</v>
      </c>
      <c r="Y132" s="120">
        <f t="shared" si="2"/>
        <v>0</v>
      </c>
      <c r="Z132" s="84"/>
    </row>
    <row r="133" spans="2:26" ht="15">
      <c r="B133" s="86">
        <v>6</v>
      </c>
      <c r="C133" s="84"/>
      <c r="D133" s="87" t="s">
        <v>423</v>
      </c>
      <c r="E133" s="84"/>
      <c r="F133" s="84"/>
      <c r="G133" s="84"/>
      <c r="H133" s="84"/>
      <c r="I133" s="84"/>
      <c r="J133" s="84"/>
      <c r="K133" s="84"/>
      <c r="L133" s="84"/>
      <c r="M133" s="87" t="s">
        <v>424</v>
      </c>
      <c r="N133" s="84"/>
      <c r="O133" s="84"/>
      <c r="P133" s="84"/>
      <c r="Q133" s="84"/>
      <c r="R133" s="84"/>
      <c r="S133" s="118"/>
      <c r="T133" s="119"/>
      <c r="U133" s="119"/>
      <c r="V133" s="120">
        <v>4</v>
      </c>
      <c r="W133" s="84"/>
      <c r="X133" s="28" t="s">
        <v>149</v>
      </c>
      <c r="Y133" s="120">
        <f t="shared" si="2"/>
        <v>0</v>
      </c>
      <c r="Z133" s="84"/>
    </row>
    <row r="134" spans="2:26" ht="15">
      <c r="B134" s="86">
        <v>7</v>
      </c>
      <c r="C134" s="84"/>
      <c r="D134" s="87" t="s">
        <v>425</v>
      </c>
      <c r="E134" s="84"/>
      <c r="F134" s="84"/>
      <c r="G134" s="84"/>
      <c r="H134" s="84"/>
      <c r="I134" s="84"/>
      <c r="J134" s="84"/>
      <c r="K134" s="84"/>
      <c r="L134" s="84"/>
      <c r="M134" s="87" t="s">
        <v>426</v>
      </c>
      <c r="N134" s="84"/>
      <c r="O134" s="84"/>
      <c r="P134" s="84"/>
      <c r="Q134" s="84"/>
      <c r="R134" s="84"/>
      <c r="S134" s="118"/>
      <c r="T134" s="119"/>
      <c r="U134" s="119"/>
      <c r="V134" s="120">
        <v>22</v>
      </c>
      <c r="W134" s="84"/>
      <c r="X134" s="28" t="s">
        <v>149</v>
      </c>
      <c r="Y134" s="120">
        <f t="shared" si="2"/>
        <v>0</v>
      </c>
      <c r="Z134" s="84"/>
    </row>
    <row r="135" spans="2:26" ht="15">
      <c r="B135" s="86">
        <v>8</v>
      </c>
      <c r="C135" s="84"/>
      <c r="D135" s="87" t="s">
        <v>427</v>
      </c>
      <c r="E135" s="84"/>
      <c r="F135" s="84"/>
      <c r="G135" s="84"/>
      <c r="H135" s="84"/>
      <c r="I135" s="84"/>
      <c r="J135" s="84"/>
      <c r="K135" s="84"/>
      <c r="L135" s="84"/>
      <c r="M135" s="87" t="s">
        <v>428</v>
      </c>
      <c r="N135" s="84"/>
      <c r="O135" s="84"/>
      <c r="P135" s="84"/>
      <c r="Q135" s="84"/>
      <c r="R135" s="84"/>
      <c r="S135" s="118"/>
      <c r="T135" s="119"/>
      <c r="U135" s="119"/>
      <c r="V135" s="120">
        <v>12</v>
      </c>
      <c r="W135" s="84"/>
      <c r="X135" s="28" t="s">
        <v>149</v>
      </c>
      <c r="Y135" s="120">
        <f t="shared" si="2"/>
        <v>0</v>
      </c>
      <c r="Z135" s="84"/>
    </row>
    <row r="136" spans="2:26" ht="15">
      <c r="B136" s="86">
        <v>9</v>
      </c>
      <c r="C136" s="84"/>
      <c r="D136" s="87" t="s">
        <v>429</v>
      </c>
      <c r="E136" s="84"/>
      <c r="F136" s="84"/>
      <c r="G136" s="84"/>
      <c r="H136" s="84"/>
      <c r="I136" s="84"/>
      <c r="J136" s="84"/>
      <c r="K136" s="84"/>
      <c r="L136" s="84"/>
      <c r="M136" s="87" t="s">
        <v>430</v>
      </c>
      <c r="N136" s="84"/>
      <c r="O136" s="84"/>
      <c r="P136" s="84"/>
      <c r="Q136" s="84"/>
      <c r="R136" s="84"/>
      <c r="S136" s="118"/>
      <c r="T136" s="119"/>
      <c r="U136" s="119"/>
      <c r="V136" s="120">
        <v>18.75</v>
      </c>
      <c r="W136" s="84"/>
      <c r="X136" s="28" t="s">
        <v>431</v>
      </c>
      <c r="Y136" s="120">
        <f t="shared" si="2"/>
        <v>0</v>
      </c>
      <c r="Z136" s="84"/>
    </row>
    <row r="137" spans="2:26" ht="15">
      <c r="B137" s="86">
        <v>10</v>
      </c>
      <c r="C137" s="84"/>
      <c r="D137" s="87" t="s">
        <v>432</v>
      </c>
      <c r="E137" s="84"/>
      <c r="F137" s="84"/>
      <c r="G137" s="84"/>
      <c r="H137" s="84"/>
      <c r="I137" s="84"/>
      <c r="J137" s="84"/>
      <c r="K137" s="84"/>
      <c r="L137" s="84"/>
      <c r="M137" s="87" t="s">
        <v>433</v>
      </c>
      <c r="N137" s="84"/>
      <c r="O137" s="84"/>
      <c r="P137" s="84"/>
      <c r="Q137" s="84"/>
      <c r="R137" s="84"/>
      <c r="S137" s="118"/>
      <c r="T137" s="119"/>
      <c r="U137" s="119"/>
      <c r="V137" s="120">
        <v>12</v>
      </c>
      <c r="W137" s="84"/>
      <c r="X137" s="28" t="s">
        <v>149</v>
      </c>
      <c r="Y137" s="120">
        <f t="shared" si="2"/>
        <v>0</v>
      </c>
      <c r="Z137" s="84"/>
    </row>
    <row r="138" spans="2:26" ht="15">
      <c r="B138" s="86">
        <v>11</v>
      </c>
      <c r="C138" s="84"/>
      <c r="D138" s="87" t="s">
        <v>434</v>
      </c>
      <c r="E138" s="84"/>
      <c r="F138" s="84"/>
      <c r="G138" s="84"/>
      <c r="H138" s="84"/>
      <c r="I138" s="84"/>
      <c r="J138" s="84"/>
      <c r="K138" s="84"/>
      <c r="L138" s="84"/>
      <c r="M138" s="87" t="s">
        <v>435</v>
      </c>
      <c r="N138" s="84"/>
      <c r="O138" s="84"/>
      <c r="P138" s="84"/>
      <c r="Q138" s="84"/>
      <c r="R138" s="84"/>
      <c r="S138" s="118"/>
      <c r="T138" s="119"/>
      <c r="U138" s="119"/>
      <c r="V138" s="120">
        <v>90</v>
      </c>
      <c r="W138" s="84"/>
      <c r="X138" s="28" t="s">
        <v>152</v>
      </c>
      <c r="Y138" s="120">
        <f t="shared" si="2"/>
        <v>0</v>
      </c>
      <c r="Z138" s="84"/>
    </row>
    <row r="139" spans="2:26" ht="15">
      <c r="B139" s="86">
        <v>12</v>
      </c>
      <c r="C139" s="84"/>
      <c r="D139" s="87" t="s">
        <v>436</v>
      </c>
      <c r="E139" s="84"/>
      <c r="F139" s="84"/>
      <c r="G139" s="84"/>
      <c r="H139" s="84"/>
      <c r="I139" s="84"/>
      <c r="J139" s="84"/>
      <c r="K139" s="84"/>
      <c r="L139" s="84"/>
      <c r="M139" s="87" t="s">
        <v>437</v>
      </c>
      <c r="N139" s="84"/>
      <c r="O139" s="84"/>
      <c r="P139" s="84"/>
      <c r="Q139" s="84"/>
      <c r="R139" s="84"/>
      <c r="S139" s="118"/>
      <c r="T139" s="119"/>
      <c r="U139" s="119"/>
      <c r="V139" s="120">
        <v>260</v>
      </c>
      <c r="W139" s="84"/>
      <c r="X139" s="28" t="s">
        <v>149</v>
      </c>
      <c r="Y139" s="120">
        <f t="shared" si="2"/>
        <v>0</v>
      </c>
      <c r="Z139" s="84"/>
    </row>
    <row r="140" spans="2:26" ht="15">
      <c r="B140" s="86">
        <v>13</v>
      </c>
      <c r="C140" s="84"/>
      <c r="D140" s="87" t="s">
        <v>438</v>
      </c>
      <c r="E140" s="84"/>
      <c r="F140" s="84"/>
      <c r="G140" s="84"/>
      <c r="H140" s="84"/>
      <c r="I140" s="84"/>
      <c r="J140" s="84"/>
      <c r="K140" s="84"/>
      <c r="L140" s="84"/>
      <c r="M140" s="87" t="s">
        <v>439</v>
      </c>
      <c r="N140" s="84"/>
      <c r="O140" s="84"/>
      <c r="P140" s="84"/>
      <c r="Q140" s="84"/>
      <c r="R140" s="84"/>
      <c r="S140" s="118"/>
      <c r="T140" s="119"/>
      <c r="U140" s="119"/>
      <c r="V140" s="120">
        <v>70</v>
      </c>
      <c r="W140" s="84"/>
      <c r="X140" s="28" t="s">
        <v>152</v>
      </c>
      <c r="Y140" s="120">
        <f t="shared" si="2"/>
        <v>0</v>
      </c>
      <c r="Z140" s="84"/>
    </row>
    <row r="141" spans="2:26" ht="15">
      <c r="B141" s="86">
        <v>14</v>
      </c>
      <c r="C141" s="84"/>
      <c r="D141" s="87" t="s">
        <v>440</v>
      </c>
      <c r="E141" s="84"/>
      <c r="F141" s="84"/>
      <c r="G141" s="84"/>
      <c r="H141" s="84"/>
      <c r="I141" s="84"/>
      <c r="J141" s="84"/>
      <c r="K141" s="84"/>
      <c r="L141" s="84"/>
      <c r="M141" s="87" t="s">
        <v>441</v>
      </c>
      <c r="N141" s="84"/>
      <c r="O141" s="84"/>
      <c r="P141" s="84"/>
      <c r="Q141" s="84"/>
      <c r="R141" s="84"/>
      <c r="S141" s="118"/>
      <c r="T141" s="119"/>
      <c r="U141" s="119"/>
      <c r="V141" s="120">
        <v>130</v>
      </c>
      <c r="W141" s="84"/>
      <c r="X141" s="28" t="s">
        <v>152</v>
      </c>
      <c r="Y141" s="120">
        <f t="shared" si="2"/>
        <v>0</v>
      </c>
      <c r="Z141" s="84"/>
    </row>
    <row r="142" spans="2:26" ht="15">
      <c r="B142" s="86">
        <v>15</v>
      </c>
      <c r="C142" s="84"/>
      <c r="D142" s="87" t="s">
        <v>442</v>
      </c>
      <c r="E142" s="84"/>
      <c r="F142" s="84"/>
      <c r="G142" s="84"/>
      <c r="H142" s="84"/>
      <c r="I142" s="84"/>
      <c r="J142" s="84"/>
      <c r="K142" s="84"/>
      <c r="L142" s="84"/>
      <c r="M142" s="87" t="s">
        <v>443</v>
      </c>
      <c r="N142" s="84"/>
      <c r="O142" s="84"/>
      <c r="P142" s="84"/>
      <c r="Q142" s="84"/>
      <c r="R142" s="84"/>
      <c r="S142" s="118"/>
      <c r="T142" s="119"/>
      <c r="U142" s="119"/>
      <c r="V142" s="120">
        <v>2</v>
      </c>
      <c r="W142" s="84"/>
      <c r="X142" s="28" t="s">
        <v>149</v>
      </c>
      <c r="Y142" s="120">
        <f t="shared" si="2"/>
        <v>0</v>
      </c>
      <c r="Z142" s="84"/>
    </row>
    <row r="143" spans="2:26" ht="15">
      <c r="B143" s="86">
        <v>16</v>
      </c>
      <c r="C143" s="84"/>
      <c r="D143" s="87" t="s">
        <v>444</v>
      </c>
      <c r="E143" s="84"/>
      <c r="F143" s="84"/>
      <c r="G143" s="84"/>
      <c r="H143" s="84"/>
      <c r="I143" s="84"/>
      <c r="J143" s="84"/>
      <c r="K143" s="84"/>
      <c r="L143" s="84"/>
      <c r="M143" s="87" t="s">
        <v>445</v>
      </c>
      <c r="N143" s="84"/>
      <c r="O143" s="84"/>
      <c r="P143" s="84"/>
      <c r="Q143" s="84"/>
      <c r="R143" s="84"/>
      <c r="S143" s="118"/>
      <c r="T143" s="119"/>
      <c r="U143" s="119"/>
      <c r="V143" s="120">
        <v>120</v>
      </c>
      <c r="W143" s="84"/>
      <c r="X143" s="28" t="s">
        <v>152</v>
      </c>
      <c r="Y143" s="120">
        <f t="shared" si="2"/>
        <v>0</v>
      </c>
      <c r="Z143" s="84"/>
    </row>
    <row r="144" spans="2:26" ht="15">
      <c r="B144" s="86">
        <v>17</v>
      </c>
      <c r="C144" s="84"/>
      <c r="D144" s="87" t="s">
        <v>446</v>
      </c>
      <c r="E144" s="84"/>
      <c r="F144" s="84"/>
      <c r="G144" s="84"/>
      <c r="H144" s="84"/>
      <c r="I144" s="84"/>
      <c r="J144" s="84"/>
      <c r="K144" s="84"/>
      <c r="L144" s="84"/>
      <c r="M144" s="87" t="s">
        <v>447</v>
      </c>
      <c r="N144" s="84"/>
      <c r="O144" s="84"/>
      <c r="P144" s="84"/>
      <c r="Q144" s="84"/>
      <c r="R144" s="84"/>
      <c r="S144" s="118"/>
      <c r="T144" s="119"/>
      <c r="U144" s="119"/>
      <c r="V144" s="120">
        <v>4</v>
      </c>
      <c r="W144" s="84"/>
      <c r="X144" s="28" t="s">
        <v>149</v>
      </c>
      <c r="Y144" s="120">
        <f t="shared" si="2"/>
        <v>0</v>
      </c>
      <c r="Z144" s="84"/>
    </row>
    <row r="145" spans="2:26" ht="15">
      <c r="B145" s="86">
        <v>18</v>
      </c>
      <c r="C145" s="84"/>
      <c r="D145" s="87" t="s">
        <v>448</v>
      </c>
      <c r="E145" s="84"/>
      <c r="F145" s="84"/>
      <c r="G145" s="84"/>
      <c r="H145" s="84"/>
      <c r="I145" s="84"/>
      <c r="J145" s="84"/>
      <c r="K145" s="84"/>
      <c r="L145" s="84"/>
      <c r="M145" s="87" t="s">
        <v>449</v>
      </c>
      <c r="N145" s="84"/>
      <c r="O145" s="84"/>
      <c r="P145" s="84"/>
      <c r="Q145" s="84"/>
      <c r="R145" s="84"/>
      <c r="S145" s="118"/>
      <c r="T145" s="119"/>
      <c r="U145" s="119"/>
      <c r="V145" s="120">
        <v>88</v>
      </c>
      <c r="W145" s="84"/>
      <c r="X145" s="28" t="s">
        <v>152</v>
      </c>
      <c r="Y145" s="120">
        <f t="shared" si="2"/>
        <v>0</v>
      </c>
      <c r="Z145" s="84"/>
    </row>
    <row r="146" spans="2:26" ht="15">
      <c r="B146" s="86">
        <v>19</v>
      </c>
      <c r="C146" s="84"/>
      <c r="D146" s="87" t="s">
        <v>450</v>
      </c>
      <c r="E146" s="84"/>
      <c r="F146" s="84"/>
      <c r="G146" s="84"/>
      <c r="H146" s="84"/>
      <c r="I146" s="84"/>
      <c r="J146" s="84"/>
      <c r="K146" s="84"/>
      <c r="L146" s="84"/>
      <c r="M146" s="87" t="s">
        <v>451</v>
      </c>
      <c r="N146" s="84"/>
      <c r="O146" s="84"/>
      <c r="P146" s="84"/>
      <c r="Q146" s="84"/>
      <c r="R146" s="84"/>
      <c r="S146" s="118"/>
      <c r="T146" s="119"/>
      <c r="U146" s="119"/>
      <c r="V146" s="120">
        <v>1</v>
      </c>
      <c r="W146" s="84"/>
      <c r="X146" s="28" t="s">
        <v>149</v>
      </c>
      <c r="Y146" s="120">
        <f t="shared" si="2"/>
        <v>0</v>
      </c>
      <c r="Z146" s="84"/>
    </row>
    <row r="147" spans="2:26" ht="15">
      <c r="B147" s="86">
        <v>20</v>
      </c>
      <c r="C147" s="84"/>
      <c r="D147" s="87" t="s">
        <v>248</v>
      </c>
      <c r="E147" s="84"/>
      <c r="F147" s="84"/>
      <c r="G147" s="84"/>
      <c r="H147" s="84"/>
      <c r="I147" s="84"/>
      <c r="J147" s="84"/>
      <c r="K147" s="84"/>
      <c r="L147" s="84"/>
      <c r="M147" s="87" t="s">
        <v>249</v>
      </c>
      <c r="N147" s="84"/>
      <c r="O147" s="84"/>
      <c r="P147" s="84"/>
      <c r="Q147" s="84"/>
      <c r="R147" s="84"/>
      <c r="S147" s="118"/>
      <c r="T147" s="119"/>
      <c r="U147" s="119"/>
      <c r="V147" s="120">
        <v>2</v>
      </c>
      <c r="W147" s="84"/>
      <c r="X147" s="28" t="s">
        <v>149</v>
      </c>
      <c r="Y147" s="120">
        <f t="shared" si="2"/>
        <v>0</v>
      </c>
      <c r="Z147" s="84"/>
    </row>
    <row r="148" spans="2:26" ht="15">
      <c r="B148" s="86">
        <v>21</v>
      </c>
      <c r="C148" s="84"/>
      <c r="D148" s="87" t="s">
        <v>248</v>
      </c>
      <c r="E148" s="84"/>
      <c r="F148" s="84"/>
      <c r="G148" s="84"/>
      <c r="H148" s="84"/>
      <c r="I148" s="84"/>
      <c r="J148" s="84"/>
      <c r="K148" s="84"/>
      <c r="L148" s="84"/>
      <c r="M148" s="87" t="s">
        <v>249</v>
      </c>
      <c r="N148" s="84"/>
      <c r="O148" s="84"/>
      <c r="P148" s="84"/>
      <c r="Q148" s="84"/>
      <c r="R148" s="84"/>
      <c r="S148" s="118"/>
      <c r="T148" s="119"/>
      <c r="U148" s="119"/>
      <c r="V148" s="120">
        <v>6</v>
      </c>
      <c r="W148" s="84"/>
      <c r="X148" s="28" t="s">
        <v>149</v>
      </c>
      <c r="Y148" s="120">
        <f t="shared" si="2"/>
        <v>0</v>
      </c>
      <c r="Z148" s="84"/>
    </row>
    <row r="149" spans="2:26" ht="15">
      <c r="B149" s="86">
        <v>22</v>
      </c>
      <c r="C149" s="84"/>
      <c r="D149" s="87" t="s">
        <v>248</v>
      </c>
      <c r="E149" s="84"/>
      <c r="F149" s="84"/>
      <c r="G149" s="84"/>
      <c r="H149" s="84"/>
      <c r="I149" s="84"/>
      <c r="J149" s="84"/>
      <c r="K149" s="84"/>
      <c r="L149" s="84"/>
      <c r="M149" s="87" t="s">
        <v>249</v>
      </c>
      <c r="N149" s="84"/>
      <c r="O149" s="84"/>
      <c r="P149" s="84"/>
      <c r="Q149" s="84"/>
      <c r="R149" s="84"/>
      <c r="S149" s="118"/>
      <c r="T149" s="119"/>
      <c r="U149" s="119"/>
      <c r="V149" s="120">
        <v>11</v>
      </c>
      <c r="W149" s="84"/>
      <c r="X149" s="28" t="s">
        <v>149</v>
      </c>
      <c r="Y149" s="120">
        <f t="shared" si="2"/>
        <v>0</v>
      </c>
      <c r="Z149" s="84"/>
    </row>
    <row r="150" spans="2:26" ht="15">
      <c r="B150" s="86">
        <v>23</v>
      </c>
      <c r="C150" s="84"/>
      <c r="D150" s="87" t="s">
        <v>452</v>
      </c>
      <c r="E150" s="84"/>
      <c r="F150" s="84"/>
      <c r="G150" s="84"/>
      <c r="H150" s="84"/>
      <c r="I150" s="84"/>
      <c r="J150" s="84"/>
      <c r="K150" s="84"/>
      <c r="L150" s="84"/>
      <c r="M150" s="87" t="s">
        <v>453</v>
      </c>
      <c r="N150" s="84"/>
      <c r="O150" s="84"/>
      <c r="P150" s="84"/>
      <c r="Q150" s="84"/>
      <c r="R150" s="84"/>
      <c r="S150" s="118"/>
      <c r="T150" s="119"/>
      <c r="U150" s="119"/>
      <c r="V150" s="120">
        <v>100</v>
      </c>
      <c r="W150" s="84"/>
      <c r="X150" s="28" t="s">
        <v>149</v>
      </c>
      <c r="Y150" s="120">
        <f t="shared" si="2"/>
        <v>0</v>
      </c>
      <c r="Z150" s="84"/>
    </row>
    <row r="151" spans="2:26" ht="15">
      <c r="B151" s="86">
        <v>24</v>
      </c>
      <c r="C151" s="84"/>
      <c r="D151" s="87" t="s">
        <v>454</v>
      </c>
      <c r="E151" s="84"/>
      <c r="F151" s="84"/>
      <c r="G151" s="84"/>
      <c r="H151" s="84"/>
      <c r="I151" s="84"/>
      <c r="J151" s="84"/>
      <c r="K151" s="84"/>
      <c r="L151" s="84"/>
      <c r="M151" s="87" t="s">
        <v>455</v>
      </c>
      <c r="N151" s="84"/>
      <c r="O151" s="84"/>
      <c r="P151" s="84"/>
      <c r="Q151" s="84"/>
      <c r="R151" s="84"/>
      <c r="S151" s="118"/>
      <c r="T151" s="119"/>
      <c r="U151" s="119"/>
      <c r="V151" s="120">
        <v>11</v>
      </c>
      <c r="W151" s="84"/>
      <c r="X151" s="28" t="s">
        <v>149</v>
      </c>
      <c r="Y151" s="120">
        <f t="shared" si="2"/>
        <v>0</v>
      </c>
      <c r="Z151" s="84"/>
    </row>
    <row r="152" spans="2:26" ht="15">
      <c r="B152" s="86">
        <v>25</v>
      </c>
      <c r="C152" s="84"/>
      <c r="D152" s="87" t="s">
        <v>454</v>
      </c>
      <c r="E152" s="84"/>
      <c r="F152" s="84"/>
      <c r="G152" s="84"/>
      <c r="H152" s="84"/>
      <c r="I152" s="84"/>
      <c r="J152" s="84"/>
      <c r="K152" s="84"/>
      <c r="L152" s="84"/>
      <c r="M152" s="87" t="s">
        <v>455</v>
      </c>
      <c r="N152" s="84"/>
      <c r="O152" s="84"/>
      <c r="P152" s="84"/>
      <c r="Q152" s="84"/>
      <c r="R152" s="84"/>
      <c r="S152" s="118"/>
      <c r="T152" s="119"/>
      <c r="U152" s="119"/>
      <c r="V152" s="120">
        <v>6</v>
      </c>
      <c r="W152" s="84"/>
      <c r="X152" s="28" t="s">
        <v>149</v>
      </c>
      <c r="Y152" s="120">
        <f t="shared" si="2"/>
        <v>0</v>
      </c>
      <c r="Z152" s="84"/>
    </row>
    <row r="153" spans="2:26" ht="15">
      <c r="B153" s="86">
        <v>26</v>
      </c>
      <c r="C153" s="84"/>
      <c r="D153" s="87" t="s">
        <v>456</v>
      </c>
      <c r="E153" s="84"/>
      <c r="F153" s="84"/>
      <c r="G153" s="84"/>
      <c r="H153" s="84"/>
      <c r="I153" s="84"/>
      <c r="J153" s="84"/>
      <c r="K153" s="84"/>
      <c r="L153" s="84"/>
      <c r="M153" s="87" t="s">
        <v>457</v>
      </c>
      <c r="N153" s="84"/>
      <c r="O153" s="84"/>
      <c r="P153" s="84"/>
      <c r="Q153" s="84"/>
      <c r="R153" s="84"/>
      <c r="S153" s="118"/>
      <c r="T153" s="119"/>
      <c r="U153" s="119"/>
      <c r="V153" s="120">
        <v>340</v>
      </c>
      <c r="W153" s="84"/>
      <c r="X153" s="28" t="s">
        <v>149</v>
      </c>
      <c r="Y153" s="120">
        <f t="shared" si="2"/>
        <v>0</v>
      </c>
      <c r="Z153" s="84"/>
    </row>
    <row r="154" spans="2:26" ht="15">
      <c r="B154" s="86">
        <v>27</v>
      </c>
      <c r="C154" s="84"/>
      <c r="D154" s="87" t="s">
        <v>458</v>
      </c>
      <c r="E154" s="84"/>
      <c r="F154" s="84"/>
      <c r="G154" s="84"/>
      <c r="H154" s="84"/>
      <c r="I154" s="84"/>
      <c r="J154" s="84"/>
      <c r="K154" s="84"/>
      <c r="L154" s="84"/>
      <c r="M154" s="87" t="s">
        <v>459</v>
      </c>
      <c r="N154" s="84"/>
      <c r="O154" s="84"/>
      <c r="P154" s="84"/>
      <c r="Q154" s="84"/>
      <c r="R154" s="84"/>
      <c r="S154" s="118"/>
      <c r="T154" s="119"/>
      <c r="U154" s="119"/>
      <c r="V154" s="120">
        <v>4</v>
      </c>
      <c r="W154" s="84"/>
      <c r="X154" s="28" t="s">
        <v>149</v>
      </c>
      <c r="Y154" s="120">
        <f t="shared" si="2"/>
        <v>0</v>
      </c>
      <c r="Z154" s="84"/>
    </row>
    <row r="155" spans="2:26" ht="15">
      <c r="B155" s="86">
        <v>28</v>
      </c>
      <c r="C155" s="84"/>
      <c r="D155" s="87" t="s">
        <v>460</v>
      </c>
      <c r="E155" s="84"/>
      <c r="F155" s="84"/>
      <c r="G155" s="84"/>
      <c r="H155" s="84"/>
      <c r="I155" s="84"/>
      <c r="J155" s="84"/>
      <c r="K155" s="84"/>
      <c r="L155" s="84"/>
      <c r="M155" s="87" t="s">
        <v>461</v>
      </c>
      <c r="N155" s="84"/>
      <c r="O155" s="84"/>
      <c r="P155" s="84"/>
      <c r="Q155" s="84"/>
      <c r="R155" s="84"/>
      <c r="S155" s="118"/>
      <c r="T155" s="119"/>
      <c r="U155" s="119"/>
      <c r="V155" s="120">
        <v>120</v>
      </c>
      <c r="W155" s="84"/>
      <c r="X155" s="28" t="s">
        <v>149</v>
      </c>
      <c r="Y155" s="120">
        <f t="shared" si="2"/>
        <v>0</v>
      </c>
      <c r="Z155" s="84"/>
    </row>
    <row r="156" spans="2:26" ht="15">
      <c r="B156" s="86">
        <v>29</v>
      </c>
      <c r="C156" s="84"/>
      <c r="D156" s="87" t="s">
        <v>462</v>
      </c>
      <c r="E156" s="84"/>
      <c r="F156" s="84"/>
      <c r="G156" s="84"/>
      <c r="H156" s="84"/>
      <c r="I156" s="84"/>
      <c r="J156" s="84"/>
      <c r="K156" s="84"/>
      <c r="L156" s="84"/>
      <c r="M156" s="87" t="s">
        <v>463</v>
      </c>
      <c r="N156" s="84"/>
      <c r="O156" s="84"/>
      <c r="P156" s="84"/>
      <c r="Q156" s="84"/>
      <c r="R156" s="84"/>
      <c r="S156" s="118"/>
      <c r="T156" s="119"/>
      <c r="U156" s="119"/>
      <c r="V156" s="120">
        <v>60</v>
      </c>
      <c r="W156" s="84"/>
      <c r="X156" s="28" t="s">
        <v>149</v>
      </c>
      <c r="Y156" s="120">
        <f t="shared" si="2"/>
        <v>0</v>
      </c>
      <c r="Z156" s="84"/>
    </row>
    <row r="157" spans="2:26" ht="15">
      <c r="B157" s="86">
        <v>30</v>
      </c>
      <c r="C157" s="84"/>
      <c r="D157" s="87" t="s">
        <v>464</v>
      </c>
      <c r="E157" s="84"/>
      <c r="F157" s="84"/>
      <c r="G157" s="84"/>
      <c r="H157" s="84"/>
      <c r="I157" s="84"/>
      <c r="J157" s="84"/>
      <c r="K157" s="84"/>
      <c r="L157" s="84"/>
      <c r="M157" s="87" t="s">
        <v>465</v>
      </c>
      <c r="N157" s="84"/>
      <c r="O157" s="84"/>
      <c r="P157" s="84"/>
      <c r="Q157" s="84"/>
      <c r="R157" s="84"/>
      <c r="S157" s="118"/>
      <c r="T157" s="119"/>
      <c r="U157" s="119"/>
      <c r="V157" s="120">
        <v>24</v>
      </c>
      <c r="W157" s="84"/>
      <c r="X157" s="28" t="s">
        <v>149</v>
      </c>
      <c r="Y157" s="120">
        <f t="shared" si="2"/>
        <v>0</v>
      </c>
      <c r="Z157" s="84"/>
    </row>
    <row r="158" spans="2:26" ht="15">
      <c r="B158" s="86">
        <v>31</v>
      </c>
      <c r="C158" s="84"/>
      <c r="D158" s="87" t="s">
        <v>466</v>
      </c>
      <c r="E158" s="84"/>
      <c r="F158" s="84"/>
      <c r="G158" s="84"/>
      <c r="H158" s="84"/>
      <c r="I158" s="84"/>
      <c r="J158" s="84"/>
      <c r="K158" s="84"/>
      <c r="L158" s="84"/>
      <c r="M158" s="87" t="s">
        <v>467</v>
      </c>
      <c r="N158" s="84"/>
      <c r="O158" s="84"/>
      <c r="P158" s="84"/>
      <c r="Q158" s="84"/>
      <c r="R158" s="84"/>
      <c r="S158" s="118"/>
      <c r="T158" s="119"/>
      <c r="U158" s="119"/>
      <c r="V158" s="120">
        <v>8</v>
      </c>
      <c r="W158" s="84"/>
      <c r="X158" s="28" t="s">
        <v>149</v>
      </c>
      <c r="Y158" s="120">
        <f t="shared" si="2"/>
        <v>0</v>
      </c>
      <c r="Z158" s="84"/>
    </row>
    <row r="159" spans="2:26" ht="15">
      <c r="B159" s="86">
        <v>32</v>
      </c>
      <c r="C159" s="84"/>
      <c r="D159" s="87" t="s">
        <v>468</v>
      </c>
      <c r="E159" s="84"/>
      <c r="F159" s="84"/>
      <c r="G159" s="84"/>
      <c r="H159" s="84"/>
      <c r="I159" s="84"/>
      <c r="J159" s="84"/>
      <c r="K159" s="84"/>
      <c r="L159" s="84"/>
      <c r="M159" s="87" t="s">
        <v>469</v>
      </c>
      <c r="N159" s="84"/>
      <c r="O159" s="84"/>
      <c r="P159" s="84"/>
      <c r="Q159" s="84"/>
      <c r="R159" s="84"/>
      <c r="S159" s="118"/>
      <c r="T159" s="119"/>
      <c r="U159" s="119"/>
      <c r="V159" s="120">
        <v>2</v>
      </c>
      <c r="W159" s="84"/>
      <c r="X159" s="28" t="s">
        <v>149</v>
      </c>
      <c r="Y159" s="120">
        <f t="shared" si="2"/>
        <v>0</v>
      </c>
      <c r="Z159" s="84"/>
    </row>
    <row r="160" spans="2:26" ht="15">
      <c r="B160" s="86">
        <v>33</v>
      </c>
      <c r="C160" s="84"/>
      <c r="D160" s="87" t="s">
        <v>164</v>
      </c>
      <c r="E160" s="84"/>
      <c r="F160" s="84"/>
      <c r="G160" s="84"/>
      <c r="H160" s="84"/>
      <c r="I160" s="84"/>
      <c r="J160" s="84"/>
      <c r="K160" s="84"/>
      <c r="L160" s="84"/>
      <c r="M160" s="87" t="s">
        <v>165</v>
      </c>
      <c r="N160" s="84"/>
      <c r="O160" s="84"/>
      <c r="P160" s="84"/>
      <c r="Q160" s="84"/>
      <c r="R160" s="84"/>
      <c r="S160" s="118"/>
      <c r="T160" s="119"/>
      <c r="U160" s="119"/>
      <c r="V160" s="120">
        <v>560</v>
      </c>
      <c r="W160" s="84"/>
      <c r="X160" s="28" t="s">
        <v>152</v>
      </c>
      <c r="Y160" s="120">
        <f t="shared" si="2"/>
        <v>0</v>
      </c>
      <c r="Z160" s="84"/>
    </row>
    <row r="161" spans="2:26" ht="15">
      <c r="B161" s="86">
        <v>34</v>
      </c>
      <c r="C161" s="84"/>
      <c r="D161" s="87" t="s">
        <v>262</v>
      </c>
      <c r="E161" s="84"/>
      <c r="F161" s="84"/>
      <c r="G161" s="84"/>
      <c r="H161" s="84"/>
      <c r="I161" s="84"/>
      <c r="J161" s="84"/>
      <c r="K161" s="84"/>
      <c r="L161" s="84"/>
      <c r="M161" s="87" t="s">
        <v>263</v>
      </c>
      <c r="N161" s="84"/>
      <c r="O161" s="84"/>
      <c r="P161" s="84"/>
      <c r="Q161" s="84"/>
      <c r="R161" s="84"/>
      <c r="S161" s="118"/>
      <c r="T161" s="119"/>
      <c r="U161" s="119"/>
      <c r="V161" s="120">
        <v>245.97</v>
      </c>
      <c r="W161" s="84"/>
      <c r="X161" s="28" t="s">
        <v>152</v>
      </c>
      <c r="Y161" s="120">
        <f t="shared" si="2"/>
        <v>0</v>
      </c>
      <c r="Z161" s="84"/>
    </row>
    <row r="162" spans="2:26" ht="15">
      <c r="B162" s="86">
        <v>35</v>
      </c>
      <c r="C162" s="84"/>
      <c r="D162" s="87" t="s">
        <v>470</v>
      </c>
      <c r="E162" s="84"/>
      <c r="F162" s="84"/>
      <c r="G162" s="84"/>
      <c r="H162" s="84"/>
      <c r="I162" s="84"/>
      <c r="J162" s="84"/>
      <c r="K162" s="84"/>
      <c r="L162" s="84"/>
      <c r="M162" s="87" t="s">
        <v>471</v>
      </c>
      <c r="N162" s="84"/>
      <c r="O162" s="84"/>
      <c r="P162" s="84"/>
      <c r="Q162" s="84"/>
      <c r="R162" s="84"/>
      <c r="S162" s="118"/>
      <c r="T162" s="119"/>
      <c r="U162" s="119"/>
      <c r="V162" s="120">
        <v>960</v>
      </c>
      <c r="W162" s="84"/>
      <c r="X162" s="28" t="s">
        <v>152</v>
      </c>
      <c r="Y162" s="120">
        <f t="shared" si="2"/>
        <v>0</v>
      </c>
      <c r="Z162" s="84"/>
    </row>
    <row r="163" spans="2:26" ht="15">
      <c r="B163" s="86">
        <v>36</v>
      </c>
      <c r="C163" s="84"/>
      <c r="D163" s="87" t="s">
        <v>472</v>
      </c>
      <c r="E163" s="84"/>
      <c r="F163" s="84"/>
      <c r="G163" s="84"/>
      <c r="H163" s="84"/>
      <c r="I163" s="84"/>
      <c r="J163" s="84"/>
      <c r="K163" s="84"/>
      <c r="L163" s="84"/>
      <c r="M163" s="87" t="s">
        <v>473</v>
      </c>
      <c r="N163" s="84"/>
      <c r="O163" s="84"/>
      <c r="P163" s="84"/>
      <c r="Q163" s="84"/>
      <c r="R163" s="84"/>
      <c r="S163" s="118"/>
      <c r="T163" s="119"/>
      <c r="U163" s="119"/>
      <c r="V163" s="120">
        <v>140</v>
      </c>
      <c r="W163" s="84"/>
      <c r="X163" s="28" t="s">
        <v>152</v>
      </c>
      <c r="Y163" s="120">
        <f t="shared" si="2"/>
        <v>0</v>
      </c>
      <c r="Z163" s="84"/>
    </row>
    <row r="164" spans="2:26" ht="15">
      <c r="B164" s="86">
        <v>37</v>
      </c>
      <c r="C164" s="84"/>
      <c r="D164" s="87" t="s">
        <v>474</v>
      </c>
      <c r="E164" s="84"/>
      <c r="F164" s="84"/>
      <c r="G164" s="84"/>
      <c r="H164" s="84"/>
      <c r="I164" s="84"/>
      <c r="J164" s="84"/>
      <c r="K164" s="84"/>
      <c r="L164" s="84"/>
      <c r="M164" s="87" t="s">
        <v>475</v>
      </c>
      <c r="N164" s="84"/>
      <c r="O164" s="84"/>
      <c r="P164" s="84"/>
      <c r="Q164" s="84"/>
      <c r="R164" s="84"/>
      <c r="S164" s="118"/>
      <c r="T164" s="119"/>
      <c r="U164" s="119"/>
      <c r="V164" s="120">
        <v>1160</v>
      </c>
      <c r="W164" s="84"/>
      <c r="X164" s="28" t="s">
        <v>152</v>
      </c>
      <c r="Y164" s="120">
        <f t="shared" si="2"/>
        <v>0</v>
      </c>
      <c r="Z164" s="84"/>
    </row>
    <row r="165" spans="2:26" ht="15">
      <c r="B165" s="86">
        <v>38</v>
      </c>
      <c r="C165" s="84"/>
      <c r="D165" s="87" t="s">
        <v>476</v>
      </c>
      <c r="E165" s="84"/>
      <c r="F165" s="84"/>
      <c r="G165" s="84"/>
      <c r="H165" s="84"/>
      <c r="I165" s="84"/>
      <c r="J165" s="84"/>
      <c r="K165" s="84"/>
      <c r="L165" s="84"/>
      <c r="M165" s="87" t="s">
        <v>477</v>
      </c>
      <c r="N165" s="84"/>
      <c r="O165" s="84"/>
      <c r="P165" s="84"/>
      <c r="Q165" s="84"/>
      <c r="R165" s="84"/>
      <c r="S165" s="118"/>
      <c r="T165" s="119"/>
      <c r="U165" s="119"/>
      <c r="V165" s="120">
        <v>460</v>
      </c>
      <c r="W165" s="84"/>
      <c r="X165" s="28" t="s">
        <v>152</v>
      </c>
      <c r="Y165" s="120">
        <f t="shared" si="2"/>
        <v>0</v>
      </c>
      <c r="Z165" s="84"/>
    </row>
    <row r="166" spans="2:26" ht="15">
      <c r="B166" s="86">
        <v>39</v>
      </c>
      <c r="C166" s="84"/>
      <c r="D166" s="87" t="s">
        <v>478</v>
      </c>
      <c r="E166" s="84"/>
      <c r="F166" s="84"/>
      <c r="G166" s="84"/>
      <c r="H166" s="84"/>
      <c r="I166" s="84"/>
      <c r="J166" s="84"/>
      <c r="K166" s="84"/>
      <c r="L166" s="84"/>
      <c r="M166" s="87" t="s">
        <v>479</v>
      </c>
      <c r="N166" s="84"/>
      <c r="O166" s="84"/>
      <c r="P166" s="84"/>
      <c r="Q166" s="84"/>
      <c r="R166" s="84"/>
      <c r="S166" s="118"/>
      <c r="T166" s="119"/>
      <c r="U166" s="119"/>
      <c r="V166" s="120">
        <v>30</v>
      </c>
      <c r="W166" s="84"/>
      <c r="X166" s="28" t="s">
        <v>152</v>
      </c>
      <c r="Y166" s="120">
        <f t="shared" si="2"/>
        <v>0</v>
      </c>
      <c r="Z166" s="84"/>
    </row>
    <row r="167" spans="2:26" ht="15">
      <c r="B167" s="86">
        <v>40</v>
      </c>
      <c r="C167" s="84"/>
      <c r="D167" s="87" t="s">
        <v>480</v>
      </c>
      <c r="E167" s="84"/>
      <c r="F167" s="84"/>
      <c r="G167" s="84"/>
      <c r="H167" s="84"/>
      <c r="I167" s="84"/>
      <c r="J167" s="84"/>
      <c r="K167" s="84"/>
      <c r="L167" s="84"/>
      <c r="M167" s="87" t="s">
        <v>481</v>
      </c>
      <c r="N167" s="84"/>
      <c r="O167" s="84"/>
      <c r="P167" s="84"/>
      <c r="Q167" s="84"/>
      <c r="R167" s="84"/>
      <c r="S167" s="118"/>
      <c r="T167" s="119"/>
      <c r="U167" s="119"/>
      <c r="V167" s="120">
        <v>70.28</v>
      </c>
      <c r="W167" s="84"/>
      <c r="X167" s="28" t="s">
        <v>431</v>
      </c>
      <c r="Y167" s="120">
        <f t="shared" si="2"/>
        <v>0</v>
      </c>
      <c r="Z167" s="84"/>
    </row>
    <row r="168" spans="2:26" ht="15">
      <c r="B168" s="86">
        <v>41</v>
      </c>
      <c r="C168" s="84"/>
      <c r="D168" s="87" t="s">
        <v>482</v>
      </c>
      <c r="E168" s="84"/>
      <c r="F168" s="84"/>
      <c r="G168" s="84"/>
      <c r="H168" s="84"/>
      <c r="I168" s="84"/>
      <c r="J168" s="84"/>
      <c r="K168" s="84"/>
      <c r="L168" s="84"/>
      <c r="M168" s="87" t="s">
        <v>483</v>
      </c>
      <c r="N168" s="84"/>
      <c r="O168" s="84"/>
      <c r="P168" s="84"/>
      <c r="Q168" s="84"/>
      <c r="R168" s="84"/>
      <c r="S168" s="118"/>
      <c r="T168" s="119"/>
      <c r="U168" s="119"/>
      <c r="V168" s="120">
        <v>80</v>
      </c>
      <c r="W168" s="84"/>
      <c r="X168" s="28" t="s">
        <v>152</v>
      </c>
      <c r="Y168" s="120">
        <f t="shared" si="2"/>
        <v>0</v>
      </c>
      <c r="Z168" s="84"/>
    </row>
    <row r="169" spans="2:26" ht="15">
      <c r="B169" s="86">
        <v>42</v>
      </c>
      <c r="C169" s="84"/>
      <c r="D169" s="87" t="s">
        <v>484</v>
      </c>
      <c r="E169" s="84"/>
      <c r="F169" s="84"/>
      <c r="G169" s="84"/>
      <c r="H169" s="84"/>
      <c r="I169" s="84"/>
      <c r="J169" s="84"/>
      <c r="K169" s="84"/>
      <c r="L169" s="84"/>
      <c r="M169" s="87" t="s">
        <v>485</v>
      </c>
      <c r="N169" s="84"/>
      <c r="O169" s="84"/>
      <c r="P169" s="84"/>
      <c r="Q169" s="84"/>
      <c r="R169" s="84"/>
      <c r="S169" s="118"/>
      <c r="T169" s="119"/>
      <c r="U169" s="119"/>
      <c r="V169" s="120">
        <v>90</v>
      </c>
      <c r="W169" s="84"/>
      <c r="X169" s="28" t="s">
        <v>152</v>
      </c>
      <c r="Y169" s="120">
        <f t="shared" si="2"/>
        <v>0</v>
      </c>
      <c r="Z169" s="84"/>
    </row>
    <row r="170" spans="2:26" ht="15">
      <c r="B170" s="86">
        <v>43</v>
      </c>
      <c r="C170" s="84"/>
      <c r="D170" s="87" t="s">
        <v>274</v>
      </c>
      <c r="E170" s="84"/>
      <c r="F170" s="84"/>
      <c r="G170" s="84"/>
      <c r="H170" s="84"/>
      <c r="I170" s="84"/>
      <c r="J170" s="84"/>
      <c r="K170" s="84"/>
      <c r="L170" s="84"/>
      <c r="M170" s="87" t="s">
        <v>275</v>
      </c>
      <c r="N170" s="84"/>
      <c r="O170" s="84"/>
      <c r="P170" s="84"/>
      <c r="Q170" s="84"/>
      <c r="R170" s="84"/>
      <c r="S170" s="118"/>
      <c r="T170" s="119"/>
      <c r="U170" s="119"/>
      <c r="V170" s="120">
        <v>35</v>
      </c>
      <c r="W170" s="84"/>
      <c r="X170" s="28" t="s">
        <v>149</v>
      </c>
      <c r="Y170" s="120">
        <f t="shared" si="2"/>
        <v>0</v>
      </c>
      <c r="Z170" s="84"/>
    </row>
    <row r="171" spans="2:26" ht="15">
      <c r="B171" s="86">
        <v>44</v>
      </c>
      <c r="C171" s="84"/>
      <c r="D171" s="87" t="s">
        <v>486</v>
      </c>
      <c r="E171" s="84"/>
      <c r="F171" s="84"/>
      <c r="G171" s="84"/>
      <c r="H171" s="84"/>
      <c r="I171" s="84"/>
      <c r="J171" s="84"/>
      <c r="K171" s="84"/>
      <c r="L171" s="84"/>
      <c r="M171" s="87" t="s">
        <v>487</v>
      </c>
      <c r="N171" s="84"/>
      <c r="O171" s="84"/>
      <c r="P171" s="84"/>
      <c r="Q171" s="84"/>
      <c r="R171" s="84"/>
      <c r="S171" s="118"/>
      <c r="T171" s="119"/>
      <c r="U171" s="119"/>
      <c r="V171" s="120">
        <v>41</v>
      </c>
      <c r="W171" s="84"/>
      <c r="X171" s="28" t="s">
        <v>149</v>
      </c>
      <c r="Y171" s="120">
        <f t="shared" si="2"/>
        <v>0</v>
      </c>
      <c r="Z171" s="84"/>
    </row>
    <row r="172" spans="2:26" ht="15">
      <c r="B172" s="86">
        <v>45</v>
      </c>
      <c r="C172" s="84"/>
      <c r="D172" s="87" t="s">
        <v>486</v>
      </c>
      <c r="E172" s="84"/>
      <c r="F172" s="84"/>
      <c r="G172" s="84"/>
      <c r="H172" s="84"/>
      <c r="I172" s="84"/>
      <c r="J172" s="84"/>
      <c r="K172" s="84"/>
      <c r="L172" s="84"/>
      <c r="M172" s="87" t="s">
        <v>487</v>
      </c>
      <c r="N172" s="84"/>
      <c r="O172" s="84"/>
      <c r="P172" s="84"/>
      <c r="Q172" s="84"/>
      <c r="R172" s="84"/>
      <c r="S172" s="118"/>
      <c r="T172" s="119"/>
      <c r="U172" s="119"/>
      <c r="V172" s="120">
        <v>52</v>
      </c>
      <c r="W172" s="84"/>
      <c r="X172" s="28" t="s">
        <v>149</v>
      </c>
      <c r="Y172" s="120">
        <f t="shared" si="2"/>
        <v>0</v>
      </c>
      <c r="Z172" s="84"/>
    </row>
    <row r="173" spans="2:26" ht="15">
      <c r="B173" s="86">
        <v>46</v>
      </c>
      <c r="C173" s="84"/>
      <c r="D173" s="87" t="s">
        <v>276</v>
      </c>
      <c r="E173" s="84"/>
      <c r="F173" s="84"/>
      <c r="G173" s="84"/>
      <c r="H173" s="84"/>
      <c r="I173" s="84"/>
      <c r="J173" s="84"/>
      <c r="K173" s="84"/>
      <c r="L173" s="84"/>
      <c r="M173" s="87" t="s">
        <v>277</v>
      </c>
      <c r="N173" s="84"/>
      <c r="O173" s="84"/>
      <c r="P173" s="84"/>
      <c r="Q173" s="84"/>
      <c r="R173" s="84"/>
      <c r="S173" s="118"/>
      <c r="T173" s="119"/>
      <c r="U173" s="119"/>
      <c r="V173" s="120">
        <v>35</v>
      </c>
      <c r="W173" s="84"/>
      <c r="X173" s="28" t="s">
        <v>149</v>
      </c>
      <c r="Y173" s="120">
        <f t="shared" si="2"/>
        <v>0</v>
      </c>
      <c r="Z173" s="84"/>
    </row>
    <row r="174" spans="2:26" ht="15">
      <c r="B174" s="86">
        <v>47</v>
      </c>
      <c r="C174" s="84"/>
      <c r="D174" s="87" t="s">
        <v>488</v>
      </c>
      <c r="E174" s="84"/>
      <c r="F174" s="84"/>
      <c r="G174" s="84"/>
      <c r="H174" s="84"/>
      <c r="I174" s="84"/>
      <c r="J174" s="84"/>
      <c r="K174" s="84"/>
      <c r="L174" s="84"/>
      <c r="M174" s="87" t="s">
        <v>489</v>
      </c>
      <c r="N174" s="84"/>
      <c r="O174" s="84"/>
      <c r="P174" s="84"/>
      <c r="Q174" s="84"/>
      <c r="R174" s="84"/>
      <c r="S174" s="118"/>
      <c r="T174" s="119"/>
      <c r="U174" s="119"/>
      <c r="V174" s="120">
        <v>100</v>
      </c>
      <c r="W174" s="84"/>
      <c r="X174" s="28" t="s">
        <v>149</v>
      </c>
      <c r="Y174" s="120">
        <f t="shared" si="2"/>
        <v>0</v>
      </c>
      <c r="Z174" s="84"/>
    </row>
    <row r="175" spans="2:26" ht="15">
      <c r="B175" s="86">
        <v>48</v>
      </c>
      <c r="C175" s="84"/>
      <c r="D175" s="87" t="s">
        <v>490</v>
      </c>
      <c r="E175" s="84"/>
      <c r="F175" s="84"/>
      <c r="G175" s="84"/>
      <c r="H175" s="84"/>
      <c r="I175" s="84"/>
      <c r="J175" s="84"/>
      <c r="K175" s="84"/>
      <c r="L175" s="84"/>
      <c r="M175" s="87" t="s">
        <v>491</v>
      </c>
      <c r="N175" s="84"/>
      <c r="O175" s="84"/>
      <c r="P175" s="84"/>
      <c r="Q175" s="84"/>
      <c r="R175" s="84"/>
      <c r="S175" s="118"/>
      <c r="T175" s="119"/>
      <c r="U175" s="119"/>
      <c r="V175" s="120">
        <v>12</v>
      </c>
      <c r="W175" s="84"/>
      <c r="X175" s="28" t="s">
        <v>149</v>
      </c>
      <c r="Y175" s="120">
        <f t="shared" si="2"/>
        <v>0</v>
      </c>
      <c r="Z175" s="84"/>
    </row>
    <row r="176" spans="2:26" ht="15">
      <c r="B176" s="86">
        <v>49</v>
      </c>
      <c r="C176" s="84"/>
      <c r="D176" s="87" t="s">
        <v>492</v>
      </c>
      <c r="E176" s="84"/>
      <c r="F176" s="84"/>
      <c r="G176" s="84"/>
      <c r="H176" s="84"/>
      <c r="I176" s="84"/>
      <c r="J176" s="84"/>
      <c r="K176" s="84"/>
      <c r="L176" s="84"/>
      <c r="M176" s="87" t="s">
        <v>493</v>
      </c>
      <c r="N176" s="84"/>
      <c r="O176" s="84"/>
      <c r="P176" s="84"/>
      <c r="Q176" s="84"/>
      <c r="R176" s="84"/>
      <c r="S176" s="118"/>
      <c r="T176" s="119"/>
      <c r="U176" s="119"/>
      <c r="V176" s="120">
        <v>13</v>
      </c>
      <c r="W176" s="84"/>
      <c r="X176" s="28" t="s">
        <v>149</v>
      </c>
      <c r="Y176" s="120">
        <f t="shared" si="2"/>
        <v>0</v>
      </c>
      <c r="Z176" s="84"/>
    </row>
    <row r="177" spans="2:26" ht="15">
      <c r="B177" s="86">
        <v>50</v>
      </c>
      <c r="C177" s="84"/>
      <c r="D177" s="87" t="s">
        <v>494</v>
      </c>
      <c r="E177" s="84"/>
      <c r="F177" s="84"/>
      <c r="G177" s="84"/>
      <c r="H177" s="84"/>
      <c r="I177" s="84"/>
      <c r="J177" s="84"/>
      <c r="K177" s="84"/>
      <c r="L177" s="84"/>
      <c r="M177" s="87" t="s">
        <v>495</v>
      </c>
      <c r="N177" s="84"/>
      <c r="O177" s="84"/>
      <c r="P177" s="84"/>
      <c r="Q177" s="84"/>
      <c r="R177" s="84"/>
      <c r="S177" s="118"/>
      <c r="T177" s="119"/>
      <c r="U177" s="119"/>
      <c r="V177" s="120">
        <v>200</v>
      </c>
      <c r="W177" s="84"/>
      <c r="X177" s="28" t="s">
        <v>149</v>
      </c>
      <c r="Y177" s="120">
        <f t="shared" si="2"/>
        <v>0</v>
      </c>
      <c r="Z177" s="84"/>
    </row>
    <row r="178" spans="2:26" ht="15">
      <c r="B178" s="86">
        <v>51</v>
      </c>
      <c r="C178" s="84"/>
      <c r="D178" s="87" t="s">
        <v>496</v>
      </c>
      <c r="E178" s="84"/>
      <c r="F178" s="84"/>
      <c r="G178" s="84"/>
      <c r="H178" s="84"/>
      <c r="I178" s="84"/>
      <c r="J178" s="84"/>
      <c r="K178" s="84"/>
      <c r="L178" s="84"/>
      <c r="M178" s="87" t="s">
        <v>497</v>
      </c>
      <c r="N178" s="84"/>
      <c r="O178" s="84"/>
      <c r="P178" s="84"/>
      <c r="Q178" s="84"/>
      <c r="R178" s="84"/>
      <c r="S178" s="118"/>
      <c r="T178" s="119"/>
      <c r="U178" s="119"/>
      <c r="V178" s="120">
        <v>70</v>
      </c>
      <c r="W178" s="84"/>
      <c r="X178" s="28" t="s">
        <v>149</v>
      </c>
      <c r="Y178" s="120">
        <f t="shared" si="2"/>
        <v>0</v>
      </c>
      <c r="Z178" s="84"/>
    </row>
    <row r="179" spans="2:26" ht="15">
      <c r="B179" s="86">
        <v>52</v>
      </c>
      <c r="C179" s="84"/>
      <c r="D179" s="87" t="s">
        <v>498</v>
      </c>
      <c r="E179" s="84"/>
      <c r="F179" s="84"/>
      <c r="G179" s="84"/>
      <c r="H179" s="84"/>
      <c r="I179" s="84"/>
      <c r="J179" s="84"/>
      <c r="K179" s="84"/>
      <c r="L179" s="84"/>
      <c r="M179" s="87" t="s">
        <v>499</v>
      </c>
      <c r="N179" s="84"/>
      <c r="O179" s="84"/>
      <c r="P179" s="84"/>
      <c r="Q179" s="84"/>
      <c r="R179" s="84"/>
      <c r="S179" s="118"/>
      <c r="T179" s="119"/>
      <c r="U179" s="119"/>
      <c r="V179" s="120">
        <v>2</v>
      </c>
      <c r="W179" s="84"/>
      <c r="X179" s="28" t="s">
        <v>149</v>
      </c>
      <c r="Y179" s="120">
        <f t="shared" si="2"/>
        <v>0</v>
      </c>
      <c r="Z179" s="84"/>
    </row>
    <row r="180" spans="2:26" ht="15">
      <c r="B180" s="86">
        <v>53</v>
      </c>
      <c r="C180" s="84"/>
      <c r="D180" s="87" t="s">
        <v>500</v>
      </c>
      <c r="E180" s="84"/>
      <c r="F180" s="84"/>
      <c r="G180" s="84"/>
      <c r="H180" s="84"/>
      <c r="I180" s="84"/>
      <c r="J180" s="84"/>
      <c r="K180" s="84"/>
      <c r="L180" s="84"/>
      <c r="M180" s="87" t="s">
        <v>501</v>
      </c>
      <c r="N180" s="84"/>
      <c r="O180" s="84"/>
      <c r="P180" s="84"/>
      <c r="Q180" s="84"/>
      <c r="R180" s="84"/>
      <c r="S180" s="118"/>
      <c r="T180" s="119"/>
      <c r="U180" s="119"/>
      <c r="V180" s="120">
        <v>27</v>
      </c>
      <c r="W180" s="84"/>
      <c r="X180" s="28" t="s">
        <v>149</v>
      </c>
      <c r="Y180" s="120">
        <f t="shared" si="2"/>
        <v>0</v>
      </c>
      <c r="Z180" s="84"/>
    </row>
    <row r="181" spans="2:26" ht="15">
      <c r="B181" s="86">
        <v>54</v>
      </c>
      <c r="C181" s="84"/>
      <c r="D181" s="87" t="s">
        <v>502</v>
      </c>
      <c r="E181" s="84"/>
      <c r="F181" s="84"/>
      <c r="G181" s="84"/>
      <c r="H181" s="84"/>
      <c r="I181" s="84"/>
      <c r="J181" s="84"/>
      <c r="K181" s="84"/>
      <c r="L181" s="84"/>
      <c r="M181" s="87" t="s">
        <v>503</v>
      </c>
      <c r="N181" s="84"/>
      <c r="O181" s="84"/>
      <c r="P181" s="84"/>
      <c r="Q181" s="84"/>
      <c r="R181" s="84"/>
      <c r="S181" s="118"/>
      <c r="T181" s="119"/>
      <c r="U181" s="119"/>
      <c r="V181" s="120">
        <v>120</v>
      </c>
      <c r="W181" s="84"/>
      <c r="X181" s="28" t="s">
        <v>149</v>
      </c>
      <c r="Y181" s="120">
        <f t="shared" si="2"/>
        <v>0</v>
      </c>
      <c r="Z181" s="84"/>
    </row>
    <row r="182" spans="2:26" ht="15">
      <c r="B182" s="86">
        <v>55</v>
      </c>
      <c r="C182" s="84"/>
      <c r="D182" s="87" t="s">
        <v>504</v>
      </c>
      <c r="E182" s="84"/>
      <c r="F182" s="84"/>
      <c r="G182" s="84"/>
      <c r="H182" s="84"/>
      <c r="I182" s="84"/>
      <c r="J182" s="84"/>
      <c r="K182" s="84"/>
      <c r="L182" s="84"/>
      <c r="M182" s="87" t="s">
        <v>505</v>
      </c>
      <c r="N182" s="84"/>
      <c r="O182" s="84"/>
      <c r="P182" s="84"/>
      <c r="Q182" s="84"/>
      <c r="R182" s="84"/>
      <c r="S182" s="118"/>
      <c r="T182" s="119"/>
      <c r="U182" s="119"/>
      <c r="V182" s="120">
        <v>9</v>
      </c>
      <c r="W182" s="84"/>
      <c r="X182" s="28" t="s">
        <v>149</v>
      </c>
      <c r="Y182" s="120">
        <f t="shared" si="2"/>
        <v>0</v>
      </c>
      <c r="Z182" s="84"/>
    </row>
    <row r="183" spans="2:26" ht="15">
      <c r="B183" s="86">
        <v>56</v>
      </c>
      <c r="C183" s="84"/>
      <c r="D183" s="87" t="s">
        <v>506</v>
      </c>
      <c r="E183" s="84"/>
      <c r="F183" s="84"/>
      <c r="G183" s="84"/>
      <c r="H183" s="84"/>
      <c r="I183" s="84"/>
      <c r="J183" s="84"/>
      <c r="K183" s="84"/>
      <c r="L183" s="84"/>
      <c r="M183" s="87" t="s">
        <v>507</v>
      </c>
      <c r="N183" s="84"/>
      <c r="O183" s="84"/>
      <c r="P183" s="84"/>
      <c r="Q183" s="84"/>
      <c r="R183" s="84"/>
      <c r="S183" s="118"/>
      <c r="T183" s="119"/>
      <c r="U183" s="119"/>
      <c r="V183" s="120">
        <v>9</v>
      </c>
      <c r="W183" s="84"/>
      <c r="X183" s="28" t="s">
        <v>149</v>
      </c>
      <c r="Y183" s="120">
        <f t="shared" si="2"/>
        <v>0</v>
      </c>
      <c r="Z183" s="84"/>
    </row>
    <row r="184" spans="2:26" ht="15">
      <c r="B184" s="86">
        <v>57</v>
      </c>
      <c r="C184" s="84"/>
      <c r="D184" s="87" t="s">
        <v>508</v>
      </c>
      <c r="E184" s="84"/>
      <c r="F184" s="84"/>
      <c r="G184" s="84"/>
      <c r="H184" s="84"/>
      <c r="I184" s="84"/>
      <c r="J184" s="84"/>
      <c r="K184" s="84"/>
      <c r="L184" s="84"/>
      <c r="M184" s="87" t="s">
        <v>509</v>
      </c>
      <c r="N184" s="84"/>
      <c r="O184" s="84"/>
      <c r="P184" s="84"/>
      <c r="Q184" s="84"/>
      <c r="R184" s="84"/>
      <c r="S184" s="118"/>
      <c r="T184" s="119"/>
      <c r="U184" s="119"/>
      <c r="V184" s="120">
        <v>300</v>
      </c>
      <c r="W184" s="84"/>
      <c r="X184" s="28" t="s">
        <v>149</v>
      </c>
      <c r="Y184" s="120">
        <f t="shared" si="2"/>
        <v>0</v>
      </c>
      <c r="Z184" s="84"/>
    </row>
    <row r="185" spans="2:26" ht="15">
      <c r="B185" s="86">
        <v>58</v>
      </c>
      <c r="C185" s="84"/>
      <c r="D185" s="87" t="s">
        <v>510</v>
      </c>
      <c r="E185" s="84"/>
      <c r="F185" s="84"/>
      <c r="G185" s="84"/>
      <c r="H185" s="84"/>
      <c r="I185" s="84"/>
      <c r="J185" s="84"/>
      <c r="K185" s="84"/>
      <c r="L185" s="84"/>
      <c r="M185" s="87" t="s">
        <v>511</v>
      </c>
      <c r="N185" s="84"/>
      <c r="O185" s="84"/>
      <c r="P185" s="84"/>
      <c r="Q185" s="84"/>
      <c r="R185" s="84"/>
      <c r="S185" s="118"/>
      <c r="T185" s="119"/>
      <c r="U185" s="119"/>
      <c r="V185" s="120">
        <v>9</v>
      </c>
      <c r="W185" s="84"/>
      <c r="X185" s="28" t="s">
        <v>149</v>
      </c>
      <c r="Y185" s="120">
        <f t="shared" si="2"/>
        <v>0</v>
      </c>
      <c r="Z185" s="84"/>
    </row>
    <row r="186" spans="2:26" ht="11.25" customHeight="1">
      <c r="B186" s="121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ht="2.85" customHeight="1"/>
    <row r="188" spans="2:26" ht="11.25" customHeight="1">
      <c r="B188" s="97" t="s">
        <v>175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ht="1.5" customHeight="1"/>
    <row r="190" spans="3:17" ht="11.25" customHeight="1">
      <c r="C190" s="86" t="s">
        <v>82</v>
      </c>
      <c r="D190" s="84"/>
      <c r="F190" s="120">
        <f>SUM(Y128:Z185)</f>
        <v>0</v>
      </c>
      <c r="G190" s="84"/>
      <c r="H190" s="84"/>
      <c r="I190" s="84"/>
      <c r="J190" s="84"/>
      <c r="L190" s="87" t="s">
        <v>83</v>
      </c>
      <c r="M190" s="84"/>
      <c r="N190" s="84"/>
      <c r="O190" s="84"/>
      <c r="P190" s="84"/>
      <c r="Q190" s="84"/>
    </row>
    <row r="191" ht="9.95" customHeight="1"/>
    <row r="192" ht="11.45" customHeight="1"/>
    <row r="193" ht="2.85" customHeight="1"/>
    <row r="194" ht="15" hidden="1"/>
    <row r="195" spans="2:26" ht="17.1" customHeight="1">
      <c r="B195" s="100" t="s">
        <v>512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ht="2.85" customHeight="1"/>
    <row r="197" spans="2:26" ht="15">
      <c r="B197" s="121" t="s">
        <v>6</v>
      </c>
      <c r="C197" s="117"/>
      <c r="D197" s="123" t="s">
        <v>7</v>
      </c>
      <c r="E197" s="117"/>
      <c r="F197" s="117"/>
      <c r="G197" s="117"/>
      <c r="H197" s="117"/>
      <c r="I197" s="117"/>
      <c r="J197" s="117"/>
      <c r="K197" s="117"/>
      <c r="L197" s="117"/>
      <c r="M197" s="123" t="s">
        <v>8</v>
      </c>
      <c r="N197" s="117"/>
      <c r="O197" s="117"/>
      <c r="P197" s="117"/>
      <c r="Q197" s="117"/>
      <c r="R197" s="117"/>
      <c r="S197" s="121" t="s">
        <v>9</v>
      </c>
      <c r="T197" s="117"/>
      <c r="U197" s="117"/>
      <c r="V197" s="121" t="s">
        <v>10</v>
      </c>
      <c r="W197" s="117"/>
      <c r="X197" s="29" t="s">
        <v>11</v>
      </c>
      <c r="Y197" s="121" t="s">
        <v>12</v>
      </c>
      <c r="Z197" s="117"/>
    </row>
    <row r="198" spans="2:26" ht="15">
      <c r="B198" s="86">
        <v>1</v>
      </c>
      <c r="C198" s="84"/>
      <c r="D198" s="87" t="s">
        <v>135</v>
      </c>
      <c r="E198" s="84"/>
      <c r="F198" s="84"/>
      <c r="G198" s="84"/>
      <c r="H198" s="84"/>
      <c r="I198" s="84"/>
      <c r="J198" s="84"/>
      <c r="K198" s="84"/>
      <c r="L198" s="84"/>
      <c r="M198" s="87" t="s">
        <v>513</v>
      </c>
      <c r="N198" s="84"/>
      <c r="O198" s="84"/>
      <c r="P198" s="84"/>
      <c r="Q198" s="84"/>
      <c r="R198" s="84"/>
      <c r="S198" s="118"/>
      <c r="T198" s="119"/>
      <c r="U198" s="119"/>
      <c r="V198" s="120">
        <v>1</v>
      </c>
      <c r="W198" s="84"/>
      <c r="X198" s="28" t="s">
        <v>24</v>
      </c>
      <c r="Y198" s="120">
        <f>V198*S198</f>
        <v>0</v>
      </c>
      <c r="Z198" s="84"/>
    </row>
    <row r="199" spans="2:26" ht="15">
      <c r="B199" s="86">
        <v>2</v>
      </c>
      <c r="C199" s="84"/>
      <c r="D199" s="87" t="s">
        <v>138</v>
      </c>
      <c r="E199" s="84"/>
      <c r="F199" s="84"/>
      <c r="G199" s="84"/>
      <c r="H199" s="84"/>
      <c r="I199" s="84"/>
      <c r="J199" s="84"/>
      <c r="K199" s="84"/>
      <c r="L199" s="84"/>
      <c r="M199" s="87" t="s">
        <v>514</v>
      </c>
      <c r="N199" s="84"/>
      <c r="O199" s="84"/>
      <c r="P199" s="84"/>
      <c r="Q199" s="84"/>
      <c r="R199" s="84"/>
      <c r="S199" s="118"/>
      <c r="T199" s="119"/>
      <c r="U199" s="119"/>
      <c r="V199" s="120">
        <v>1</v>
      </c>
      <c r="W199" s="84"/>
      <c r="X199" s="28" t="s">
        <v>24</v>
      </c>
      <c r="Y199" s="120">
        <f aca="true" t="shared" si="3" ref="Y199:Y206">V199*S199</f>
        <v>0</v>
      </c>
      <c r="Z199" s="84"/>
    </row>
    <row r="200" spans="2:26" ht="15">
      <c r="B200" s="86">
        <v>3</v>
      </c>
      <c r="C200" s="84"/>
      <c r="D200" s="87" t="s">
        <v>140</v>
      </c>
      <c r="E200" s="84"/>
      <c r="F200" s="84"/>
      <c r="G200" s="84"/>
      <c r="H200" s="84"/>
      <c r="I200" s="84"/>
      <c r="J200" s="84"/>
      <c r="K200" s="84"/>
      <c r="L200" s="84"/>
      <c r="M200" s="87" t="s">
        <v>515</v>
      </c>
      <c r="N200" s="84"/>
      <c r="O200" s="84"/>
      <c r="P200" s="84"/>
      <c r="Q200" s="84"/>
      <c r="R200" s="84"/>
      <c r="S200" s="118"/>
      <c r="T200" s="119"/>
      <c r="U200" s="119"/>
      <c r="V200" s="120">
        <v>1</v>
      </c>
      <c r="W200" s="84"/>
      <c r="X200" s="28" t="s">
        <v>24</v>
      </c>
      <c r="Y200" s="120">
        <f t="shared" si="3"/>
        <v>0</v>
      </c>
      <c r="Z200" s="84"/>
    </row>
    <row r="201" spans="2:26" ht="15">
      <c r="B201" s="86">
        <v>4</v>
      </c>
      <c r="C201" s="84"/>
      <c r="D201" s="87" t="s">
        <v>142</v>
      </c>
      <c r="E201" s="84"/>
      <c r="F201" s="84"/>
      <c r="G201" s="84"/>
      <c r="H201" s="84"/>
      <c r="I201" s="84"/>
      <c r="J201" s="84"/>
      <c r="K201" s="84"/>
      <c r="L201" s="84"/>
      <c r="M201" s="87" t="s">
        <v>516</v>
      </c>
      <c r="N201" s="84"/>
      <c r="O201" s="84"/>
      <c r="P201" s="84"/>
      <c r="Q201" s="84"/>
      <c r="R201" s="84"/>
      <c r="S201" s="118"/>
      <c r="T201" s="119"/>
      <c r="U201" s="119"/>
      <c r="V201" s="120">
        <v>1</v>
      </c>
      <c r="W201" s="84"/>
      <c r="X201" s="28" t="s">
        <v>24</v>
      </c>
      <c r="Y201" s="120">
        <f t="shared" si="3"/>
        <v>0</v>
      </c>
      <c r="Z201" s="84"/>
    </row>
    <row r="202" spans="2:26" ht="15">
      <c r="B202" s="86">
        <v>5</v>
      </c>
      <c r="C202" s="84"/>
      <c r="D202" s="87" t="s">
        <v>282</v>
      </c>
      <c r="E202" s="84"/>
      <c r="F202" s="84"/>
      <c r="G202" s="84"/>
      <c r="H202" s="84"/>
      <c r="I202" s="84"/>
      <c r="J202" s="84"/>
      <c r="K202" s="84"/>
      <c r="L202" s="84"/>
      <c r="M202" s="87" t="s">
        <v>517</v>
      </c>
      <c r="N202" s="84"/>
      <c r="O202" s="84"/>
      <c r="P202" s="84"/>
      <c r="Q202" s="84"/>
      <c r="R202" s="84"/>
      <c r="S202" s="118"/>
      <c r="T202" s="119"/>
      <c r="U202" s="119"/>
      <c r="V202" s="120">
        <v>1</v>
      </c>
      <c r="W202" s="84"/>
      <c r="X202" s="28" t="s">
        <v>24</v>
      </c>
      <c r="Y202" s="120">
        <f t="shared" si="3"/>
        <v>0</v>
      </c>
      <c r="Z202" s="84"/>
    </row>
    <row r="203" spans="2:26" ht="15">
      <c r="B203" s="86">
        <v>6</v>
      </c>
      <c r="C203" s="84"/>
      <c r="D203" s="87" t="s">
        <v>284</v>
      </c>
      <c r="E203" s="84"/>
      <c r="F203" s="84"/>
      <c r="G203" s="84"/>
      <c r="H203" s="84"/>
      <c r="I203" s="84"/>
      <c r="J203" s="84"/>
      <c r="K203" s="84"/>
      <c r="L203" s="84"/>
      <c r="M203" s="87" t="s">
        <v>518</v>
      </c>
      <c r="N203" s="84"/>
      <c r="O203" s="84"/>
      <c r="P203" s="84"/>
      <c r="Q203" s="84"/>
      <c r="R203" s="84"/>
      <c r="S203" s="118"/>
      <c r="T203" s="119"/>
      <c r="U203" s="119"/>
      <c r="V203" s="120">
        <v>1</v>
      </c>
      <c r="W203" s="84"/>
      <c r="X203" s="28" t="s">
        <v>24</v>
      </c>
      <c r="Y203" s="120">
        <f t="shared" si="3"/>
        <v>0</v>
      </c>
      <c r="Z203" s="84"/>
    </row>
    <row r="204" spans="2:26" ht="15">
      <c r="B204" s="86">
        <v>7</v>
      </c>
      <c r="C204" s="84"/>
      <c r="D204" s="87" t="s">
        <v>286</v>
      </c>
      <c r="E204" s="84"/>
      <c r="F204" s="84"/>
      <c r="G204" s="84"/>
      <c r="H204" s="84"/>
      <c r="I204" s="84"/>
      <c r="J204" s="84"/>
      <c r="K204" s="84"/>
      <c r="L204" s="84"/>
      <c r="M204" s="87" t="s">
        <v>519</v>
      </c>
      <c r="N204" s="84"/>
      <c r="O204" s="84"/>
      <c r="P204" s="84"/>
      <c r="Q204" s="84"/>
      <c r="R204" s="84"/>
      <c r="S204" s="118"/>
      <c r="T204" s="119"/>
      <c r="U204" s="119"/>
      <c r="V204" s="120">
        <v>1</v>
      </c>
      <c r="W204" s="84"/>
      <c r="X204" s="28" t="s">
        <v>24</v>
      </c>
      <c r="Y204" s="120">
        <f t="shared" si="3"/>
        <v>0</v>
      </c>
      <c r="Z204" s="84"/>
    </row>
    <row r="205" spans="2:26" ht="15">
      <c r="B205" s="86">
        <v>8</v>
      </c>
      <c r="C205" s="84"/>
      <c r="D205" s="87" t="s">
        <v>520</v>
      </c>
      <c r="E205" s="84"/>
      <c r="F205" s="84"/>
      <c r="G205" s="84"/>
      <c r="H205" s="84"/>
      <c r="I205" s="84"/>
      <c r="J205" s="84"/>
      <c r="K205" s="84"/>
      <c r="L205" s="84"/>
      <c r="M205" s="87" t="s">
        <v>521</v>
      </c>
      <c r="N205" s="84"/>
      <c r="O205" s="84"/>
      <c r="P205" s="84"/>
      <c r="Q205" s="84"/>
      <c r="R205" s="84"/>
      <c r="S205" s="118"/>
      <c r="T205" s="119"/>
      <c r="U205" s="119"/>
      <c r="V205" s="120">
        <v>8</v>
      </c>
      <c r="W205" s="84"/>
      <c r="X205" s="28" t="s">
        <v>24</v>
      </c>
      <c r="Y205" s="120">
        <f t="shared" si="3"/>
        <v>0</v>
      </c>
      <c r="Z205" s="84"/>
    </row>
    <row r="206" spans="2:26" ht="15">
      <c r="B206" s="86">
        <v>9</v>
      </c>
      <c r="C206" s="84"/>
      <c r="D206" s="87" t="s">
        <v>522</v>
      </c>
      <c r="E206" s="84"/>
      <c r="F206" s="84"/>
      <c r="G206" s="84"/>
      <c r="H206" s="84"/>
      <c r="I206" s="84"/>
      <c r="J206" s="84"/>
      <c r="K206" s="84"/>
      <c r="L206" s="84"/>
      <c r="M206" s="87" t="s">
        <v>523</v>
      </c>
      <c r="N206" s="84"/>
      <c r="O206" s="84"/>
      <c r="P206" s="84"/>
      <c r="Q206" s="84"/>
      <c r="R206" s="84"/>
      <c r="S206" s="118"/>
      <c r="T206" s="119"/>
      <c r="U206" s="119"/>
      <c r="V206" s="120">
        <v>1</v>
      </c>
      <c r="W206" s="84"/>
      <c r="X206" s="28" t="s">
        <v>24</v>
      </c>
      <c r="Y206" s="120">
        <f t="shared" si="3"/>
        <v>0</v>
      </c>
      <c r="Z206" s="84"/>
    </row>
    <row r="207" spans="2:26" ht="11.25" customHeight="1">
      <c r="B207" s="121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</row>
    <row r="208" ht="2.85" customHeight="1"/>
    <row r="209" spans="2:26" ht="11.25" customHeight="1">
      <c r="B209" s="97" t="s">
        <v>524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ht="1.5" customHeight="1"/>
    <row r="211" spans="3:17" ht="11.25" customHeight="1">
      <c r="C211" s="86" t="s">
        <v>82</v>
      </c>
      <c r="D211" s="84"/>
      <c r="F211" s="120">
        <f>SUM(Y198:Z206)</f>
        <v>0</v>
      </c>
      <c r="G211" s="84"/>
      <c r="H211" s="84"/>
      <c r="I211" s="84"/>
      <c r="J211" s="84"/>
      <c r="L211" s="87" t="s">
        <v>83</v>
      </c>
      <c r="M211" s="84"/>
      <c r="N211" s="84"/>
      <c r="O211" s="84"/>
      <c r="P211" s="84"/>
      <c r="Q211" s="84"/>
    </row>
    <row r="212" ht="9.95" customHeight="1"/>
    <row r="213" ht="11.45" customHeight="1"/>
    <row r="214" ht="2.85" customHeight="1"/>
    <row r="215" spans="2:26" ht="17.1" customHeight="1">
      <c r="B215" s="100" t="s">
        <v>176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ht="2.85" customHeight="1"/>
    <row r="217" spans="2:26" ht="15">
      <c r="B217" s="116" t="s">
        <v>6</v>
      </c>
      <c r="C217" s="117"/>
      <c r="D217" s="122" t="s">
        <v>7</v>
      </c>
      <c r="E217" s="117"/>
      <c r="F217" s="117"/>
      <c r="G217" s="117"/>
      <c r="H217" s="117"/>
      <c r="I217" s="117"/>
      <c r="J217" s="117"/>
      <c r="K217" s="117"/>
      <c r="L217" s="117"/>
      <c r="M217" s="122" t="s">
        <v>8</v>
      </c>
      <c r="N217" s="117"/>
      <c r="O217" s="117"/>
      <c r="P217" s="117"/>
      <c r="Q217" s="117"/>
      <c r="R217" s="117"/>
      <c r="S217" s="116" t="s">
        <v>9</v>
      </c>
      <c r="T217" s="117"/>
      <c r="U217" s="117"/>
      <c r="V217" s="116" t="s">
        <v>10</v>
      </c>
      <c r="W217" s="117"/>
      <c r="X217" s="27" t="s">
        <v>11</v>
      </c>
      <c r="Y217" s="116" t="s">
        <v>12</v>
      </c>
      <c r="Z217" s="117"/>
    </row>
    <row r="218" spans="2:26" ht="15">
      <c r="B218" s="124">
        <v>1</v>
      </c>
      <c r="C218" s="84"/>
      <c r="D218" s="87" t="s">
        <v>135</v>
      </c>
      <c r="E218" s="84"/>
      <c r="F218" s="84"/>
      <c r="G218" s="84"/>
      <c r="H218" s="84"/>
      <c r="I218" s="84"/>
      <c r="J218" s="84"/>
      <c r="K218" s="84"/>
      <c r="L218" s="84"/>
      <c r="M218" s="87" t="s">
        <v>525</v>
      </c>
      <c r="N218" s="84"/>
      <c r="O218" s="84"/>
      <c r="P218" s="84"/>
      <c r="Q218" s="84"/>
      <c r="R218" s="84"/>
      <c r="S218" s="118"/>
      <c r="T218" s="119"/>
      <c r="U218" s="119"/>
      <c r="V218" s="120">
        <v>70</v>
      </c>
      <c r="W218" s="84"/>
      <c r="X218" s="28" t="s">
        <v>178</v>
      </c>
      <c r="Y218" s="120">
        <f>V218*S218</f>
        <v>0</v>
      </c>
      <c r="Z218" s="84"/>
    </row>
    <row r="219" spans="2:26" ht="15">
      <c r="B219" s="124">
        <v>2</v>
      </c>
      <c r="C219" s="84"/>
      <c r="D219" s="87" t="s">
        <v>138</v>
      </c>
      <c r="E219" s="84"/>
      <c r="F219" s="84"/>
      <c r="G219" s="84"/>
      <c r="H219" s="84"/>
      <c r="I219" s="84"/>
      <c r="J219" s="84"/>
      <c r="K219" s="84"/>
      <c r="L219" s="84"/>
      <c r="M219" s="87" t="s">
        <v>279</v>
      </c>
      <c r="N219" s="84"/>
      <c r="O219" s="84"/>
      <c r="P219" s="84"/>
      <c r="Q219" s="84"/>
      <c r="R219" s="84"/>
      <c r="S219" s="118"/>
      <c r="T219" s="119"/>
      <c r="U219" s="119"/>
      <c r="V219" s="120">
        <v>8</v>
      </c>
      <c r="W219" s="84"/>
      <c r="X219" s="28" t="s">
        <v>178</v>
      </c>
      <c r="Y219" s="120">
        <f aca="true" t="shared" si="4" ref="Y219:Y225">V219*S219</f>
        <v>0</v>
      </c>
      <c r="Z219" s="84"/>
    </row>
    <row r="220" spans="2:26" ht="15">
      <c r="B220" s="124">
        <v>3</v>
      </c>
      <c r="C220" s="84"/>
      <c r="D220" s="87" t="s">
        <v>140</v>
      </c>
      <c r="E220" s="84"/>
      <c r="F220" s="84"/>
      <c r="G220" s="84"/>
      <c r="H220" s="84"/>
      <c r="I220" s="84"/>
      <c r="J220" s="84"/>
      <c r="K220" s="84"/>
      <c r="L220" s="84"/>
      <c r="M220" s="87" t="s">
        <v>280</v>
      </c>
      <c r="N220" s="84"/>
      <c r="O220" s="84"/>
      <c r="P220" s="84"/>
      <c r="Q220" s="84"/>
      <c r="R220" s="84"/>
      <c r="S220" s="118"/>
      <c r="T220" s="119"/>
      <c r="U220" s="119"/>
      <c r="V220" s="120">
        <v>90</v>
      </c>
      <c r="W220" s="84"/>
      <c r="X220" s="28" t="s">
        <v>178</v>
      </c>
      <c r="Y220" s="120">
        <f t="shared" si="4"/>
        <v>0</v>
      </c>
      <c r="Z220" s="84"/>
    </row>
    <row r="221" spans="2:26" ht="15">
      <c r="B221" s="124">
        <v>4</v>
      </c>
      <c r="C221" s="84"/>
      <c r="D221" s="87" t="s">
        <v>142</v>
      </c>
      <c r="E221" s="84"/>
      <c r="F221" s="84"/>
      <c r="G221" s="84"/>
      <c r="H221" s="84"/>
      <c r="I221" s="84"/>
      <c r="J221" s="84"/>
      <c r="K221" s="84"/>
      <c r="L221" s="84"/>
      <c r="M221" s="87" t="s">
        <v>281</v>
      </c>
      <c r="N221" s="84"/>
      <c r="O221" s="84"/>
      <c r="P221" s="84"/>
      <c r="Q221" s="84"/>
      <c r="R221" s="84"/>
      <c r="S221" s="118"/>
      <c r="T221" s="119"/>
      <c r="U221" s="119"/>
      <c r="V221" s="120">
        <v>30</v>
      </c>
      <c r="W221" s="84"/>
      <c r="X221" s="28" t="s">
        <v>178</v>
      </c>
      <c r="Y221" s="120">
        <f t="shared" si="4"/>
        <v>0</v>
      </c>
      <c r="Z221" s="84"/>
    </row>
    <row r="222" spans="2:26" ht="15">
      <c r="B222" s="124">
        <v>5</v>
      </c>
      <c r="C222" s="84"/>
      <c r="D222" s="87" t="s">
        <v>282</v>
      </c>
      <c r="E222" s="84"/>
      <c r="F222" s="84"/>
      <c r="G222" s="84"/>
      <c r="H222" s="84"/>
      <c r="I222" s="84"/>
      <c r="J222" s="84"/>
      <c r="K222" s="84"/>
      <c r="L222" s="84"/>
      <c r="M222" s="87" t="s">
        <v>526</v>
      </c>
      <c r="N222" s="84"/>
      <c r="O222" s="84"/>
      <c r="P222" s="84"/>
      <c r="Q222" s="84"/>
      <c r="R222" s="84"/>
      <c r="S222" s="118"/>
      <c r="T222" s="119"/>
      <c r="U222" s="119"/>
      <c r="V222" s="120">
        <v>50</v>
      </c>
      <c r="W222" s="84"/>
      <c r="X222" s="28" t="s">
        <v>178</v>
      </c>
      <c r="Y222" s="120">
        <f t="shared" si="4"/>
        <v>0</v>
      </c>
      <c r="Z222" s="84"/>
    </row>
    <row r="223" spans="2:26" ht="15">
      <c r="B223" s="124">
        <v>6</v>
      </c>
      <c r="C223" s="84"/>
      <c r="D223" s="87" t="s">
        <v>286</v>
      </c>
      <c r="E223" s="84"/>
      <c r="F223" s="84"/>
      <c r="G223" s="84"/>
      <c r="H223" s="84"/>
      <c r="I223" s="84"/>
      <c r="J223" s="84"/>
      <c r="K223" s="84"/>
      <c r="L223" s="84"/>
      <c r="M223" s="87" t="s">
        <v>285</v>
      </c>
      <c r="N223" s="84"/>
      <c r="O223" s="84"/>
      <c r="P223" s="84"/>
      <c r="Q223" s="84"/>
      <c r="R223" s="84"/>
      <c r="S223" s="118"/>
      <c r="T223" s="119"/>
      <c r="U223" s="119"/>
      <c r="V223" s="120">
        <v>14</v>
      </c>
      <c r="W223" s="84"/>
      <c r="X223" s="28" t="s">
        <v>178</v>
      </c>
      <c r="Y223" s="120">
        <f t="shared" si="4"/>
        <v>0</v>
      </c>
      <c r="Z223" s="84"/>
    </row>
    <row r="224" spans="2:26" ht="15">
      <c r="B224" s="124">
        <v>7</v>
      </c>
      <c r="C224" s="84"/>
      <c r="D224" s="87" t="s">
        <v>520</v>
      </c>
      <c r="E224" s="84"/>
      <c r="F224" s="84"/>
      <c r="G224" s="84"/>
      <c r="H224" s="84"/>
      <c r="I224" s="84"/>
      <c r="J224" s="84"/>
      <c r="K224" s="84"/>
      <c r="L224" s="84"/>
      <c r="M224" s="87" t="s">
        <v>287</v>
      </c>
      <c r="N224" s="84"/>
      <c r="O224" s="84"/>
      <c r="P224" s="84"/>
      <c r="Q224" s="84"/>
      <c r="R224" s="84"/>
      <c r="S224" s="118"/>
      <c r="T224" s="119"/>
      <c r="U224" s="119"/>
      <c r="V224" s="120">
        <v>4</v>
      </c>
      <c r="W224" s="84"/>
      <c r="X224" s="28" t="s">
        <v>178</v>
      </c>
      <c r="Y224" s="120">
        <f t="shared" si="4"/>
        <v>0</v>
      </c>
      <c r="Z224" s="84"/>
    </row>
    <row r="225" spans="2:26" ht="15">
      <c r="B225" s="124">
        <v>8</v>
      </c>
      <c r="C225" s="84"/>
      <c r="D225" s="87" t="s">
        <v>522</v>
      </c>
      <c r="E225" s="84"/>
      <c r="F225" s="84"/>
      <c r="G225" s="84"/>
      <c r="H225" s="84"/>
      <c r="I225" s="84"/>
      <c r="J225" s="84"/>
      <c r="K225" s="84"/>
      <c r="L225" s="84"/>
      <c r="M225" s="87" t="s">
        <v>278</v>
      </c>
      <c r="N225" s="84"/>
      <c r="O225" s="84"/>
      <c r="P225" s="84"/>
      <c r="Q225" s="84"/>
      <c r="R225" s="84"/>
      <c r="S225" s="118"/>
      <c r="T225" s="119"/>
      <c r="U225" s="119"/>
      <c r="V225" s="120">
        <v>22</v>
      </c>
      <c r="W225" s="84"/>
      <c r="X225" s="28" t="s">
        <v>178</v>
      </c>
      <c r="Y225" s="120">
        <f t="shared" si="4"/>
        <v>0</v>
      </c>
      <c r="Z225" s="84"/>
    </row>
    <row r="226" spans="2:26" ht="11.25" customHeight="1">
      <c r="B226" s="121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</row>
    <row r="227" ht="15" hidden="1"/>
    <row r="228" ht="2.85" customHeight="1"/>
    <row r="229" spans="2:26" ht="11.25" customHeight="1">
      <c r="B229" s="97" t="s">
        <v>181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ht="1.5" customHeight="1"/>
    <row r="231" spans="3:17" ht="11.25" customHeight="1">
      <c r="C231" s="86" t="s">
        <v>82</v>
      </c>
      <c r="D231" s="84"/>
      <c r="F231" s="120">
        <f>SUM(Y218:Z225)</f>
        <v>0</v>
      </c>
      <c r="G231" s="84"/>
      <c r="H231" s="84"/>
      <c r="I231" s="84"/>
      <c r="J231" s="84"/>
      <c r="L231" s="87" t="s">
        <v>83</v>
      </c>
      <c r="M231" s="84"/>
      <c r="N231" s="84"/>
      <c r="O231" s="84"/>
      <c r="P231" s="84"/>
      <c r="Q231" s="84"/>
    </row>
    <row r="232" ht="12.75" customHeight="1"/>
  </sheetData>
  <sheetProtection algorithmName="SHA-512" hashValue="I2X+5QUdt59Jhf8Zjtpjyd1ew2ex7gHtcHbROe3I2c9Qs3zaY3bX7b+YjDoGGcYS72W5bAnqY9l22ivFE8Bg7w==" saltValue="R9pCcgmEtBuuDO8E377+zw==" spinCount="100000" sheet="1" objects="1" scenarios="1"/>
  <protectedRanges>
    <protectedRange sqref="S218:U225 S198:U206 S128:U185 S115:U115 S103:U103 S87:U89 S13:U74" name="Oblast1"/>
  </protectedRanges>
  <mergeCells count="941">
    <mergeCell ref="B226:Z226"/>
    <mergeCell ref="B229:Z229"/>
    <mergeCell ref="C231:D231"/>
    <mergeCell ref="F231:J231"/>
    <mergeCell ref="L231:Q231"/>
    <mergeCell ref="B225:C225"/>
    <mergeCell ref="D225:L225"/>
    <mergeCell ref="M225:R225"/>
    <mergeCell ref="S225:U225"/>
    <mergeCell ref="V225:W225"/>
    <mergeCell ref="Y225:Z225"/>
    <mergeCell ref="B224:C224"/>
    <mergeCell ref="D224:L224"/>
    <mergeCell ref="M224:R224"/>
    <mergeCell ref="S224:U224"/>
    <mergeCell ref="V224:W224"/>
    <mergeCell ref="Y224:Z224"/>
    <mergeCell ref="B223:C223"/>
    <mergeCell ref="D223:L223"/>
    <mergeCell ref="M223:R223"/>
    <mergeCell ref="S223:U223"/>
    <mergeCell ref="V223:W223"/>
    <mergeCell ref="Y223:Z223"/>
    <mergeCell ref="B222:C222"/>
    <mergeCell ref="D222:L222"/>
    <mergeCell ref="M222:R222"/>
    <mergeCell ref="S222:U222"/>
    <mergeCell ref="V222:W222"/>
    <mergeCell ref="Y222:Z222"/>
    <mergeCell ref="B221:C221"/>
    <mergeCell ref="D221:L221"/>
    <mergeCell ref="M221:R221"/>
    <mergeCell ref="S221:U221"/>
    <mergeCell ref="V221:W221"/>
    <mergeCell ref="Y221:Z221"/>
    <mergeCell ref="B220:C220"/>
    <mergeCell ref="D220:L220"/>
    <mergeCell ref="M220:R220"/>
    <mergeCell ref="S220:U220"/>
    <mergeCell ref="V220:W220"/>
    <mergeCell ref="Y220:Z220"/>
    <mergeCell ref="B219:C219"/>
    <mergeCell ref="D219:L219"/>
    <mergeCell ref="M219:R219"/>
    <mergeCell ref="S219:U219"/>
    <mergeCell ref="V219:W219"/>
    <mergeCell ref="Y219:Z219"/>
    <mergeCell ref="B218:C218"/>
    <mergeCell ref="D218:L218"/>
    <mergeCell ref="M218:R218"/>
    <mergeCell ref="S218:U218"/>
    <mergeCell ref="V218:W218"/>
    <mergeCell ref="Y218:Z218"/>
    <mergeCell ref="B217:C217"/>
    <mergeCell ref="D217:L217"/>
    <mergeCell ref="M217:R217"/>
    <mergeCell ref="S217:U217"/>
    <mergeCell ref="V217:W217"/>
    <mergeCell ref="Y217:Z217"/>
    <mergeCell ref="B207:Z207"/>
    <mergeCell ref="B209:Z209"/>
    <mergeCell ref="C211:D211"/>
    <mergeCell ref="F211:J211"/>
    <mergeCell ref="L211:Q211"/>
    <mergeCell ref="B215:Z215"/>
    <mergeCell ref="B206:C206"/>
    <mergeCell ref="D206:L206"/>
    <mergeCell ref="M206:R206"/>
    <mergeCell ref="S206:U206"/>
    <mergeCell ref="V206:W206"/>
    <mergeCell ref="Y206:Z206"/>
    <mergeCell ref="B205:C205"/>
    <mergeCell ref="D205:L205"/>
    <mergeCell ref="M205:R205"/>
    <mergeCell ref="S205:U205"/>
    <mergeCell ref="V205:W205"/>
    <mergeCell ref="Y205:Z205"/>
    <mergeCell ref="B204:C204"/>
    <mergeCell ref="D204:L204"/>
    <mergeCell ref="M204:R204"/>
    <mergeCell ref="S204:U204"/>
    <mergeCell ref="V204:W204"/>
    <mergeCell ref="Y204:Z204"/>
    <mergeCell ref="B203:C203"/>
    <mergeCell ref="D203:L203"/>
    <mergeCell ref="M203:R203"/>
    <mergeCell ref="S203:U203"/>
    <mergeCell ref="V203:W203"/>
    <mergeCell ref="Y203:Z203"/>
    <mergeCell ref="B202:C202"/>
    <mergeCell ref="D202:L202"/>
    <mergeCell ref="M202:R202"/>
    <mergeCell ref="S202:U202"/>
    <mergeCell ref="V202:W202"/>
    <mergeCell ref="Y202:Z202"/>
    <mergeCell ref="B201:C201"/>
    <mergeCell ref="D201:L201"/>
    <mergeCell ref="M201:R201"/>
    <mergeCell ref="S201:U201"/>
    <mergeCell ref="V201:W201"/>
    <mergeCell ref="Y201:Z201"/>
    <mergeCell ref="B200:C200"/>
    <mergeCell ref="D200:L200"/>
    <mergeCell ref="M200:R200"/>
    <mergeCell ref="S200:U200"/>
    <mergeCell ref="V200:W200"/>
    <mergeCell ref="Y200:Z200"/>
    <mergeCell ref="B199:C199"/>
    <mergeCell ref="D199:L199"/>
    <mergeCell ref="M199:R199"/>
    <mergeCell ref="S199:U199"/>
    <mergeCell ref="V199:W199"/>
    <mergeCell ref="Y199:Z199"/>
    <mergeCell ref="B198:C198"/>
    <mergeCell ref="D198:L198"/>
    <mergeCell ref="M198:R198"/>
    <mergeCell ref="S198:U198"/>
    <mergeCell ref="V198:W198"/>
    <mergeCell ref="Y198:Z198"/>
    <mergeCell ref="B197:C197"/>
    <mergeCell ref="D197:L197"/>
    <mergeCell ref="M197:R197"/>
    <mergeCell ref="S197:U197"/>
    <mergeCell ref="V197:W197"/>
    <mergeCell ref="Y197:Z197"/>
    <mergeCell ref="B186:Z186"/>
    <mergeCell ref="B188:Z188"/>
    <mergeCell ref="C190:D190"/>
    <mergeCell ref="F190:J190"/>
    <mergeCell ref="L190:Q190"/>
    <mergeCell ref="B195:Z195"/>
    <mergeCell ref="B185:C185"/>
    <mergeCell ref="D185:L185"/>
    <mergeCell ref="M185:R185"/>
    <mergeCell ref="S185:U185"/>
    <mergeCell ref="V185:W185"/>
    <mergeCell ref="Y185:Z185"/>
    <mergeCell ref="B184:C184"/>
    <mergeCell ref="D184:L184"/>
    <mergeCell ref="M184:R184"/>
    <mergeCell ref="S184:U184"/>
    <mergeCell ref="V184:W184"/>
    <mergeCell ref="Y184:Z184"/>
    <mergeCell ref="B183:C183"/>
    <mergeCell ref="D183:L183"/>
    <mergeCell ref="M183:R183"/>
    <mergeCell ref="S183:U183"/>
    <mergeCell ref="V183:W183"/>
    <mergeCell ref="Y183:Z183"/>
    <mergeCell ref="B182:C182"/>
    <mergeCell ref="D182:L182"/>
    <mergeCell ref="M182:R182"/>
    <mergeCell ref="S182:U182"/>
    <mergeCell ref="V182:W182"/>
    <mergeCell ref="Y182:Z182"/>
    <mergeCell ref="B181:C181"/>
    <mergeCell ref="D181:L181"/>
    <mergeCell ref="M181:R181"/>
    <mergeCell ref="S181:U181"/>
    <mergeCell ref="V181:W181"/>
    <mergeCell ref="Y181:Z181"/>
    <mergeCell ref="B180:C180"/>
    <mergeCell ref="D180:L180"/>
    <mergeCell ref="M180:R180"/>
    <mergeCell ref="S180:U180"/>
    <mergeCell ref="V180:W180"/>
    <mergeCell ref="Y180:Z180"/>
    <mergeCell ref="B179:C179"/>
    <mergeCell ref="D179:L179"/>
    <mergeCell ref="M179:R179"/>
    <mergeCell ref="S179:U179"/>
    <mergeCell ref="V179:W179"/>
    <mergeCell ref="Y179:Z179"/>
    <mergeCell ref="B178:C178"/>
    <mergeCell ref="D178:L178"/>
    <mergeCell ref="M178:R178"/>
    <mergeCell ref="S178:U178"/>
    <mergeCell ref="V178:W178"/>
    <mergeCell ref="Y178:Z178"/>
    <mergeCell ref="B177:C177"/>
    <mergeCell ref="D177:L177"/>
    <mergeCell ref="M177:R177"/>
    <mergeCell ref="S177:U177"/>
    <mergeCell ref="V177:W177"/>
    <mergeCell ref="Y177:Z177"/>
    <mergeCell ref="B176:C176"/>
    <mergeCell ref="D176:L176"/>
    <mergeCell ref="M176:R176"/>
    <mergeCell ref="S176:U176"/>
    <mergeCell ref="V176:W176"/>
    <mergeCell ref="Y176:Z176"/>
    <mergeCell ref="B175:C175"/>
    <mergeCell ref="D175:L175"/>
    <mergeCell ref="M175:R175"/>
    <mergeCell ref="S175:U175"/>
    <mergeCell ref="V175:W175"/>
    <mergeCell ref="Y175:Z175"/>
    <mergeCell ref="B174:C174"/>
    <mergeCell ref="D174:L174"/>
    <mergeCell ref="M174:R174"/>
    <mergeCell ref="S174:U174"/>
    <mergeCell ref="V174:W174"/>
    <mergeCell ref="Y174:Z174"/>
    <mergeCell ref="B173:C173"/>
    <mergeCell ref="D173:L173"/>
    <mergeCell ref="M173:R173"/>
    <mergeCell ref="S173:U173"/>
    <mergeCell ref="V173:W173"/>
    <mergeCell ref="Y173:Z173"/>
    <mergeCell ref="B172:C172"/>
    <mergeCell ref="D172:L172"/>
    <mergeCell ref="M172:R172"/>
    <mergeCell ref="S172:U172"/>
    <mergeCell ref="V172:W172"/>
    <mergeCell ref="Y172:Z172"/>
    <mergeCell ref="B171:C171"/>
    <mergeCell ref="D171:L171"/>
    <mergeCell ref="M171:R171"/>
    <mergeCell ref="S171:U171"/>
    <mergeCell ref="V171:W171"/>
    <mergeCell ref="Y171:Z171"/>
    <mergeCell ref="B170:C170"/>
    <mergeCell ref="D170:L170"/>
    <mergeCell ref="M170:R170"/>
    <mergeCell ref="S170:U170"/>
    <mergeCell ref="V170:W170"/>
    <mergeCell ref="Y170:Z170"/>
    <mergeCell ref="B169:C169"/>
    <mergeCell ref="D169:L169"/>
    <mergeCell ref="M169:R169"/>
    <mergeCell ref="S169:U169"/>
    <mergeCell ref="V169:W169"/>
    <mergeCell ref="Y169:Z169"/>
    <mergeCell ref="B168:C168"/>
    <mergeCell ref="D168:L168"/>
    <mergeCell ref="M168:R168"/>
    <mergeCell ref="S168:U168"/>
    <mergeCell ref="V168:W168"/>
    <mergeCell ref="Y168:Z168"/>
    <mergeCell ref="B167:C167"/>
    <mergeCell ref="D167:L167"/>
    <mergeCell ref="M167:R167"/>
    <mergeCell ref="S167:U167"/>
    <mergeCell ref="V167:W167"/>
    <mergeCell ref="Y167:Z167"/>
    <mergeCell ref="B166:C166"/>
    <mergeCell ref="D166:L166"/>
    <mergeCell ref="M166:R166"/>
    <mergeCell ref="S166:U166"/>
    <mergeCell ref="V166:W166"/>
    <mergeCell ref="Y166:Z166"/>
    <mergeCell ref="B165:C165"/>
    <mergeCell ref="D165:L165"/>
    <mergeCell ref="M165:R165"/>
    <mergeCell ref="S165:U165"/>
    <mergeCell ref="V165:W165"/>
    <mergeCell ref="Y165:Z165"/>
    <mergeCell ref="B164:C164"/>
    <mergeCell ref="D164:L164"/>
    <mergeCell ref="M164:R164"/>
    <mergeCell ref="S164:U164"/>
    <mergeCell ref="V164:W164"/>
    <mergeCell ref="Y164:Z164"/>
    <mergeCell ref="B163:C163"/>
    <mergeCell ref="D163:L163"/>
    <mergeCell ref="M163:R163"/>
    <mergeCell ref="S163:U163"/>
    <mergeCell ref="V163:W163"/>
    <mergeCell ref="Y163:Z163"/>
    <mergeCell ref="B162:C162"/>
    <mergeCell ref="D162:L162"/>
    <mergeCell ref="M162:R162"/>
    <mergeCell ref="S162:U162"/>
    <mergeCell ref="V162:W162"/>
    <mergeCell ref="Y162:Z162"/>
    <mergeCell ref="B161:C161"/>
    <mergeCell ref="D161:L161"/>
    <mergeCell ref="M161:R161"/>
    <mergeCell ref="S161:U161"/>
    <mergeCell ref="V161:W161"/>
    <mergeCell ref="Y161:Z161"/>
    <mergeCell ref="B160:C160"/>
    <mergeCell ref="D160:L160"/>
    <mergeCell ref="M160:R160"/>
    <mergeCell ref="S160:U160"/>
    <mergeCell ref="V160:W160"/>
    <mergeCell ref="Y160:Z160"/>
    <mergeCell ref="Y158:Z158"/>
    <mergeCell ref="D159:L159"/>
    <mergeCell ref="M159:R159"/>
    <mergeCell ref="S159:U159"/>
    <mergeCell ref="V159:W159"/>
    <mergeCell ref="Y159:Z159"/>
    <mergeCell ref="Y156:Z156"/>
    <mergeCell ref="D157:L157"/>
    <mergeCell ref="M157:R157"/>
    <mergeCell ref="S157:U157"/>
    <mergeCell ref="V157:W157"/>
    <mergeCell ref="Y157:Z157"/>
    <mergeCell ref="Y154:Z154"/>
    <mergeCell ref="D155:L155"/>
    <mergeCell ref="M155:R155"/>
    <mergeCell ref="S155:U155"/>
    <mergeCell ref="V155:W155"/>
    <mergeCell ref="Y155:Z155"/>
    <mergeCell ref="Y152:Z152"/>
    <mergeCell ref="D153:L153"/>
    <mergeCell ref="M153:R153"/>
    <mergeCell ref="S153:U153"/>
    <mergeCell ref="V153:W153"/>
    <mergeCell ref="Y153:Z153"/>
    <mergeCell ref="Y149:Z149"/>
    <mergeCell ref="B148:C148"/>
    <mergeCell ref="D148:L148"/>
    <mergeCell ref="M148:R148"/>
    <mergeCell ref="S148:U148"/>
    <mergeCell ref="V148:W148"/>
    <mergeCell ref="Y148:Z148"/>
    <mergeCell ref="B151:C151"/>
    <mergeCell ref="D151:L151"/>
    <mergeCell ref="M151:R151"/>
    <mergeCell ref="S151:U151"/>
    <mergeCell ref="V151:W151"/>
    <mergeCell ref="Y151:Z151"/>
    <mergeCell ref="B150:C150"/>
    <mergeCell ref="D150:L150"/>
    <mergeCell ref="M150:R150"/>
    <mergeCell ref="S150:U150"/>
    <mergeCell ref="V150:W150"/>
    <mergeCell ref="Y150:Z150"/>
    <mergeCell ref="Y145:Z145"/>
    <mergeCell ref="B144:C144"/>
    <mergeCell ref="D144:L144"/>
    <mergeCell ref="M144:R144"/>
    <mergeCell ref="S144:U144"/>
    <mergeCell ref="V144:W144"/>
    <mergeCell ref="Y144:Z144"/>
    <mergeCell ref="B147:C147"/>
    <mergeCell ref="D147:L147"/>
    <mergeCell ref="M147:R147"/>
    <mergeCell ref="S147:U147"/>
    <mergeCell ref="V147:W147"/>
    <mergeCell ref="Y147:Z147"/>
    <mergeCell ref="B146:C146"/>
    <mergeCell ref="D146:L146"/>
    <mergeCell ref="M146:R146"/>
    <mergeCell ref="S146:U146"/>
    <mergeCell ref="V146:W146"/>
    <mergeCell ref="Y146:Z146"/>
    <mergeCell ref="Y143:Z143"/>
    <mergeCell ref="V141:W141"/>
    <mergeCell ref="Y141:Z141"/>
    <mergeCell ref="B142:C142"/>
    <mergeCell ref="D142:L142"/>
    <mergeCell ref="M142:R142"/>
    <mergeCell ref="S142:U142"/>
    <mergeCell ref="V142:W142"/>
    <mergeCell ref="Y142:Z142"/>
    <mergeCell ref="Y139:Z139"/>
    <mergeCell ref="B140:C140"/>
    <mergeCell ref="D140:L140"/>
    <mergeCell ref="M140:R140"/>
    <mergeCell ref="S140:U140"/>
    <mergeCell ref="V140:W140"/>
    <mergeCell ref="Y140:Z140"/>
    <mergeCell ref="Y137:Z137"/>
    <mergeCell ref="D138:L138"/>
    <mergeCell ref="M138:R138"/>
    <mergeCell ref="S138:U138"/>
    <mergeCell ref="V138:W138"/>
    <mergeCell ref="Y138:Z138"/>
    <mergeCell ref="B139:C139"/>
    <mergeCell ref="D139:L139"/>
    <mergeCell ref="M139:R139"/>
    <mergeCell ref="S139:U139"/>
    <mergeCell ref="V139:W139"/>
    <mergeCell ref="B138:C138"/>
    <mergeCell ref="B137:C137"/>
    <mergeCell ref="D137:L137"/>
    <mergeCell ref="M137:R137"/>
    <mergeCell ref="S137:U137"/>
    <mergeCell ref="V137:W137"/>
    <mergeCell ref="Y135:Z135"/>
    <mergeCell ref="D136:L136"/>
    <mergeCell ref="M136:R136"/>
    <mergeCell ref="S136:U136"/>
    <mergeCell ref="V136:W136"/>
    <mergeCell ref="Y136:Z136"/>
    <mergeCell ref="Y133:Z133"/>
    <mergeCell ref="D134:L134"/>
    <mergeCell ref="M134:R134"/>
    <mergeCell ref="S134:U134"/>
    <mergeCell ref="V134:W134"/>
    <mergeCell ref="Y134:Z134"/>
    <mergeCell ref="Y131:Z131"/>
    <mergeCell ref="D132:L132"/>
    <mergeCell ref="M132:R132"/>
    <mergeCell ref="S132:U132"/>
    <mergeCell ref="V132:W132"/>
    <mergeCell ref="Y132:Z132"/>
    <mergeCell ref="Y129:Z129"/>
    <mergeCell ref="D130:L130"/>
    <mergeCell ref="M130:R130"/>
    <mergeCell ref="S130:U130"/>
    <mergeCell ref="V130:W130"/>
    <mergeCell ref="Y130:Z130"/>
    <mergeCell ref="Y114:Z114"/>
    <mergeCell ref="D115:L115"/>
    <mergeCell ref="M115:R115"/>
    <mergeCell ref="S115:U115"/>
    <mergeCell ref="V115:W115"/>
    <mergeCell ref="Y115:Z115"/>
    <mergeCell ref="B118:Z118"/>
    <mergeCell ref="B116:Z116"/>
    <mergeCell ref="B115:C115"/>
    <mergeCell ref="B114:C114"/>
    <mergeCell ref="D114:L114"/>
    <mergeCell ref="M114:R114"/>
    <mergeCell ref="S114:U114"/>
    <mergeCell ref="V114:W114"/>
    <mergeCell ref="B104:Z104"/>
    <mergeCell ref="B106:Z106"/>
    <mergeCell ref="C108:D108"/>
    <mergeCell ref="F108:I108"/>
    <mergeCell ref="J108:P108"/>
    <mergeCell ref="B112:Z112"/>
    <mergeCell ref="V102:W102"/>
    <mergeCell ref="Y102:Z102"/>
    <mergeCell ref="B103:C103"/>
    <mergeCell ref="D103:L103"/>
    <mergeCell ref="M103:R103"/>
    <mergeCell ref="S103:U103"/>
    <mergeCell ref="V103:W103"/>
    <mergeCell ref="Y103:Z103"/>
    <mergeCell ref="B102:C102"/>
    <mergeCell ref="D102:L102"/>
    <mergeCell ref="M102:R102"/>
    <mergeCell ref="S102:U102"/>
    <mergeCell ref="B90:Z90"/>
    <mergeCell ref="B93:Z93"/>
    <mergeCell ref="C95:D95"/>
    <mergeCell ref="F95:J95"/>
    <mergeCell ref="L95:Q95"/>
    <mergeCell ref="B100:Z100"/>
    <mergeCell ref="B89:C89"/>
    <mergeCell ref="D89:L89"/>
    <mergeCell ref="M89:R89"/>
    <mergeCell ref="S89:U89"/>
    <mergeCell ref="V89:W89"/>
    <mergeCell ref="Y89:Z89"/>
    <mergeCell ref="B88:C88"/>
    <mergeCell ref="D88:L88"/>
    <mergeCell ref="M88:R88"/>
    <mergeCell ref="S88:U88"/>
    <mergeCell ref="V88:W88"/>
    <mergeCell ref="Y88:Z88"/>
    <mergeCell ref="V86:W86"/>
    <mergeCell ref="Y86:Z86"/>
    <mergeCell ref="B87:C87"/>
    <mergeCell ref="D87:L87"/>
    <mergeCell ref="M87:R87"/>
    <mergeCell ref="S87:U87"/>
    <mergeCell ref="V87:W87"/>
    <mergeCell ref="Y87:Z87"/>
    <mergeCell ref="B86:C86"/>
    <mergeCell ref="D86:L86"/>
    <mergeCell ref="M86:R86"/>
    <mergeCell ref="S86:U86"/>
    <mergeCell ref="B75:Z75"/>
    <mergeCell ref="B77:Z77"/>
    <mergeCell ref="C79:D79"/>
    <mergeCell ref="F79:J79"/>
    <mergeCell ref="L79:Q79"/>
    <mergeCell ref="B84:Z84"/>
    <mergeCell ref="B74:C74"/>
    <mergeCell ref="D74:L74"/>
    <mergeCell ref="M74:R74"/>
    <mergeCell ref="S74:U74"/>
    <mergeCell ref="V74:W74"/>
    <mergeCell ref="Y74:Z74"/>
    <mergeCell ref="B73:C73"/>
    <mergeCell ref="D73:L73"/>
    <mergeCell ref="M73:R73"/>
    <mergeCell ref="S73:U73"/>
    <mergeCell ref="V73:W73"/>
    <mergeCell ref="Y73:Z73"/>
    <mergeCell ref="V71:W71"/>
    <mergeCell ref="Y71:Z71"/>
    <mergeCell ref="B72:C72"/>
    <mergeCell ref="D72:L72"/>
    <mergeCell ref="M72:R72"/>
    <mergeCell ref="S72:U72"/>
    <mergeCell ref="V72:W72"/>
    <mergeCell ref="Y72:Z72"/>
    <mergeCell ref="B71:C71"/>
    <mergeCell ref="D71:L71"/>
    <mergeCell ref="M71:R71"/>
    <mergeCell ref="S71:U71"/>
    <mergeCell ref="Y69:Z69"/>
    <mergeCell ref="D70:L70"/>
    <mergeCell ref="M70:R70"/>
    <mergeCell ref="S70:U70"/>
    <mergeCell ref="V70:W70"/>
    <mergeCell ref="Y70:Z70"/>
    <mergeCell ref="Y67:Z67"/>
    <mergeCell ref="D68:L68"/>
    <mergeCell ref="M68:R68"/>
    <mergeCell ref="S68:U68"/>
    <mergeCell ref="V68:W68"/>
    <mergeCell ref="Y68:Z68"/>
    <mergeCell ref="B66:C66"/>
    <mergeCell ref="D66:L66"/>
    <mergeCell ref="M66:R66"/>
    <mergeCell ref="S66:U66"/>
    <mergeCell ref="V66:W66"/>
    <mergeCell ref="Y66:Z66"/>
    <mergeCell ref="B65:C65"/>
    <mergeCell ref="D65:L65"/>
    <mergeCell ref="M65:R65"/>
    <mergeCell ref="S65:U65"/>
    <mergeCell ref="V65:W65"/>
    <mergeCell ref="Y65:Z65"/>
    <mergeCell ref="B64:C64"/>
    <mergeCell ref="D64:L64"/>
    <mergeCell ref="M64:R64"/>
    <mergeCell ref="S64:U64"/>
    <mergeCell ref="V64:W64"/>
    <mergeCell ref="Y64:Z64"/>
    <mergeCell ref="B63:C63"/>
    <mergeCell ref="D63:L63"/>
    <mergeCell ref="M63:R63"/>
    <mergeCell ref="S63:U63"/>
    <mergeCell ref="V63:W63"/>
    <mergeCell ref="Y63:Z63"/>
    <mergeCell ref="B62:C62"/>
    <mergeCell ref="D62:L62"/>
    <mergeCell ref="M62:R62"/>
    <mergeCell ref="S62:U62"/>
    <mergeCell ref="V62:W62"/>
    <mergeCell ref="Y62:Z62"/>
    <mergeCell ref="B61:C61"/>
    <mergeCell ref="D61:L61"/>
    <mergeCell ref="M61:R61"/>
    <mergeCell ref="S61:U61"/>
    <mergeCell ref="V61:W61"/>
    <mergeCell ref="Y61:Z61"/>
    <mergeCell ref="B60:C60"/>
    <mergeCell ref="D60:L60"/>
    <mergeCell ref="M60:R60"/>
    <mergeCell ref="S60:U60"/>
    <mergeCell ref="V60:W60"/>
    <mergeCell ref="Y60:Z60"/>
    <mergeCell ref="V58:W58"/>
    <mergeCell ref="Y58:Z58"/>
    <mergeCell ref="B59:C59"/>
    <mergeCell ref="D59:L59"/>
    <mergeCell ref="M59:R59"/>
    <mergeCell ref="S59:U59"/>
    <mergeCell ref="V59:W59"/>
    <mergeCell ref="Y59:Z59"/>
    <mergeCell ref="B58:C58"/>
    <mergeCell ref="D58:L58"/>
    <mergeCell ref="M58:R58"/>
    <mergeCell ref="S58:U58"/>
    <mergeCell ref="Y56:Z56"/>
    <mergeCell ref="B57:C57"/>
    <mergeCell ref="D57:L57"/>
    <mergeCell ref="M57:R57"/>
    <mergeCell ref="S57:U57"/>
    <mergeCell ref="V57:W57"/>
    <mergeCell ref="Y57:Z57"/>
    <mergeCell ref="Y54:Z54"/>
    <mergeCell ref="D55:L55"/>
    <mergeCell ref="M55:R55"/>
    <mergeCell ref="S55:U55"/>
    <mergeCell ref="V55:W55"/>
    <mergeCell ref="Y55:Z55"/>
    <mergeCell ref="B56:C56"/>
    <mergeCell ref="D56:L56"/>
    <mergeCell ref="M56:R56"/>
    <mergeCell ref="S56:U56"/>
    <mergeCell ref="V56:W56"/>
    <mergeCell ref="B55:C55"/>
    <mergeCell ref="B54:C54"/>
    <mergeCell ref="D54:L54"/>
    <mergeCell ref="M54:R54"/>
    <mergeCell ref="S54:U54"/>
    <mergeCell ref="V54:W54"/>
    <mergeCell ref="Y52:Z52"/>
    <mergeCell ref="D53:L53"/>
    <mergeCell ref="M53:R53"/>
    <mergeCell ref="S53:U53"/>
    <mergeCell ref="V53:W53"/>
    <mergeCell ref="Y53:Z53"/>
    <mergeCell ref="Y50:Z50"/>
    <mergeCell ref="D51:L51"/>
    <mergeCell ref="M51:R51"/>
    <mergeCell ref="S51:U51"/>
    <mergeCell ref="V51:W51"/>
    <mergeCell ref="Y51:Z51"/>
    <mergeCell ref="Y48:Z48"/>
    <mergeCell ref="D49:L49"/>
    <mergeCell ref="M49:R49"/>
    <mergeCell ref="S49:U49"/>
    <mergeCell ref="V49:W49"/>
    <mergeCell ref="Y49:Z49"/>
    <mergeCell ref="Y46:Z46"/>
    <mergeCell ref="D47:L47"/>
    <mergeCell ref="M47:R47"/>
    <mergeCell ref="S47:U47"/>
    <mergeCell ref="V47:W47"/>
    <mergeCell ref="Y47:Z47"/>
    <mergeCell ref="B45:C45"/>
    <mergeCell ref="D45:L45"/>
    <mergeCell ref="M45:R45"/>
    <mergeCell ref="S45:U45"/>
    <mergeCell ref="V45:W45"/>
    <mergeCell ref="Y45:Z45"/>
    <mergeCell ref="B44:C44"/>
    <mergeCell ref="D44:L44"/>
    <mergeCell ref="M44:R44"/>
    <mergeCell ref="S44:U44"/>
    <mergeCell ref="V44:W44"/>
    <mergeCell ref="Y44:Z44"/>
    <mergeCell ref="B43:C43"/>
    <mergeCell ref="D43:L43"/>
    <mergeCell ref="M43:R43"/>
    <mergeCell ref="S43:U43"/>
    <mergeCell ref="V43:W43"/>
    <mergeCell ref="Y43:Z43"/>
    <mergeCell ref="B42:C42"/>
    <mergeCell ref="D42:L42"/>
    <mergeCell ref="M42:R42"/>
    <mergeCell ref="S42:U42"/>
    <mergeCell ref="V42:W42"/>
    <mergeCell ref="Y42:Z42"/>
    <mergeCell ref="B41:C41"/>
    <mergeCell ref="D41:L41"/>
    <mergeCell ref="M41:R41"/>
    <mergeCell ref="S41:U41"/>
    <mergeCell ref="V41:W41"/>
    <mergeCell ref="Y41:Z41"/>
    <mergeCell ref="B40:C40"/>
    <mergeCell ref="D40:L40"/>
    <mergeCell ref="M40:R40"/>
    <mergeCell ref="S40:U40"/>
    <mergeCell ref="V40:W40"/>
    <mergeCell ref="Y40:Z40"/>
    <mergeCell ref="B39:C39"/>
    <mergeCell ref="D39:L39"/>
    <mergeCell ref="M39:R39"/>
    <mergeCell ref="S39:U39"/>
    <mergeCell ref="V39:W39"/>
    <mergeCell ref="Y39:Z39"/>
    <mergeCell ref="B38:C38"/>
    <mergeCell ref="D38:L38"/>
    <mergeCell ref="M38:R38"/>
    <mergeCell ref="S38:U38"/>
    <mergeCell ref="V38:W38"/>
    <mergeCell ref="Y38:Z38"/>
    <mergeCell ref="B37:C37"/>
    <mergeCell ref="D37:L37"/>
    <mergeCell ref="M37:R37"/>
    <mergeCell ref="S37:U37"/>
    <mergeCell ref="V37:W37"/>
    <mergeCell ref="Y37:Z37"/>
    <mergeCell ref="B36:C36"/>
    <mergeCell ref="D36:L36"/>
    <mergeCell ref="M36:R36"/>
    <mergeCell ref="S36:U36"/>
    <mergeCell ref="V36:W36"/>
    <mergeCell ref="Y36:Z36"/>
    <mergeCell ref="V34:W34"/>
    <mergeCell ref="Y34:Z34"/>
    <mergeCell ref="B35:C35"/>
    <mergeCell ref="D35:L35"/>
    <mergeCell ref="M35:R35"/>
    <mergeCell ref="S35:U35"/>
    <mergeCell ref="V35:W35"/>
    <mergeCell ref="Y35:Z35"/>
    <mergeCell ref="Y32:Z32"/>
    <mergeCell ref="D33:L33"/>
    <mergeCell ref="M33:R33"/>
    <mergeCell ref="S33:U33"/>
    <mergeCell ref="V33:W33"/>
    <mergeCell ref="Y33:Z33"/>
    <mergeCell ref="B34:C34"/>
    <mergeCell ref="D34:L34"/>
    <mergeCell ref="M34:R34"/>
    <mergeCell ref="S34:U34"/>
    <mergeCell ref="B33:C33"/>
    <mergeCell ref="B32:C32"/>
    <mergeCell ref="D32:L32"/>
    <mergeCell ref="M32:R32"/>
    <mergeCell ref="S32:U32"/>
    <mergeCell ref="V32:W32"/>
    <mergeCell ref="Y30:Z30"/>
    <mergeCell ref="D31:L31"/>
    <mergeCell ref="M31:R31"/>
    <mergeCell ref="S31:U31"/>
    <mergeCell ref="V31:W31"/>
    <mergeCell ref="Y31:Z31"/>
    <mergeCell ref="Y28:Z28"/>
    <mergeCell ref="D29:L29"/>
    <mergeCell ref="M29:R29"/>
    <mergeCell ref="S29:U29"/>
    <mergeCell ref="V29:W29"/>
    <mergeCell ref="Y29:Z29"/>
    <mergeCell ref="Y26:Z26"/>
    <mergeCell ref="D27:L27"/>
    <mergeCell ref="M27:R27"/>
    <mergeCell ref="S27:U27"/>
    <mergeCell ref="V27:W27"/>
    <mergeCell ref="Y27:Z27"/>
    <mergeCell ref="Y24:Z24"/>
    <mergeCell ref="D25:L25"/>
    <mergeCell ref="M25:R25"/>
    <mergeCell ref="S25:U25"/>
    <mergeCell ref="V25:W25"/>
    <mergeCell ref="Y25:Z25"/>
    <mergeCell ref="Y22:Z22"/>
    <mergeCell ref="D23:L23"/>
    <mergeCell ref="M23:R23"/>
    <mergeCell ref="S23:U23"/>
    <mergeCell ref="V23:W23"/>
    <mergeCell ref="Y23:Z23"/>
    <mergeCell ref="Y20:Z20"/>
    <mergeCell ref="D21:L21"/>
    <mergeCell ref="M21:R21"/>
    <mergeCell ref="S21:U21"/>
    <mergeCell ref="V21:W21"/>
    <mergeCell ref="Y21:Z21"/>
    <mergeCell ref="Y13:Z13"/>
    <mergeCell ref="Y18:Z18"/>
    <mergeCell ref="D19:L19"/>
    <mergeCell ref="M19:R19"/>
    <mergeCell ref="S19:U19"/>
    <mergeCell ref="V19:W19"/>
    <mergeCell ref="Y19:Z19"/>
    <mergeCell ref="Y16:Z16"/>
    <mergeCell ref="D17:L17"/>
    <mergeCell ref="M17:R17"/>
    <mergeCell ref="S17:U17"/>
    <mergeCell ref="V17:W17"/>
    <mergeCell ref="Y17:Z17"/>
    <mergeCell ref="O1:S2"/>
    <mergeCell ref="W1:AB1"/>
    <mergeCell ref="N3:T3"/>
    <mergeCell ref="G4:Y4"/>
    <mergeCell ref="A7:AA7"/>
    <mergeCell ref="B159:C159"/>
    <mergeCell ref="B158:C158"/>
    <mergeCell ref="D158:L158"/>
    <mergeCell ref="M158:R158"/>
    <mergeCell ref="S158:U158"/>
    <mergeCell ref="V158:W158"/>
    <mergeCell ref="B157:C157"/>
    <mergeCell ref="B156:C156"/>
    <mergeCell ref="D156:L156"/>
    <mergeCell ref="M156:R156"/>
    <mergeCell ref="S156:U156"/>
    <mergeCell ref="V156:W156"/>
    <mergeCell ref="B155:C155"/>
    <mergeCell ref="B154:C154"/>
    <mergeCell ref="D154:L154"/>
    <mergeCell ref="M154:R154"/>
    <mergeCell ref="S154:U154"/>
    <mergeCell ref="V154:W154"/>
    <mergeCell ref="B153:C153"/>
    <mergeCell ref="B152:C152"/>
    <mergeCell ref="D152:L152"/>
    <mergeCell ref="M152:R152"/>
    <mergeCell ref="S152:U152"/>
    <mergeCell ref="V152:W152"/>
    <mergeCell ref="B141:C141"/>
    <mergeCell ref="D141:L141"/>
    <mergeCell ref="M141:R141"/>
    <mergeCell ref="S141:U141"/>
    <mergeCell ref="B143:C143"/>
    <mergeCell ref="D143:L143"/>
    <mergeCell ref="M143:R143"/>
    <mergeCell ref="S143:U143"/>
    <mergeCell ref="V143:W143"/>
    <mergeCell ref="B145:C145"/>
    <mergeCell ref="D145:L145"/>
    <mergeCell ref="M145:R145"/>
    <mergeCell ref="S145:U145"/>
    <mergeCell ref="V145:W145"/>
    <mergeCell ref="B149:C149"/>
    <mergeCell ref="D149:L149"/>
    <mergeCell ref="M149:R149"/>
    <mergeCell ref="S149:U149"/>
    <mergeCell ref="V149:W149"/>
    <mergeCell ref="B136:C136"/>
    <mergeCell ref="B135:C135"/>
    <mergeCell ref="D135:L135"/>
    <mergeCell ref="M135:R135"/>
    <mergeCell ref="S135:U135"/>
    <mergeCell ref="V135:W135"/>
    <mergeCell ref="B134:C134"/>
    <mergeCell ref="B133:C133"/>
    <mergeCell ref="D133:L133"/>
    <mergeCell ref="M133:R133"/>
    <mergeCell ref="S133:U133"/>
    <mergeCell ref="V133:W133"/>
    <mergeCell ref="B132:C132"/>
    <mergeCell ref="B131:C131"/>
    <mergeCell ref="D131:L131"/>
    <mergeCell ref="M131:R131"/>
    <mergeCell ref="S131:U131"/>
    <mergeCell ref="V131:W131"/>
    <mergeCell ref="B130:C130"/>
    <mergeCell ref="B129:C129"/>
    <mergeCell ref="D129:L129"/>
    <mergeCell ref="M129:R129"/>
    <mergeCell ref="S129:U129"/>
    <mergeCell ref="V129:W129"/>
    <mergeCell ref="B128:C128"/>
    <mergeCell ref="B127:C127"/>
    <mergeCell ref="D127:L127"/>
    <mergeCell ref="M127:R127"/>
    <mergeCell ref="S127:U127"/>
    <mergeCell ref="V127:W127"/>
    <mergeCell ref="B125:Z125"/>
    <mergeCell ref="C120:D120"/>
    <mergeCell ref="F120:I120"/>
    <mergeCell ref="J120:P120"/>
    <mergeCell ref="Y127:Z127"/>
    <mergeCell ref="D128:L128"/>
    <mergeCell ref="M128:R128"/>
    <mergeCell ref="S128:U128"/>
    <mergeCell ref="V128:W128"/>
    <mergeCell ref="Y128:Z128"/>
    <mergeCell ref="B70:C70"/>
    <mergeCell ref="B69:C69"/>
    <mergeCell ref="D69:L69"/>
    <mergeCell ref="M69:R69"/>
    <mergeCell ref="S69:U69"/>
    <mergeCell ref="V69:W69"/>
    <mergeCell ref="B68:C68"/>
    <mergeCell ref="B67:C67"/>
    <mergeCell ref="D67:L67"/>
    <mergeCell ref="M67:R67"/>
    <mergeCell ref="S67:U67"/>
    <mergeCell ref="V67:W67"/>
    <mergeCell ref="B53:C53"/>
    <mergeCell ref="B52:C52"/>
    <mergeCell ref="D52:L52"/>
    <mergeCell ref="M52:R52"/>
    <mergeCell ref="S52:U52"/>
    <mergeCell ref="V52:W52"/>
    <mergeCell ref="B51:C51"/>
    <mergeCell ref="B50:C50"/>
    <mergeCell ref="D50:L50"/>
    <mergeCell ref="M50:R50"/>
    <mergeCell ref="S50:U50"/>
    <mergeCell ref="V50:W50"/>
    <mergeCell ref="B49:C49"/>
    <mergeCell ref="B48:C48"/>
    <mergeCell ref="D48:L48"/>
    <mergeCell ref="M48:R48"/>
    <mergeCell ref="S48:U48"/>
    <mergeCell ref="V48:W48"/>
    <mergeCell ref="B47:C47"/>
    <mergeCell ref="B46:C46"/>
    <mergeCell ref="D46:L46"/>
    <mergeCell ref="M46:R46"/>
    <mergeCell ref="S46:U46"/>
    <mergeCell ref="V46:W46"/>
    <mergeCell ref="B31:C31"/>
    <mergeCell ref="B30:C30"/>
    <mergeCell ref="D30:L30"/>
    <mergeCell ref="M30:R30"/>
    <mergeCell ref="S30:U30"/>
    <mergeCell ref="V30:W30"/>
    <mergeCell ref="B29:C29"/>
    <mergeCell ref="B28:C28"/>
    <mergeCell ref="D28:L28"/>
    <mergeCell ref="M28:R28"/>
    <mergeCell ref="S28:U28"/>
    <mergeCell ref="V28:W28"/>
    <mergeCell ref="B27:C27"/>
    <mergeCell ref="B26:C26"/>
    <mergeCell ref="D26:L26"/>
    <mergeCell ref="M26:R26"/>
    <mergeCell ref="S26:U26"/>
    <mergeCell ref="V26:W26"/>
    <mergeCell ref="B25:C25"/>
    <mergeCell ref="B24:C24"/>
    <mergeCell ref="D24:L24"/>
    <mergeCell ref="M24:R24"/>
    <mergeCell ref="S24:U24"/>
    <mergeCell ref="V24:W24"/>
    <mergeCell ref="B23:C23"/>
    <mergeCell ref="B22:C22"/>
    <mergeCell ref="D22:L22"/>
    <mergeCell ref="M22:R22"/>
    <mergeCell ref="S22:U22"/>
    <mergeCell ref="V22:W22"/>
    <mergeCell ref="B21:C21"/>
    <mergeCell ref="B20:C20"/>
    <mergeCell ref="D20:L20"/>
    <mergeCell ref="M20:R20"/>
    <mergeCell ref="S20:U20"/>
    <mergeCell ref="V20:W20"/>
    <mergeCell ref="B19:C19"/>
    <mergeCell ref="B18:C18"/>
    <mergeCell ref="D18:L18"/>
    <mergeCell ref="M18:R18"/>
    <mergeCell ref="S18:U18"/>
    <mergeCell ref="V18:W18"/>
    <mergeCell ref="B17:C17"/>
    <mergeCell ref="B16:C16"/>
    <mergeCell ref="D16:L16"/>
    <mergeCell ref="M16:R16"/>
    <mergeCell ref="S16:U16"/>
    <mergeCell ref="V16:W16"/>
    <mergeCell ref="B10:Z10"/>
    <mergeCell ref="B15:C15"/>
    <mergeCell ref="B14:C14"/>
    <mergeCell ref="D14:L14"/>
    <mergeCell ref="M14:R14"/>
    <mergeCell ref="S14:U14"/>
    <mergeCell ref="V14:W14"/>
    <mergeCell ref="B13:C13"/>
    <mergeCell ref="B12:C12"/>
    <mergeCell ref="D12:L12"/>
    <mergeCell ref="M12:R12"/>
    <mergeCell ref="S12:U12"/>
    <mergeCell ref="V12:W12"/>
    <mergeCell ref="Y14:Z14"/>
    <mergeCell ref="D15:L15"/>
    <mergeCell ref="M15:R15"/>
    <mergeCell ref="S15:U15"/>
    <mergeCell ref="V15:W15"/>
    <mergeCell ref="Y15:Z15"/>
    <mergeCell ref="Y12:Z12"/>
    <mergeCell ref="D13:L13"/>
    <mergeCell ref="M13:R13"/>
    <mergeCell ref="S13:U13"/>
    <mergeCell ref="V13:W13"/>
  </mergeCells>
  <printOptions/>
  <pageMargins left="0" right="0" top="0" bottom="0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Mazák</dc:creator>
  <cp:keywords/>
  <dc:description/>
  <cp:lastModifiedBy>Ivona Peštálová</cp:lastModifiedBy>
  <dcterms:created xsi:type="dcterms:W3CDTF">2020-05-15T04:47:03Z</dcterms:created>
  <dcterms:modified xsi:type="dcterms:W3CDTF">2020-06-01T06:36:43Z</dcterms:modified>
  <cp:category/>
  <cp:version/>
  <cp:contentType/>
  <cp:contentStatus/>
</cp:coreProperties>
</file>