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2" windowWidth="15576" windowHeight="12504"/>
  </bookViews>
  <sheets>
    <sheet name="Rekapitulace celková" sheetId="9" r:id="rId1"/>
    <sheet name="Rekapitulace hrm" sheetId="1" r:id="rId2"/>
    <sheet name="Soupis položek hrm" sheetId="3" r:id="rId3"/>
    <sheet name="Rekapitulace slb" sheetId="4" r:id="rId4"/>
    <sheet name="Soupis položek slb" sheetId="5" r:id="rId5"/>
    <sheet name="Rekapitulace NN-VV" sheetId="7" r:id="rId6"/>
    <sheet name="Soupis položek NN-VV" sheetId="6" r:id="rId7"/>
  </sheets>
  <definedNames>
    <definedName name="_xlnm.Print_Titles" localSheetId="2">'Soupis položek hrm'!$7:$7</definedName>
    <definedName name="_xlnm.Print_Titles" localSheetId="4">'Soupis položek slb'!$7:$7</definedName>
    <definedName name="_xlnm.Print_Area" localSheetId="1">'Rekapitulace hrm'!$A:$F</definedName>
    <definedName name="_xlnm.Print_Area" localSheetId="3">'Rekapitulace slb'!$A:$F</definedName>
  </definedNames>
  <calcPr calcId="125725" fullPrecision="0"/>
</workbook>
</file>

<file path=xl/calcChain.xml><?xml version="1.0" encoding="utf-8"?>
<calcChain xmlns="http://schemas.openxmlformats.org/spreadsheetml/2006/main">
  <c r="F32" i="9"/>
  <c r="F29"/>
  <c r="F28"/>
  <c r="F27"/>
  <c r="F30" i="7"/>
  <c r="F26" i="9"/>
  <c r="F33"/>
  <c r="G33" s="1"/>
  <c r="F33" i="7"/>
  <c r="G33" s="1"/>
  <c r="G30"/>
  <c r="I240" i="6"/>
  <c r="G240"/>
  <c r="I239"/>
  <c r="G239"/>
  <c r="I238"/>
  <c r="G238"/>
  <c r="I237"/>
  <c r="G237"/>
  <c r="I236"/>
  <c r="G236"/>
  <c r="I235"/>
  <c r="G235"/>
  <c r="I234"/>
  <c r="G234"/>
  <c r="I233"/>
  <c r="G233"/>
  <c r="I232"/>
  <c r="G232"/>
  <c r="I231"/>
  <c r="G231"/>
  <c r="I230"/>
  <c r="G230"/>
  <c r="I229"/>
  <c r="G229"/>
  <c r="I228"/>
  <c r="G228"/>
  <c r="I227"/>
  <c r="G227"/>
  <c r="I226"/>
  <c r="G226"/>
  <c r="I225"/>
  <c r="G225"/>
  <c r="I224"/>
  <c r="G224"/>
  <c r="I223"/>
  <c r="G223"/>
  <c r="I222"/>
  <c r="G222"/>
  <c r="I221"/>
  <c r="G221"/>
  <c r="I220"/>
  <c r="G220"/>
  <c r="I219"/>
  <c r="G219"/>
  <c r="I218"/>
  <c r="I241" s="1"/>
  <c r="G218"/>
  <c r="G241" s="1"/>
  <c r="F19" i="7" s="1"/>
  <c r="I215" i="6"/>
  <c r="G215"/>
  <c r="I214"/>
  <c r="G214"/>
  <c r="I213"/>
  <c r="G213"/>
  <c r="I212"/>
  <c r="G212"/>
  <c r="I211"/>
  <c r="G211"/>
  <c r="I210"/>
  <c r="G210"/>
  <c r="I209"/>
  <c r="G209"/>
  <c r="I208"/>
  <c r="G208"/>
  <c r="I207"/>
  <c r="G207"/>
  <c r="I206"/>
  <c r="G206"/>
  <c r="I205"/>
  <c r="G205"/>
  <c r="I204"/>
  <c r="G204"/>
  <c r="I203"/>
  <c r="G203"/>
  <c r="I202"/>
  <c r="G202"/>
  <c r="I201"/>
  <c r="G201"/>
  <c r="I200"/>
  <c r="G200"/>
  <c r="I199"/>
  <c r="G199"/>
  <c r="I198"/>
  <c r="G198"/>
  <c r="I197"/>
  <c r="G197"/>
  <c r="I196"/>
  <c r="G196"/>
  <c r="I195"/>
  <c r="G195"/>
  <c r="I194"/>
  <c r="G194"/>
  <c r="I193"/>
  <c r="G193"/>
  <c r="I192"/>
  <c r="G192"/>
  <c r="I191"/>
  <c r="G191"/>
  <c r="I190"/>
  <c r="G190"/>
  <c r="I189"/>
  <c r="G189"/>
  <c r="I188"/>
  <c r="G188"/>
  <c r="I187"/>
  <c r="G187"/>
  <c r="I186"/>
  <c r="G186"/>
  <c r="I185"/>
  <c r="G185"/>
  <c r="I184"/>
  <c r="G184"/>
  <c r="I183"/>
  <c r="G183"/>
  <c r="I182"/>
  <c r="G182"/>
  <c r="I181"/>
  <c r="G181"/>
  <c r="I180"/>
  <c r="G180"/>
  <c r="I179"/>
  <c r="G179"/>
  <c r="I178"/>
  <c r="G178"/>
  <c r="I177"/>
  <c r="G177"/>
  <c r="I176"/>
  <c r="G176"/>
  <c r="I175"/>
  <c r="G175"/>
  <c r="I174"/>
  <c r="G174"/>
  <c r="I173"/>
  <c r="G173"/>
  <c r="I172"/>
  <c r="G172"/>
  <c r="I171"/>
  <c r="G171"/>
  <c r="I170"/>
  <c r="G170"/>
  <c r="I169"/>
  <c r="G169"/>
  <c r="I168"/>
  <c r="G168"/>
  <c r="I167"/>
  <c r="G167"/>
  <c r="I166"/>
  <c r="G166"/>
  <c r="I165"/>
  <c r="G165"/>
  <c r="I164"/>
  <c r="G164"/>
  <c r="I163"/>
  <c r="G163"/>
  <c r="I162"/>
  <c r="G162"/>
  <c r="I161"/>
  <c r="G161"/>
  <c r="I160"/>
  <c r="G160"/>
  <c r="I159"/>
  <c r="G159"/>
  <c r="I158"/>
  <c r="G158"/>
  <c r="I157"/>
  <c r="G157"/>
  <c r="I156"/>
  <c r="G156"/>
  <c r="I155"/>
  <c r="G155"/>
  <c r="I154"/>
  <c r="G154"/>
  <c r="I153"/>
  <c r="G153"/>
  <c r="I152"/>
  <c r="G152"/>
  <c r="I151"/>
  <c r="G151"/>
  <c r="I150"/>
  <c r="G150"/>
  <c r="I149"/>
  <c r="G149"/>
  <c r="I148"/>
  <c r="G148"/>
  <c r="I147"/>
  <c r="G147"/>
  <c r="I146"/>
  <c r="G146"/>
  <c r="I145"/>
  <c r="G145"/>
  <c r="I144"/>
  <c r="G144"/>
  <c r="I143"/>
  <c r="G143"/>
  <c r="I142"/>
  <c r="G142"/>
  <c r="I141"/>
  <c r="G141"/>
  <c r="I140"/>
  <c r="G140"/>
  <c r="I139"/>
  <c r="G139"/>
  <c r="I138"/>
  <c r="G138"/>
  <c r="I137"/>
  <c r="G137"/>
  <c r="I136"/>
  <c r="G136"/>
  <c r="I135"/>
  <c r="G135"/>
  <c r="I134"/>
  <c r="G134"/>
  <c r="I133"/>
  <c r="G133"/>
  <c r="I132"/>
  <c r="I216" s="1"/>
  <c r="G132"/>
  <c r="G216" s="1"/>
  <c r="F15" i="7" s="1"/>
  <c r="I129" i="6"/>
  <c r="G129"/>
  <c r="I128"/>
  <c r="G128"/>
  <c r="I127"/>
  <c r="G127"/>
  <c r="I126"/>
  <c r="G126"/>
  <c r="I125"/>
  <c r="G125"/>
  <c r="I124"/>
  <c r="G124"/>
  <c r="I123"/>
  <c r="G123"/>
  <c r="I122"/>
  <c r="G122"/>
  <c r="I121"/>
  <c r="G121"/>
  <c r="I120"/>
  <c r="G120"/>
  <c r="I119"/>
  <c r="G119"/>
  <c r="I118"/>
  <c r="G118"/>
  <c r="I117"/>
  <c r="G117"/>
  <c r="I116"/>
  <c r="G116"/>
  <c r="I115"/>
  <c r="G115"/>
  <c r="I114"/>
  <c r="G114"/>
  <c r="I113"/>
  <c r="G113"/>
  <c r="I112"/>
  <c r="G112"/>
  <c r="I111"/>
  <c r="G111"/>
  <c r="I110"/>
  <c r="G110"/>
  <c r="I109"/>
  <c r="G109"/>
  <c r="I108"/>
  <c r="G108"/>
  <c r="I107"/>
  <c r="G107"/>
  <c r="I106"/>
  <c r="G106"/>
  <c r="I105"/>
  <c r="G105"/>
  <c r="I104"/>
  <c r="G104"/>
  <c r="I103"/>
  <c r="G103"/>
  <c r="I102"/>
  <c r="G102"/>
  <c r="I101"/>
  <c r="G101"/>
  <c r="I100"/>
  <c r="G100"/>
  <c r="I99"/>
  <c r="G99"/>
  <c r="I98"/>
  <c r="G98"/>
  <c r="I97"/>
  <c r="G97"/>
  <c r="I96"/>
  <c r="G96"/>
  <c r="I95"/>
  <c r="G95"/>
  <c r="I94"/>
  <c r="G94"/>
  <c r="I93"/>
  <c r="G93"/>
  <c r="I92"/>
  <c r="G92"/>
  <c r="I91"/>
  <c r="G91"/>
  <c r="I90"/>
  <c r="G90"/>
  <c r="I89"/>
  <c r="G89"/>
  <c r="I88"/>
  <c r="G88"/>
  <c r="I87"/>
  <c r="G87"/>
  <c r="I86"/>
  <c r="G86"/>
  <c r="I85"/>
  <c r="G85"/>
  <c r="I84"/>
  <c r="G84"/>
  <c r="I83"/>
  <c r="G83"/>
  <c r="I82"/>
  <c r="G82"/>
  <c r="I81"/>
  <c r="G81"/>
  <c r="I80"/>
  <c r="G80"/>
  <c r="I79"/>
  <c r="G79"/>
  <c r="I78"/>
  <c r="G78"/>
  <c r="I77"/>
  <c r="G77"/>
  <c r="I76"/>
  <c r="G76"/>
  <c r="I75"/>
  <c r="G75"/>
  <c r="I74"/>
  <c r="G74"/>
  <c r="I73"/>
  <c r="G73"/>
  <c r="I72"/>
  <c r="G72"/>
  <c r="I71"/>
  <c r="G71"/>
  <c r="I70"/>
  <c r="G70"/>
  <c r="I69"/>
  <c r="G69"/>
  <c r="I68"/>
  <c r="G68"/>
  <c r="I67"/>
  <c r="G67"/>
  <c r="I66"/>
  <c r="G66"/>
  <c r="I65"/>
  <c r="G65"/>
  <c r="I64"/>
  <c r="G64"/>
  <c r="I63"/>
  <c r="G63"/>
  <c r="I62"/>
  <c r="G62"/>
  <c r="I61"/>
  <c r="G61"/>
  <c r="I60"/>
  <c r="G60"/>
  <c r="I59"/>
  <c r="G59"/>
  <c r="I58"/>
  <c r="G58"/>
  <c r="I57"/>
  <c r="G57"/>
  <c r="I56"/>
  <c r="G56"/>
  <c r="I55"/>
  <c r="G55"/>
  <c r="I54"/>
  <c r="G54"/>
  <c r="I53"/>
  <c r="G53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40"/>
  <c r="G40"/>
  <c r="I39"/>
  <c r="G39"/>
  <c r="I38"/>
  <c r="G38"/>
  <c r="I37"/>
  <c r="G37"/>
  <c r="I36"/>
  <c r="G36"/>
  <c r="I35"/>
  <c r="G35"/>
  <c r="I34"/>
  <c r="G34"/>
  <c r="I33"/>
  <c r="G33"/>
  <c r="I32"/>
  <c r="G32"/>
  <c r="I31"/>
  <c r="I130" s="1"/>
  <c r="G31"/>
  <c r="G130" s="1"/>
  <c r="F12" i="7" s="1"/>
  <c r="E14" s="1"/>
  <c r="F14" s="1"/>
  <c r="I28" i="6"/>
  <c r="G28"/>
  <c r="I27"/>
  <c r="G27"/>
  <c r="I26"/>
  <c r="G26"/>
  <c r="I25"/>
  <c r="G25"/>
  <c r="I24"/>
  <c r="G24"/>
  <c r="I23"/>
  <c r="G23"/>
  <c r="I22"/>
  <c r="G22"/>
  <c r="I21"/>
  <c r="G21"/>
  <c r="I20"/>
  <c r="G20"/>
  <c r="I19"/>
  <c r="G19"/>
  <c r="I18"/>
  <c r="G18"/>
  <c r="I17"/>
  <c r="G17"/>
  <c r="I16"/>
  <c r="G16"/>
  <c r="I15"/>
  <c r="G15"/>
  <c r="I14"/>
  <c r="G14"/>
  <c r="I13"/>
  <c r="G13"/>
  <c r="I12"/>
  <c r="G12"/>
  <c r="I11"/>
  <c r="G11"/>
  <c r="I10"/>
  <c r="I29" s="1"/>
  <c r="G10"/>
  <c r="G29" s="1"/>
  <c r="F9" i="7" s="1"/>
  <c r="E10" s="1"/>
  <c r="F10" s="1"/>
  <c r="F17" s="1"/>
  <c r="I51" i="5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40"/>
  <c r="G40"/>
  <c r="I39"/>
  <c r="G39"/>
  <c r="I38"/>
  <c r="G38"/>
  <c r="I37"/>
  <c r="I52" s="1"/>
  <c r="G37"/>
  <c r="G52" s="1"/>
  <c r="F15" i="4" s="1"/>
  <c r="I34" i="5"/>
  <c r="G34"/>
  <c r="I33"/>
  <c r="G33"/>
  <c r="I32"/>
  <c r="G32"/>
  <c r="I31"/>
  <c r="G31"/>
  <c r="I30"/>
  <c r="G30"/>
  <c r="I29"/>
  <c r="G29"/>
  <c r="I28"/>
  <c r="G28"/>
  <c r="I27"/>
  <c r="G27"/>
  <c r="I26"/>
  <c r="G26"/>
  <c r="I25"/>
  <c r="G25"/>
  <c r="I24"/>
  <c r="G24"/>
  <c r="I23"/>
  <c r="G23"/>
  <c r="I22"/>
  <c r="G22"/>
  <c r="I21"/>
  <c r="G21"/>
  <c r="I20"/>
  <c r="G20"/>
  <c r="I19"/>
  <c r="G19"/>
  <c r="I18"/>
  <c r="G18"/>
  <c r="E13" i="4" s="1"/>
  <c r="F13" s="1"/>
  <c r="I17" i="5"/>
  <c r="I35" s="1"/>
  <c r="G17"/>
  <c r="I14"/>
  <c r="G14"/>
  <c r="I13"/>
  <c r="G13"/>
  <c r="I12"/>
  <c r="G12"/>
  <c r="I11"/>
  <c r="G11"/>
  <c r="I10"/>
  <c r="I15" s="1"/>
  <c r="G10"/>
  <c r="G15" s="1"/>
  <c r="F9" i="4" s="1"/>
  <c r="F29"/>
  <c r="G29" s="1"/>
  <c r="I40" i="3"/>
  <c r="I41" s="1"/>
  <c r="G40"/>
  <c r="G41" s="1"/>
  <c r="F15" i="1" s="1"/>
  <c r="I37" i="3"/>
  <c r="G37"/>
  <c r="I36"/>
  <c r="G36"/>
  <c r="I35"/>
  <c r="G35"/>
  <c r="I34"/>
  <c r="G34"/>
  <c r="I33"/>
  <c r="G33"/>
  <c r="I32"/>
  <c r="G32"/>
  <c r="I31"/>
  <c r="G31"/>
  <c r="I30"/>
  <c r="I38" s="1"/>
  <c r="G30"/>
  <c r="I27"/>
  <c r="G27"/>
  <c r="I26"/>
  <c r="G26"/>
  <c r="I25"/>
  <c r="G25"/>
  <c r="I24"/>
  <c r="G24"/>
  <c r="I23"/>
  <c r="G23"/>
  <c r="I22"/>
  <c r="G22"/>
  <c r="I21"/>
  <c r="G21"/>
  <c r="I20"/>
  <c r="G20"/>
  <c r="I19"/>
  <c r="G19"/>
  <c r="I18"/>
  <c r="G18"/>
  <c r="I17"/>
  <c r="G17"/>
  <c r="I16"/>
  <c r="G16"/>
  <c r="I15"/>
  <c r="G15"/>
  <c r="I14"/>
  <c r="G14"/>
  <c r="I13"/>
  <c r="G13"/>
  <c r="I12"/>
  <c r="G12"/>
  <c r="I11"/>
  <c r="G11"/>
  <c r="I10"/>
  <c r="I28" s="1"/>
  <c r="G10"/>
  <c r="F25" i="1"/>
  <c r="G25" s="1"/>
  <c r="F28"/>
  <c r="G28" s="1"/>
  <c r="F30" i="9" l="1"/>
  <c r="G30" s="1"/>
  <c r="F19"/>
  <c r="E11" i="7"/>
  <c r="F11" s="1"/>
  <c r="G35" i="5"/>
  <c r="F12" i="4" s="1"/>
  <c r="E14" s="1"/>
  <c r="F14" s="1"/>
  <c r="F9" i="9"/>
  <c r="E10" s="1"/>
  <c r="E11" i="4"/>
  <c r="F11" s="1"/>
  <c r="E10"/>
  <c r="F10" s="1"/>
  <c r="F17" s="1"/>
  <c r="E13" i="7"/>
  <c r="F13" s="1"/>
  <c r="G15" s="1"/>
  <c r="E16" s="1"/>
  <c r="F16" s="1"/>
  <c r="E10" i="1"/>
  <c r="F10" s="1"/>
  <c r="G38" i="3"/>
  <c r="F12" i="1" s="1"/>
  <c r="F15" i="9" s="1"/>
  <c r="G28" i="3"/>
  <c r="F9" i="1" s="1"/>
  <c r="E11" i="9" l="1"/>
  <c r="F11" s="1"/>
  <c r="F18" i="7"/>
  <c r="F20" s="1"/>
  <c r="G20" s="1"/>
  <c r="G15" i="4"/>
  <c r="E16" s="1"/>
  <c r="F16" s="1"/>
  <c r="F18" s="1"/>
  <c r="E13" i="9"/>
  <c r="F13" s="1"/>
  <c r="E11" i="1"/>
  <c r="F11" s="1"/>
  <c r="F12" i="9"/>
  <c r="F10"/>
  <c r="F17" s="1"/>
  <c r="E22" i="7"/>
  <c r="F22" s="1"/>
  <c r="E23" l="1"/>
  <c r="F23" s="1"/>
  <c r="F24" s="1"/>
  <c r="G24" s="1"/>
  <c r="F35" s="1"/>
  <c r="E21" i="4"/>
  <c r="F21" s="1"/>
  <c r="F19"/>
  <c r="G19" s="1"/>
  <c r="E22"/>
  <c r="F22" s="1"/>
  <c r="G12" i="1"/>
  <c r="E13" s="1"/>
  <c r="F13" s="1"/>
  <c r="F14" s="1"/>
  <c r="E18" s="1"/>
  <c r="F18" s="1"/>
  <c r="E14" i="9"/>
  <c r="F14" s="1"/>
  <c r="F23" i="4" l="1"/>
  <c r="G23" s="1"/>
  <c r="F31" s="1"/>
  <c r="E19" i="1"/>
  <c r="F19" s="1"/>
  <c r="F20" s="1"/>
  <c r="G20" s="1"/>
  <c r="F16"/>
  <c r="G16" s="1"/>
  <c r="G15" i="9"/>
  <c r="E16" s="1"/>
  <c r="F16" s="1"/>
  <c r="F18" s="1"/>
  <c r="F30" i="1" l="1"/>
  <c r="E23" i="9"/>
  <c r="F23" s="1"/>
  <c r="F20"/>
  <c r="G20" s="1"/>
  <c r="E22"/>
  <c r="F22" s="1"/>
  <c r="F24" l="1"/>
  <c r="G24" s="1"/>
  <c r="F35" s="1"/>
</calcChain>
</file>

<file path=xl/sharedStrings.xml><?xml version="1.0" encoding="utf-8"?>
<sst xmlns="http://schemas.openxmlformats.org/spreadsheetml/2006/main" count="1481" uniqueCount="279">
  <si>
    <t>materiál elektromontážní</t>
  </si>
  <si>
    <t>prořez</t>
  </si>
  <si>
    <t>materiál podružný</t>
  </si>
  <si>
    <t>elektromontáže</t>
  </si>
  <si>
    <t>PPV pro elektromontáže</t>
  </si>
  <si>
    <t>materiál+výkony celkem</t>
  </si>
  <si>
    <t>ostatní náklady</t>
  </si>
  <si>
    <t>NÁKLADY hl.III celkem</t>
  </si>
  <si>
    <t>zařízení staveniště</t>
  </si>
  <si>
    <t>PV/ narušení dopravy</t>
  </si>
  <si>
    <t>NÁKLADY hl.VI celkem</t>
  </si>
  <si>
    <t>kompletační činnost</t>
  </si>
  <si>
    <t>revize</t>
  </si>
  <si>
    <t>doprava</t>
  </si>
  <si>
    <t>NÁKLADY hl.XI celkem</t>
  </si>
  <si>
    <t>NÁKLADY hl.I celkem</t>
  </si>
  <si>
    <t>CENA bez DPH (Kč)</t>
  </si>
  <si>
    <t/>
  </si>
  <si>
    <t>název akce: Roztoky -rekonstrukce školní kuchyně</t>
  </si>
  <si>
    <t>objekt: Hromosvod a zemnění</t>
  </si>
  <si>
    <t>Rekapitulace ceny</t>
  </si>
  <si>
    <t>p.č.</t>
  </si>
  <si>
    <t>%</t>
  </si>
  <si>
    <t>základ</t>
  </si>
  <si>
    <t>cena /Kč/</t>
  </si>
  <si>
    <t xml:space="preserve">Vypracoval: </t>
  </si>
  <si>
    <t>Soupis položek</t>
  </si>
  <si>
    <t>č.položky</t>
  </si>
  <si>
    <t>popis položky</t>
  </si>
  <si>
    <t>mj.</t>
  </si>
  <si>
    <t>množství</t>
  </si>
  <si>
    <t xml:space="preserve">cena/mj.     </t>
  </si>
  <si>
    <t>cena celkem</t>
  </si>
  <si>
    <t>Nh/mj.</t>
  </si>
  <si>
    <t>Nh celkem</t>
  </si>
  <si>
    <t>DPH</t>
  </si>
  <si>
    <t>VKP</t>
  </si>
  <si>
    <t>TC</t>
  </si>
  <si>
    <t>kap.</t>
  </si>
  <si>
    <t>Materiál elektromontážní</t>
  </si>
  <si>
    <t>vedení FeZn 30/4 (0,96kg/m)</t>
  </si>
  <si>
    <t>m</t>
  </si>
  <si>
    <t>S</t>
  </si>
  <si>
    <t>*</t>
  </si>
  <si>
    <t>ME</t>
  </si>
  <si>
    <t>svorka pásku drátu zemnící SR3a 2šrouby FeZn</t>
  </si>
  <si>
    <t>ks</t>
  </si>
  <si>
    <t>svorka k tyči zemnící SJ2 4šrouby FeZn</t>
  </si>
  <si>
    <t>drát AlMgSi pr.8mm polotvrdý 0,135kg/m</t>
  </si>
  <si>
    <t>svorka univerzální SUa Al dvojitá příložka</t>
  </si>
  <si>
    <t>svorka univerzální SU Al</t>
  </si>
  <si>
    <t>podpěra vedení na konstrukci PV32 55mm FeZn</t>
  </si>
  <si>
    <t>jímací tyč hladká JT5,0 M16 AlMgSi pr.19/5000mm</t>
  </si>
  <si>
    <t>ochranná stříška jímače OSH FeZn horní</t>
  </si>
  <si>
    <t>ochranná stříška jímače OSD FeZn dolní</t>
  </si>
  <si>
    <t>svorka k jímači/zkuš SJ1/SZ 16/8mm 2šrou Al 221330</t>
  </si>
  <si>
    <t>podstavec k jímací tyči beton 16kg hranol 22103191</t>
  </si>
  <si>
    <t>podložka plast čtvercová k podstavci JT  22103188</t>
  </si>
  <si>
    <t>podstavec k jímací tyči beton/M16 16kg  22103101</t>
  </si>
  <si>
    <t>podložka plast kruhová k podstavci JT  22103102</t>
  </si>
  <si>
    <t>součet</t>
  </si>
  <si>
    <t>Elektromontáže</t>
  </si>
  <si>
    <t>uzemňov.vedení na povrchu úplná mtž FeZn do 120mm2</t>
  </si>
  <si>
    <t>CE</t>
  </si>
  <si>
    <t>uzemňov.vedení v zemi úplná mtž FeZn do 120mm2</t>
  </si>
  <si>
    <t>svorka hromosvodová do 4 šroubů</t>
  </si>
  <si>
    <t>svod vč.podpěr drát do pr.10mm</t>
  </si>
  <si>
    <t>svorka hromosvodová do 2 šroubů</t>
  </si>
  <si>
    <t>jímací tyč do 3m montáž na stojan</t>
  </si>
  <si>
    <t>Ostatní náklady</t>
  </si>
  <si>
    <t>podružný materiál(lanka,svorky,objímky</t>
  </si>
  <si>
    <t>kpl</t>
  </si>
  <si>
    <t>ON</t>
  </si>
  <si>
    <t>projekt skutečného provedení</t>
  </si>
  <si>
    <t>název akce: Roztoky-rekonstrukce školní kuchyně</t>
  </si>
  <si>
    <t>objekt: Slaboproudé instalace</t>
  </si>
  <si>
    <t>dodávky zařízení</t>
  </si>
  <si>
    <t>doprava dodávek</t>
  </si>
  <si>
    <t>přesun dodávek</t>
  </si>
  <si>
    <t>dodávky celkem</t>
  </si>
  <si>
    <t>komplexní zkoušky</t>
  </si>
  <si>
    <t>Dodávky zařízení</t>
  </si>
  <si>
    <t>Modul EV GUARD DEK 1tl. s DP(bez OPJ)</t>
  </si>
  <si>
    <t>DE</t>
  </si>
  <si>
    <t>Modul EV GUARD DEK 2tl. s DP(bez OPJ) s aktualizac</t>
  </si>
  <si>
    <t>Modul RAK DEK KARAT s OPJ a dotyk plochou(seZámkem</t>
  </si>
  <si>
    <t>Síťový zdroj pro 2-BUS (24V/0,5A DC a 9V/1A AC res</t>
  </si>
  <si>
    <t>telef domácí 2-BUS s tlačítkem na 2. zámek</t>
  </si>
  <si>
    <t>skříň rozvodná KT250/1 vč. VKT250/L</t>
  </si>
  <si>
    <t>kabel JQTQ 2x1</t>
  </si>
  <si>
    <t>trubka ohebná monoflex PP 1416E</t>
  </si>
  <si>
    <t>kabel BELDEN 1583E U/UTP Cat.5e 4x2xAWG24 LSOH</t>
  </si>
  <si>
    <t>trubka ohebná PVC superflex 1216E</t>
  </si>
  <si>
    <t>trubka ohebná PVC superflex 1225</t>
  </si>
  <si>
    <t>trubka ohebná PVC superflex 1232</t>
  </si>
  <si>
    <t>krabice univerzální/přístrojová KU68-1901</t>
  </si>
  <si>
    <t>SESTAVA  zásuvka komunikační Tango 1xRJ12-6</t>
  </si>
  <si>
    <t>kryt zásuvky komunikační Tango 5014A-A100</t>
  </si>
  <si>
    <t>rámeček pro 1 přístroj Tango 3901A-B10</t>
  </si>
  <si>
    <t>zásuvka komunik ModularJack RJ12-6Cat.3 1228.01</t>
  </si>
  <si>
    <t>nosná maska pro 1xZásuvka ModularJack 5014A-B1017</t>
  </si>
  <si>
    <t>SESTAVA  zásuvka komunikační Tango 2xRJ45-8</t>
  </si>
  <si>
    <t>zásuvka komunik ModularJack RJ45-8Cat.5e/u R302518</t>
  </si>
  <si>
    <t>nosná maska pro 2xZásuvka ModularJack 5014A-B1018</t>
  </si>
  <si>
    <t>skříň rozvodná bez svorkovnice a zapojení(-KT250)</t>
  </si>
  <si>
    <t>vrátný elektrický vč.zapojení</t>
  </si>
  <si>
    <t>přístroj modulový na lištu DIN vč.zapoj.do25A/4pól</t>
  </si>
  <si>
    <t>telefon domovní vč.zapojení</t>
  </si>
  <si>
    <t>kabel JQTQ do 19x0,8 pevně uložený</t>
  </si>
  <si>
    <t>trubka plast ohebná,pod omítkou,typ 2316/pr.16</t>
  </si>
  <si>
    <t>vodič/kabel v trubce jednotková hmotnost do 0,4kg</t>
  </si>
  <si>
    <t>trubka plast ohebná,pod omítkou,typ 2329/pr.29</t>
  </si>
  <si>
    <t>trubka plast ohebná,pod omítkou,typ 2336/pr.36</t>
  </si>
  <si>
    <t>krabice přístrojová bez zapojení</t>
  </si>
  <si>
    <t>zásuvka domovní sdělovací 1násobná vč.zapojení</t>
  </si>
  <si>
    <t>zásuvka domovní sdělovací 2násobná vč.zapojení</t>
  </si>
  <si>
    <t>objekt: Elektro NN - VV</t>
  </si>
  <si>
    <t>MODUS PL 1500mm 1x81 LED 3000K IP65 zdroj 1050mA</t>
  </si>
  <si>
    <t>Z</t>
  </si>
  <si>
    <t>MODUS PL 1200mm 1x54 LED 3000K IP65 zdroj 700mA</t>
  </si>
  <si>
    <t>Downlight MODUS SPMI LED 1000lm V2 3000K 350mA nes</t>
  </si>
  <si>
    <t>MODUS G 2xLED DURIS E5 čtv600mm t-bílá zdr700mA st</t>
  </si>
  <si>
    <t>svítidlo záři TE135/1x35W/IP20 holé kompenz</t>
  </si>
  <si>
    <t>svítidlo LED 1x15W 1300lm-4000K IP44</t>
  </si>
  <si>
    <t>svítidlo záři TE114/1x14W/IP20 holé kompenz</t>
  </si>
  <si>
    <t>MODUS SBL 600mm elox 1xLED t-bílá zdroj 350mA nest</t>
  </si>
  <si>
    <t>svít nást kulaté WL120V LED12S/830PSR WH 18W IP65</t>
  </si>
  <si>
    <t>nouz svit U21N 6W 50LM NT 1H                661710</t>
  </si>
  <si>
    <t>SIRIOS-108-1,5H / S8 T16/G5 85lm IP42</t>
  </si>
  <si>
    <t>rozvaděč pro nepřímé měření In=3x200A trafa</t>
  </si>
  <si>
    <t>200/5Alměrový  4A-28 1030x1380x250 pro4Eměry IP30/</t>
  </si>
  <si>
    <t>&amp;</t>
  </si>
  <si>
    <t>kabel CYKY 3x1,5</t>
  </si>
  <si>
    <t>kabel CYKY 4x1,5</t>
  </si>
  <si>
    <t>kabel CYKY 5x1,5</t>
  </si>
  <si>
    <t>kabel CYKY 3x2,5</t>
  </si>
  <si>
    <t>kabel CYKY 5x2,5</t>
  </si>
  <si>
    <t>kabel CYKY 5x4</t>
  </si>
  <si>
    <t>kabel CYKY 5x6</t>
  </si>
  <si>
    <t>kabel CYKY 5x10</t>
  </si>
  <si>
    <t>kabel CYKY 5x16</t>
  </si>
  <si>
    <t>kabel CYKY 4x10</t>
  </si>
  <si>
    <t>kabel 1kV CYKY 4x25</t>
  </si>
  <si>
    <t>kabel 1kV CYKY 4x150</t>
  </si>
  <si>
    <t>kabel 1kV CXKH-V180 3x1,5</t>
  </si>
  <si>
    <t>šňůra CGSG 3x2,5</t>
  </si>
  <si>
    <t>šňůra H05V2V2-F 5x1,5</t>
  </si>
  <si>
    <t>šňůra H05V2V2-F 5x2,5</t>
  </si>
  <si>
    <t>šňůra CGSG 5x10</t>
  </si>
  <si>
    <t>kabelové oko Cu lisovací 16x8 KU</t>
  </si>
  <si>
    <t>kabelové oko Cu lisovací 25x8 KU</t>
  </si>
  <si>
    <t>kabelové oko Cu lisovací 150x12 KU</t>
  </si>
  <si>
    <t>krabice přístrojová KP67/2</t>
  </si>
  <si>
    <t>krabice odbočná kruhová KO97/5 vč.KO97V</t>
  </si>
  <si>
    <t>krabice univerz/rozvodka KU68-1903 vč.KO68 +S66</t>
  </si>
  <si>
    <t>krabicová rozvodka ACIDUR 6455-11</t>
  </si>
  <si>
    <t>svorka Wago 273-104  3x2,5mm2 krabicová bezšroubo</t>
  </si>
  <si>
    <t>svorka Wago 273-102  4x2,5mm2 krabicová bezšroubo</t>
  </si>
  <si>
    <t>svorka Wago 273-105  5x2,5mm2 krabicová bezšroubo</t>
  </si>
  <si>
    <t>roura korugovaná KOPOFLEX KF09040 pr.40/32mm</t>
  </si>
  <si>
    <t>roura korugovaná KOPOFLEX KF09090 pr.90/75mm</t>
  </si>
  <si>
    <t>kab žlab MARS 2000mm neděr  NKZIN 50X125X0.7 S</t>
  </si>
  <si>
    <t>kab žlab MARS 2000mm děro  NKZI 50X250X1.0 S</t>
  </si>
  <si>
    <t>/MARS/ spojka  NS 50 S</t>
  </si>
  <si>
    <t>/MARS/ podpěra 125/50 S</t>
  </si>
  <si>
    <t>/MARS/ podpěra kabel žlabu 250/50 S</t>
  </si>
  <si>
    <t>/MARS/ koncovka  NK 50X250 S</t>
  </si>
  <si>
    <t>/MARS/ nosný profil pro sonap  NPKV 125 S</t>
  </si>
  <si>
    <t>svorkovnice pro pospoj ochranných vedení EPS1</t>
  </si>
  <si>
    <t>svorkovnice pro pospoj ochranných vedení EPS2</t>
  </si>
  <si>
    <t>vodič CY 4  /H07V-U/</t>
  </si>
  <si>
    <t>vodič CY 10  /H07V-U/</t>
  </si>
  <si>
    <t>vodič CY 16  /H07V-U/</t>
  </si>
  <si>
    <t>vodič CY 25  /H07V-R/</t>
  </si>
  <si>
    <t>vodič CYY 16</t>
  </si>
  <si>
    <t>vodič CYY 25</t>
  </si>
  <si>
    <t>svorka zemnicí Bernard/ZSA16 nerez</t>
  </si>
  <si>
    <t>páska nerez uzemňovací ZSA16-délka 0,5 m</t>
  </si>
  <si>
    <t>SESTAVA  spínač 1pól Tango 10A/250Vstř řaz.1</t>
  </si>
  <si>
    <t>spínač/strojek 10A/250Vstř 3558-A01340 řaz. 1,1So</t>
  </si>
  <si>
    <t>kryt spínače 1-duchý 3558A-A651 pro ř.1,6,7,1/0</t>
  </si>
  <si>
    <t>SESTAVA  přepín střídavý Tango 10A/250Vstř řaz.6</t>
  </si>
  <si>
    <t>přepínač/strojek 10A/250Vstř 3558-A06340 řaz.6,6So</t>
  </si>
  <si>
    <t>SESTAVA  přepín stříd 2-tý Tango 10A/250Vstř ř.6+6</t>
  </si>
  <si>
    <t>přepínač/strojek 10A/250Vstř 3558-A52340 řaz.6+6</t>
  </si>
  <si>
    <t>kryt spínače dělený 3558A-A652 pro ř.5,6+6,1/0+1/0</t>
  </si>
  <si>
    <t>SESTAVA  přepínač sériový Tango 10A/250Vstř řaz.5</t>
  </si>
  <si>
    <t>přepínač/strojek 10A/250Vstř 3558-A05340 řazení 5</t>
  </si>
  <si>
    <t>SESTAVA  přepínač křížový Tango 10A/250Vstř ř.7</t>
  </si>
  <si>
    <t>přepínač/strojek 10A/250Vstř 3558-A07340 řaz.7,7So</t>
  </si>
  <si>
    <t>SESTAVA  ovladač zapín Tango 10A/250Vstř řaz.1/0</t>
  </si>
  <si>
    <t>ovladač/strojek 10A/250Vstř 3558-A91342 ř.1/0,S,So</t>
  </si>
  <si>
    <t>zásuvka 16A/250Vstř Tango 5518A-A2359 clonky</t>
  </si>
  <si>
    <t>přepín 10A/250Vstř 3558A-06940 řazení6 IP44 Tango</t>
  </si>
  <si>
    <t>přepín 10A/250Vstř 3558A-52940 řaz.6+6 IP44 Tango</t>
  </si>
  <si>
    <t>spínač 10A/250Vstř 3558A-05940 řazení5 IP44 Tango</t>
  </si>
  <si>
    <t>ovladač 10A/250Vstř 3558A-86940 řaz.6/0 IP44 Tango</t>
  </si>
  <si>
    <t>zásuvka 16A/250Vstř Tango 5518A-2999 IP44 clonky</t>
  </si>
  <si>
    <t>zásuvka nástěnná 5pól/16A/400V/IP44  IZ 1653</t>
  </si>
  <si>
    <t>sporáková přípojka 25A/380Vstř zapušť. 39563-23C</t>
  </si>
  <si>
    <t>vačkový spínač ve skříňce S40VL01</t>
  </si>
  <si>
    <t>vačkový spínač ve skříňce S63VL01</t>
  </si>
  <si>
    <t>pohybový spínač 10A/230V 180o IP44</t>
  </si>
  <si>
    <t>kryt stmívače 3294A-A123 otočné ovladání</t>
  </si>
  <si>
    <t>tlačítko STOP pod krytem "P" IP44</t>
  </si>
  <si>
    <t>kabelové oko Cu/Sn lisovací 6x6 KU-L</t>
  </si>
  <si>
    <t>kabelové oko Cu/Sn lisovací 10X6 KU-L</t>
  </si>
  <si>
    <t>zářivka lineární T5 HE pr16mm/L1449mm/G5 35W</t>
  </si>
  <si>
    <t>startér zářivkový</t>
  </si>
  <si>
    <t>zářivka lineární T5 HE pr16mm/L549mm/G5 14W</t>
  </si>
  <si>
    <t>kabel(-CYKY) pevně uložený do 3x6/4x4/7x2,5</t>
  </si>
  <si>
    <t>kabel(-CYKY) pevně uložený do 5x6/7x4/12x1,5</t>
  </si>
  <si>
    <t>kabel(-CYKY) pevně ulož.do 5x10/12x4/19x2,5/24x1,5</t>
  </si>
  <si>
    <t>kabel(-CYKY) pevně ulož.do 4x16/24x2,5/48x1,5</t>
  </si>
  <si>
    <t>kabel Cu(-1kV CYKY) pevně uložený do 3x35/4x25</t>
  </si>
  <si>
    <t>kabel Cu(-1kV CYKY) pevně ulož do3x185/4x150/5x120</t>
  </si>
  <si>
    <t>kabel(-1kV CHKE) pevně uložený do 2x4/3x2,5/4x1,5</t>
  </si>
  <si>
    <t>šňůra střední pevně uložená do 2x6/4x4/5x2,5/7x1,5</t>
  </si>
  <si>
    <t>šňůra lehká pevně ulož. do 5x2,5/7x1,5/12x1/19x0,5</t>
  </si>
  <si>
    <t>šňůra střední pevně uložená do 4x16/5x10</t>
  </si>
  <si>
    <t>ukončení šňůry do 3x4</t>
  </si>
  <si>
    <t>ukončení v rozvaděči vč.zapojení vodiče do 16mm2</t>
  </si>
  <si>
    <t>ukončení v rozvaděči vč.zapojení vodiče do 25mm2</t>
  </si>
  <si>
    <t>ukončení v rozvaděči vč.zapojení vodiče do 150mm2</t>
  </si>
  <si>
    <t>krabicová rozvodka vč.svorkovn.a zapojení(-KR68)</t>
  </si>
  <si>
    <t>krabice odbočná bez svorkovnice a zapojení(-KO97)</t>
  </si>
  <si>
    <t>krabicová rozvodka vč.ukonč.a zapojení (-6455/11)</t>
  </si>
  <si>
    <t>trubka plast volně uložená do pr.50mm</t>
  </si>
  <si>
    <t>trubka plast volně uložená do pr.110mm</t>
  </si>
  <si>
    <t>kabelový žlab MARS 125/50 úplný bez víka</t>
  </si>
  <si>
    <t>kabelový žlab MARS 250/50 úplný bez víka</t>
  </si>
  <si>
    <t>stojina nebo závěs s výložníky zesílené provedení</t>
  </si>
  <si>
    <t>kg</t>
  </si>
  <si>
    <t>ochranná svorkovnice(EPS)vč.zapoj.</t>
  </si>
  <si>
    <t>ochranná svorkovnice(EPS2)vč.zapoj.</t>
  </si>
  <si>
    <t>vodič Cu(-CY,CYA) pevně uložený do 1x35</t>
  </si>
  <si>
    <t>vodič Cu(-CY,CYA) volně uložený do 1x35</t>
  </si>
  <si>
    <t>svorka na potrubí vč.pásku (Bernard)</t>
  </si>
  <si>
    <t>ukončení na svorkovnici vodič do 16mm2</t>
  </si>
  <si>
    <t>ukončení na svorkovnici vodič do 50mm2</t>
  </si>
  <si>
    <t>spínač zapuštěný vč.zapojení 1pólový/řazení 1</t>
  </si>
  <si>
    <t>přepínač zapuštěný vč.zapojení střídavý/řazení 6</t>
  </si>
  <si>
    <t>přepínač zapuštěný vč.zapojení sériový/řazení 5-5A</t>
  </si>
  <si>
    <t>přepínač zapuštěný vč.zapojení křížový/řazení 7</t>
  </si>
  <si>
    <t>ovladač zapuštěný vč.zapojení tlačítkový/ř.1/0</t>
  </si>
  <si>
    <t>zásuvka domovní zapuštěná vč.zapojení průběžně</t>
  </si>
  <si>
    <t>zásuvka/přívodka průmyslová vč.zapojení 3P+N+Z/16A</t>
  </si>
  <si>
    <t>spínač 3pól/25A/400V(sporák přípoj)vč.zapoj zapušť</t>
  </si>
  <si>
    <t>vypínač vačkový v krytu vč.zapoj. S63VP-VL/01-02</t>
  </si>
  <si>
    <t>spínač zapuštěný vč.zapojení s plynulou regulací</t>
  </si>
  <si>
    <t>připojení spotřebiče technologie 1 fáz.</t>
  </si>
  <si>
    <t>připojení spotřebiče technologie 3 fáz</t>
  </si>
  <si>
    <t>svítidlo zářivkové průmyslové stropní/1 zdroj</t>
  </si>
  <si>
    <t>svítidlo žárovkové vestavné/více zdrojů</t>
  </si>
  <si>
    <t>svítidlo zářivkové bytové stropní/2 zdroje</t>
  </si>
  <si>
    <t>svítidlo zářivkové bytové stropní/1 zdroj</t>
  </si>
  <si>
    <t>svítidlo žárovkové průmyslové nástěnné</t>
  </si>
  <si>
    <t>nouzové orientační svítidlo zářivkové</t>
  </si>
  <si>
    <t>rozvaděč RE-elměrový venkovní</t>
  </si>
  <si>
    <t>rozvaděč R1-montáž</t>
  </si>
  <si>
    <t>rozvaděč RH-montáž</t>
  </si>
  <si>
    <t>rozvaděč R2-montáž</t>
  </si>
  <si>
    <t>rozvaděč R3-montáž.</t>
  </si>
  <si>
    <t>poplatek za recyklaci svítidla přes 50cm</t>
  </si>
  <si>
    <t>poplatek za recyklaci světelného zdroje</t>
  </si>
  <si>
    <t>vybour.otvoru ve zdi/cihla/ do pr.60mm/tl.do 0,15m</t>
  </si>
  <si>
    <t>vybour.otvoru ve zdi/cihla/ do pr.60mm/tl.do 0,30m</t>
  </si>
  <si>
    <t>vybour.otvoru ve zdi/cihla/ do pr.60mm/tl.do 0,45m</t>
  </si>
  <si>
    <t>vybour.otvoru strop/cihla/ do 0,09m2/tl.do 0,90m</t>
  </si>
  <si>
    <t>manipulace na stáv.zařízení</t>
  </si>
  <si>
    <t>hod</t>
  </si>
  <si>
    <t>demontáž stávajících rozvodů</t>
  </si>
  <si>
    <t>projekt</t>
  </si>
  <si>
    <t>Rozvaděc RH skříň 810x2021x250 IP44/20 včetně vystrojení</t>
  </si>
  <si>
    <t>Rozvaděč R1, rozvodnice 24M Z IP40/20 včetně vystrojení</t>
  </si>
  <si>
    <t>Rozvaděč R2, 36M Z IP40/20 včetně vystrojení</t>
  </si>
  <si>
    <t>Rozvaděč R3, 24M Z IP40/20 včetně vystrojení</t>
  </si>
  <si>
    <t>Roztoky - rekonstrukce školní kuchyně</t>
  </si>
  <si>
    <t xml:space="preserve">Datum: </t>
  </si>
</sst>
</file>

<file path=xl/styles.xml><?xml version="1.0" encoding="utf-8"?>
<styleSheet xmlns="http://schemas.openxmlformats.org/spreadsheetml/2006/main">
  <numFmts count="6">
    <numFmt numFmtId="164" formatCode="#\ ###\ ##0;#\ ###\ ##0;"/>
    <numFmt numFmtId="165" formatCode="##\ ###\ ##0;##\ ###\ ##0;"/>
    <numFmt numFmtId="166" formatCode="000000000"/>
    <numFmt numFmtId="167" formatCode="#\ ###\ ###"/>
    <numFmt numFmtId="168" formatCode="0.000;0.000;"/>
    <numFmt numFmtId="169" formatCode="0.00;0.00;"/>
  </numFmts>
  <fonts count="7">
    <font>
      <sz val="10"/>
      <name val="Arial"/>
      <charset val="238"/>
    </font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sz val="16"/>
      <name val="Times New Roman CE"/>
      <charset val="238"/>
    </font>
    <font>
      <b/>
      <sz val="10"/>
      <name val="Times New Roman CE"/>
      <charset val="238"/>
    </font>
    <font>
      <b/>
      <sz val="14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49" fontId="2" fillId="0" borderId="1" xfId="0" applyNumberFormat="1" applyFont="1" applyBorder="1"/>
    <xf numFmtId="2" fontId="2" fillId="0" borderId="2" xfId="0" applyNumberFormat="1" applyFont="1" applyBorder="1"/>
    <xf numFmtId="164" fontId="2" fillId="0" borderId="2" xfId="0" applyNumberFormat="1" applyFont="1" applyBorder="1"/>
    <xf numFmtId="49" fontId="2" fillId="0" borderId="3" xfId="0" applyNumberFormat="1" applyFont="1" applyBorder="1"/>
    <xf numFmtId="2" fontId="2" fillId="0" borderId="4" xfId="0" applyNumberFormat="1" applyFont="1" applyBorder="1"/>
    <xf numFmtId="164" fontId="2" fillId="0" borderId="4" xfId="0" applyNumberFormat="1" applyFont="1" applyBorder="1"/>
    <xf numFmtId="49" fontId="2" fillId="0" borderId="5" xfId="0" applyNumberFormat="1" applyFont="1" applyBorder="1"/>
    <xf numFmtId="2" fontId="2" fillId="0" borderId="6" xfId="0" applyNumberFormat="1" applyFont="1" applyBorder="1"/>
    <xf numFmtId="164" fontId="2" fillId="0" borderId="6" xfId="0" applyNumberFormat="1" applyFont="1" applyBorder="1"/>
    <xf numFmtId="49" fontId="2" fillId="2" borderId="7" xfId="0" applyNumberFormat="1" applyFont="1" applyFill="1" applyBorder="1"/>
    <xf numFmtId="2" fontId="2" fillId="2" borderId="7" xfId="0" applyNumberFormat="1" applyFont="1" applyFill="1" applyBorder="1"/>
    <xf numFmtId="164" fontId="2" fillId="2" borderId="7" xfId="0" applyNumberFormat="1" applyFont="1" applyFill="1" applyBorder="1"/>
    <xf numFmtId="0" fontId="2" fillId="0" borderId="8" xfId="0" applyFont="1" applyBorder="1"/>
    <xf numFmtId="165" fontId="2" fillId="0" borderId="9" xfId="0" applyNumberFormat="1" applyFont="1" applyBorder="1"/>
    <xf numFmtId="0" fontId="2" fillId="0" borderId="10" xfId="0" applyFont="1" applyBorder="1"/>
    <xf numFmtId="165" fontId="2" fillId="0" borderId="11" xfId="0" applyNumberFormat="1" applyFont="1" applyBorder="1"/>
    <xf numFmtId="0" fontId="2" fillId="2" borderId="12" xfId="0" applyFont="1" applyFill="1" applyBorder="1"/>
    <xf numFmtId="165" fontId="2" fillId="2" borderId="13" xfId="0" applyNumberFormat="1" applyFont="1" applyFill="1" applyBorder="1"/>
    <xf numFmtId="0" fontId="2" fillId="0" borderId="14" xfId="0" applyFont="1" applyBorder="1"/>
    <xf numFmtId="165" fontId="2" fillId="0" borderId="15" xfId="0" applyNumberFormat="1" applyFont="1" applyBorder="1"/>
    <xf numFmtId="0" fontId="3" fillId="0" borderId="16" xfId="0" applyFont="1" applyBorder="1"/>
    <xf numFmtId="49" fontId="3" fillId="0" borderId="17" xfId="0" applyNumberFormat="1" applyFont="1" applyBorder="1"/>
    <xf numFmtId="2" fontId="3" fillId="0" borderId="18" xfId="0" applyNumberFormat="1" applyFont="1" applyBorder="1"/>
    <xf numFmtId="164" fontId="3" fillId="0" borderId="18" xfId="0" applyNumberFormat="1" applyFont="1" applyBorder="1"/>
    <xf numFmtId="165" fontId="3" fillId="0" borderId="19" xfId="0" applyNumberFormat="1" applyFont="1" applyBorder="1"/>
    <xf numFmtId="0" fontId="4" fillId="0" borderId="0" xfId="0" applyFont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2" fontId="4" fillId="2" borderId="7" xfId="0" applyNumberFormat="1" applyFont="1" applyFill="1" applyBorder="1" applyAlignment="1">
      <alignment vertical="center"/>
    </xf>
    <xf numFmtId="164" fontId="4" fillId="2" borderId="7" xfId="0" applyNumberFormat="1" applyFont="1" applyFill="1" applyBorder="1" applyAlignment="1">
      <alignment vertical="center"/>
    </xf>
    <xf numFmtId="165" fontId="4" fillId="2" borderId="13" xfId="0" applyNumberFormat="1" applyFont="1" applyFill="1" applyBorder="1" applyAlignment="1">
      <alignment vertical="center"/>
    </xf>
    <xf numFmtId="0" fontId="3" fillId="0" borderId="0" xfId="0" quotePrefix="1" applyFont="1"/>
    <xf numFmtId="0" fontId="2" fillId="0" borderId="2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2" fontId="2" fillId="0" borderId="21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5" fontId="2" fillId="0" borderId="22" xfId="0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" fillId="0" borderId="20" xfId="0" applyFont="1" applyBorder="1"/>
    <xf numFmtId="166" fontId="1" fillId="0" borderId="21" xfId="0" applyNumberFormat="1" applyFont="1" applyBorder="1"/>
    <xf numFmtId="0" fontId="1" fillId="0" borderId="21" xfId="0" applyFont="1" applyBorder="1"/>
    <xf numFmtId="2" fontId="1" fillId="0" borderId="21" xfId="0" applyNumberFormat="1" applyFont="1" applyBorder="1"/>
    <xf numFmtId="167" fontId="1" fillId="0" borderId="21" xfId="0" applyNumberFormat="1" applyFont="1" applyBorder="1"/>
    <xf numFmtId="168" fontId="1" fillId="0" borderId="21" xfId="0" applyNumberFormat="1" applyFont="1" applyBorder="1"/>
    <xf numFmtId="169" fontId="1" fillId="0" borderId="22" xfId="0" applyNumberFormat="1" applyFont="1" applyBorder="1"/>
    <xf numFmtId="0" fontId="1" fillId="0" borderId="21" xfId="0" applyFont="1" applyBorder="1" applyAlignment="1">
      <alignment horizontal="center"/>
    </xf>
    <xf numFmtId="0" fontId="3" fillId="0" borderId="23" xfId="0" applyFont="1" applyBorder="1"/>
    <xf numFmtId="166" fontId="3" fillId="0" borderId="0" xfId="0" applyNumberFormat="1" applyFont="1" applyBorder="1"/>
    <xf numFmtId="0" fontId="3" fillId="0" borderId="0" xfId="0" applyFont="1" applyBorder="1"/>
    <xf numFmtId="2" fontId="3" fillId="0" borderId="0" xfId="0" applyNumberFormat="1" applyFont="1" applyBorder="1"/>
    <xf numFmtId="167" fontId="3" fillId="0" borderId="0" xfId="0" applyNumberFormat="1" applyFont="1" applyBorder="1"/>
    <xf numFmtId="168" fontId="3" fillId="0" borderId="0" xfId="0" applyNumberFormat="1" applyFont="1" applyBorder="1"/>
    <xf numFmtId="169" fontId="3" fillId="0" borderId="24" xfId="0" applyNumberFormat="1" applyFont="1" applyBorder="1"/>
    <xf numFmtId="0" fontId="1" fillId="0" borderId="8" xfId="0" applyFont="1" applyBorder="1"/>
    <xf numFmtId="166" fontId="1" fillId="0" borderId="2" xfId="0" applyNumberFormat="1" applyFont="1" applyBorder="1"/>
    <xf numFmtId="49" fontId="1" fillId="0" borderId="2" xfId="0" applyNumberFormat="1" applyFont="1" applyBorder="1"/>
    <xf numFmtId="2" fontId="1" fillId="0" borderId="2" xfId="0" applyNumberFormat="1" applyFont="1" applyBorder="1"/>
    <xf numFmtId="167" fontId="1" fillId="0" borderId="2" xfId="0" applyNumberFormat="1" applyFont="1" applyBorder="1"/>
    <xf numFmtId="168" fontId="1" fillId="0" borderId="2" xfId="0" applyNumberFormat="1" applyFont="1" applyBorder="1"/>
    <xf numFmtId="169" fontId="1" fillId="0" borderId="9" xfId="0" applyNumberFormat="1" applyFont="1" applyBorder="1"/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/>
    <xf numFmtId="0" fontId="1" fillId="0" borderId="16" xfId="0" applyFont="1" applyBorder="1"/>
    <xf numFmtId="166" fontId="1" fillId="0" borderId="18" xfId="0" applyNumberFormat="1" applyFont="1" applyBorder="1"/>
    <xf numFmtId="49" fontId="1" fillId="0" borderId="18" xfId="0" applyNumberFormat="1" applyFont="1" applyBorder="1"/>
    <xf numFmtId="2" fontId="1" fillId="0" borderId="18" xfId="0" applyNumberFormat="1" applyFont="1" applyBorder="1"/>
    <xf numFmtId="167" fontId="1" fillId="0" borderId="18" xfId="0" applyNumberFormat="1" applyFont="1" applyBorder="1"/>
    <xf numFmtId="168" fontId="1" fillId="0" borderId="18" xfId="0" applyNumberFormat="1" applyFont="1" applyBorder="1"/>
    <xf numFmtId="169" fontId="1" fillId="0" borderId="25" xfId="0" applyNumberFormat="1" applyFont="1" applyBorder="1"/>
    <xf numFmtId="49" fontId="1" fillId="0" borderId="18" xfId="0" applyNumberFormat="1" applyFont="1" applyBorder="1" applyAlignment="1">
      <alignment horizontal="center"/>
    </xf>
    <xf numFmtId="0" fontId="5" fillId="2" borderId="23" xfId="0" applyFont="1" applyFill="1" applyBorder="1"/>
    <xf numFmtId="166" fontId="5" fillId="2" borderId="0" xfId="0" applyNumberFormat="1" applyFont="1" applyFill="1" applyBorder="1"/>
    <xf numFmtId="49" fontId="5" fillId="2" borderId="0" xfId="0" applyNumberFormat="1" applyFont="1" applyFill="1" applyBorder="1"/>
    <xf numFmtId="2" fontId="5" fillId="2" borderId="0" xfId="0" applyNumberFormat="1" applyFont="1" applyFill="1" applyBorder="1"/>
    <xf numFmtId="167" fontId="5" fillId="2" borderId="0" xfId="0" applyNumberFormat="1" applyFont="1" applyFill="1" applyBorder="1"/>
    <xf numFmtId="168" fontId="5" fillId="2" borderId="0" xfId="0" applyNumberFormat="1" applyFont="1" applyFill="1" applyBorder="1"/>
    <xf numFmtId="169" fontId="5" fillId="2" borderId="24" xfId="0" applyNumberFormat="1" applyFont="1" applyFill="1" applyBorder="1"/>
    <xf numFmtId="49" fontId="5" fillId="2" borderId="0" xfId="0" applyNumberFormat="1" applyFont="1" applyFill="1" applyBorder="1" applyAlignment="1">
      <alignment horizontal="center"/>
    </xf>
    <xf numFmtId="0" fontId="5" fillId="0" borderId="0" xfId="0" applyFont="1"/>
    <xf numFmtId="49" fontId="5" fillId="0" borderId="0" xfId="0" applyNumberFormat="1" applyFont="1"/>
    <xf numFmtId="0" fontId="3" fillId="0" borderId="26" xfId="0" applyFont="1" applyBorder="1"/>
    <xf numFmtId="166" fontId="3" fillId="0" borderId="5" xfId="0" applyNumberFormat="1" applyFont="1" applyBorder="1"/>
    <xf numFmtId="49" fontId="3" fillId="0" borderId="5" xfId="0" applyNumberFormat="1" applyFont="1" applyBorder="1"/>
    <xf numFmtId="2" fontId="3" fillId="0" borderId="5" xfId="0" applyNumberFormat="1" applyFont="1" applyBorder="1"/>
    <xf numFmtId="167" fontId="3" fillId="0" borderId="5" xfId="0" applyNumberFormat="1" applyFont="1" applyBorder="1"/>
    <xf numFmtId="168" fontId="3" fillId="0" borderId="5" xfId="0" applyNumberFormat="1" applyFont="1" applyBorder="1"/>
    <xf numFmtId="169" fontId="3" fillId="0" borderId="27" xfId="0" applyNumberFormat="1" applyFont="1" applyBorder="1"/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/>
    <xf numFmtId="0" fontId="5" fillId="2" borderId="28" xfId="0" applyFont="1" applyFill="1" applyBorder="1"/>
    <xf numFmtId="166" fontId="5" fillId="2" borderId="29" xfId="0" applyNumberFormat="1" applyFont="1" applyFill="1" applyBorder="1"/>
    <xf numFmtId="0" fontId="5" fillId="2" borderId="29" xfId="0" applyFont="1" applyFill="1" applyBorder="1"/>
    <xf numFmtId="2" fontId="5" fillId="2" borderId="29" xfId="0" applyNumberFormat="1" applyFont="1" applyFill="1" applyBorder="1"/>
    <xf numFmtId="167" fontId="5" fillId="2" borderId="29" xfId="0" applyNumberFormat="1" applyFont="1" applyFill="1" applyBorder="1"/>
    <xf numFmtId="168" fontId="5" fillId="2" borderId="29" xfId="0" applyNumberFormat="1" applyFont="1" applyFill="1" applyBorder="1"/>
    <xf numFmtId="169" fontId="5" fillId="2" borderId="30" xfId="0" applyNumberFormat="1" applyFont="1" applyFill="1" applyBorder="1"/>
    <xf numFmtId="0" fontId="5" fillId="2" borderId="0" xfId="0" applyFont="1" applyFill="1" applyAlignment="1">
      <alignment horizontal="center"/>
    </xf>
    <xf numFmtId="166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6" fillId="0" borderId="0" xfId="0" applyFont="1"/>
    <xf numFmtId="0" fontId="6" fillId="0" borderId="0" xfId="0" quotePrefix="1" applyFont="1"/>
    <xf numFmtId="4" fontId="2" fillId="0" borderId="9" xfId="0" applyNumberFormat="1" applyFont="1" applyBorder="1"/>
    <xf numFmtId="4" fontId="3" fillId="0" borderId="19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41"/>
  <sheetViews>
    <sheetView tabSelected="1" topLeftCell="A19" workbookViewId="0">
      <selection activeCell="L38" sqref="L38"/>
    </sheetView>
  </sheetViews>
  <sheetFormatPr defaultColWidth="9.109375" defaultRowHeight="13.2"/>
  <cols>
    <col min="1" max="1" width="4.6640625" style="4" customWidth="1"/>
    <col min="2" max="2" width="10.6640625" style="4" customWidth="1"/>
    <col min="3" max="3" width="30.6640625" style="4" customWidth="1"/>
    <col min="4" max="4" width="11.6640625" style="1" customWidth="1"/>
    <col min="5" max="5" width="14.6640625" style="2" customWidth="1"/>
    <col min="6" max="6" width="16.6640625" style="3" customWidth="1"/>
    <col min="7" max="8" width="0" style="4" hidden="1" customWidth="1"/>
    <col min="9" max="256" width="9.109375" style="4"/>
    <col min="257" max="257" width="4.6640625" style="4" customWidth="1"/>
    <col min="258" max="258" width="10.6640625" style="4" customWidth="1"/>
    <col min="259" max="259" width="30.6640625" style="4" customWidth="1"/>
    <col min="260" max="260" width="11.6640625" style="4" customWidth="1"/>
    <col min="261" max="261" width="14.6640625" style="4" customWidth="1"/>
    <col min="262" max="262" width="16.6640625" style="4" customWidth="1"/>
    <col min="263" max="264" width="0" style="4" hidden="1" customWidth="1"/>
    <col min="265" max="512" width="9.109375" style="4"/>
    <col min="513" max="513" width="4.6640625" style="4" customWidth="1"/>
    <col min="514" max="514" width="10.6640625" style="4" customWidth="1"/>
    <col min="515" max="515" width="30.6640625" style="4" customWidth="1"/>
    <col min="516" max="516" width="11.6640625" style="4" customWidth="1"/>
    <col min="517" max="517" width="14.6640625" style="4" customWidth="1"/>
    <col min="518" max="518" width="16.6640625" style="4" customWidth="1"/>
    <col min="519" max="520" width="0" style="4" hidden="1" customWidth="1"/>
    <col min="521" max="768" width="9.109375" style="4"/>
    <col min="769" max="769" width="4.6640625" style="4" customWidth="1"/>
    <col min="770" max="770" width="10.6640625" style="4" customWidth="1"/>
    <col min="771" max="771" width="30.6640625" style="4" customWidth="1"/>
    <col min="772" max="772" width="11.6640625" style="4" customWidth="1"/>
    <col min="773" max="773" width="14.6640625" style="4" customWidth="1"/>
    <col min="774" max="774" width="16.6640625" style="4" customWidth="1"/>
    <col min="775" max="776" width="0" style="4" hidden="1" customWidth="1"/>
    <col min="777" max="1024" width="9.109375" style="4"/>
    <col min="1025" max="1025" width="4.6640625" style="4" customWidth="1"/>
    <col min="1026" max="1026" width="10.6640625" style="4" customWidth="1"/>
    <col min="1027" max="1027" width="30.6640625" style="4" customWidth="1"/>
    <col min="1028" max="1028" width="11.6640625" style="4" customWidth="1"/>
    <col min="1029" max="1029" width="14.6640625" style="4" customWidth="1"/>
    <col min="1030" max="1030" width="16.6640625" style="4" customWidth="1"/>
    <col min="1031" max="1032" width="0" style="4" hidden="1" customWidth="1"/>
    <col min="1033" max="1280" width="9.109375" style="4"/>
    <col min="1281" max="1281" width="4.6640625" style="4" customWidth="1"/>
    <col min="1282" max="1282" width="10.6640625" style="4" customWidth="1"/>
    <col min="1283" max="1283" width="30.6640625" style="4" customWidth="1"/>
    <col min="1284" max="1284" width="11.6640625" style="4" customWidth="1"/>
    <col min="1285" max="1285" width="14.6640625" style="4" customWidth="1"/>
    <col min="1286" max="1286" width="16.6640625" style="4" customWidth="1"/>
    <col min="1287" max="1288" width="0" style="4" hidden="1" customWidth="1"/>
    <col min="1289" max="1536" width="9.109375" style="4"/>
    <col min="1537" max="1537" width="4.6640625" style="4" customWidth="1"/>
    <col min="1538" max="1538" width="10.6640625" style="4" customWidth="1"/>
    <col min="1539" max="1539" width="30.6640625" style="4" customWidth="1"/>
    <col min="1540" max="1540" width="11.6640625" style="4" customWidth="1"/>
    <col min="1541" max="1541" width="14.6640625" style="4" customWidth="1"/>
    <col min="1542" max="1542" width="16.6640625" style="4" customWidth="1"/>
    <col min="1543" max="1544" width="0" style="4" hidden="1" customWidth="1"/>
    <col min="1545" max="1792" width="9.109375" style="4"/>
    <col min="1793" max="1793" width="4.6640625" style="4" customWidth="1"/>
    <col min="1794" max="1794" width="10.6640625" style="4" customWidth="1"/>
    <col min="1795" max="1795" width="30.6640625" style="4" customWidth="1"/>
    <col min="1796" max="1796" width="11.6640625" style="4" customWidth="1"/>
    <col min="1797" max="1797" width="14.6640625" style="4" customWidth="1"/>
    <col min="1798" max="1798" width="16.6640625" style="4" customWidth="1"/>
    <col min="1799" max="1800" width="0" style="4" hidden="1" customWidth="1"/>
    <col min="1801" max="2048" width="9.109375" style="4"/>
    <col min="2049" max="2049" width="4.6640625" style="4" customWidth="1"/>
    <col min="2050" max="2050" width="10.6640625" style="4" customWidth="1"/>
    <col min="2051" max="2051" width="30.6640625" style="4" customWidth="1"/>
    <col min="2052" max="2052" width="11.6640625" style="4" customWidth="1"/>
    <col min="2053" max="2053" width="14.6640625" style="4" customWidth="1"/>
    <col min="2054" max="2054" width="16.6640625" style="4" customWidth="1"/>
    <col min="2055" max="2056" width="0" style="4" hidden="1" customWidth="1"/>
    <col min="2057" max="2304" width="9.109375" style="4"/>
    <col min="2305" max="2305" width="4.6640625" style="4" customWidth="1"/>
    <col min="2306" max="2306" width="10.6640625" style="4" customWidth="1"/>
    <col min="2307" max="2307" width="30.6640625" style="4" customWidth="1"/>
    <col min="2308" max="2308" width="11.6640625" style="4" customWidth="1"/>
    <col min="2309" max="2309" width="14.6640625" style="4" customWidth="1"/>
    <col min="2310" max="2310" width="16.6640625" style="4" customWidth="1"/>
    <col min="2311" max="2312" width="0" style="4" hidden="1" customWidth="1"/>
    <col min="2313" max="2560" width="9.109375" style="4"/>
    <col min="2561" max="2561" width="4.6640625" style="4" customWidth="1"/>
    <col min="2562" max="2562" width="10.6640625" style="4" customWidth="1"/>
    <col min="2563" max="2563" width="30.6640625" style="4" customWidth="1"/>
    <col min="2564" max="2564" width="11.6640625" style="4" customWidth="1"/>
    <col min="2565" max="2565" width="14.6640625" style="4" customWidth="1"/>
    <col min="2566" max="2566" width="16.6640625" style="4" customWidth="1"/>
    <col min="2567" max="2568" width="0" style="4" hidden="1" customWidth="1"/>
    <col min="2569" max="2816" width="9.109375" style="4"/>
    <col min="2817" max="2817" width="4.6640625" style="4" customWidth="1"/>
    <col min="2818" max="2818" width="10.6640625" style="4" customWidth="1"/>
    <col min="2819" max="2819" width="30.6640625" style="4" customWidth="1"/>
    <col min="2820" max="2820" width="11.6640625" style="4" customWidth="1"/>
    <col min="2821" max="2821" width="14.6640625" style="4" customWidth="1"/>
    <col min="2822" max="2822" width="16.6640625" style="4" customWidth="1"/>
    <col min="2823" max="2824" width="0" style="4" hidden="1" customWidth="1"/>
    <col min="2825" max="3072" width="9.109375" style="4"/>
    <col min="3073" max="3073" width="4.6640625" style="4" customWidth="1"/>
    <col min="3074" max="3074" width="10.6640625" style="4" customWidth="1"/>
    <col min="3075" max="3075" width="30.6640625" style="4" customWidth="1"/>
    <col min="3076" max="3076" width="11.6640625" style="4" customWidth="1"/>
    <col min="3077" max="3077" width="14.6640625" style="4" customWidth="1"/>
    <col min="3078" max="3078" width="16.6640625" style="4" customWidth="1"/>
    <col min="3079" max="3080" width="0" style="4" hidden="1" customWidth="1"/>
    <col min="3081" max="3328" width="9.109375" style="4"/>
    <col min="3329" max="3329" width="4.6640625" style="4" customWidth="1"/>
    <col min="3330" max="3330" width="10.6640625" style="4" customWidth="1"/>
    <col min="3331" max="3331" width="30.6640625" style="4" customWidth="1"/>
    <col min="3332" max="3332" width="11.6640625" style="4" customWidth="1"/>
    <col min="3333" max="3333" width="14.6640625" style="4" customWidth="1"/>
    <col min="3334" max="3334" width="16.6640625" style="4" customWidth="1"/>
    <col min="3335" max="3336" width="0" style="4" hidden="1" customWidth="1"/>
    <col min="3337" max="3584" width="9.109375" style="4"/>
    <col min="3585" max="3585" width="4.6640625" style="4" customWidth="1"/>
    <col min="3586" max="3586" width="10.6640625" style="4" customWidth="1"/>
    <col min="3587" max="3587" width="30.6640625" style="4" customWidth="1"/>
    <col min="3588" max="3588" width="11.6640625" style="4" customWidth="1"/>
    <col min="3589" max="3589" width="14.6640625" style="4" customWidth="1"/>
    <col min="3590" max="3590" width="16.6640625" style="4" customWidth="1"/>
    <col min="3591" max="3592" width="0" style="4" hidden="1" customWidth="1"/>
    <col min="3593" max="3840" width="9.109375" style="4"/>
    <col min="3841" max="3841" width="4.6640625" style="4" customWidth="1"/>
    <col min="3842" max="3842" width="10.6640625" style="4" customWidth="1"/>
    <col min="3843" max="3843" width="30.6640625" style="4" customWidth="1"/>
    <col min="3844" max="3844" width="11.6640625" style="4" customWidth="1"/>
    <col min="3845" max="3845" width="14.6640625" style="4" customWidth="1"/>
    <col min="3846" max="3846" width="16.6640625" style="4" customWidth="1"/>
    <col min="3847" max="3848" width="0" style="4" hidden="1" customWidth="1"/>
    <col min="3849" max="4096" width="9.109375" style="4"/>
    <col min="4097" max="4097" width="4.6640625" style="4" customWidth="1"/>
    <col min="4098" max="4098" width="10.6640625" style="4" customWidth="1"/>
    <col min="4099" max="4099" width="30.6640625" style="4" customWidth="1"/>
    <col min="4100" max="4100" width="11.6640625" style="4" customWidth="1"/>
    <col min="4101" max="4101" width="14.6640625" style="4" customWidth="1"/>
    <col min="4102" max="4102" width="16.6640625" style="4" customWidth="1"/>
    <col min="4103" max="4104" width="0" style="4" hidden="1" customWidth="1"/>
    <col min="4105" max="4352" width="9.109375" style="4"/>
    <col min="4353" max="4353" width="4.6640625" style="4" customWidth="1"/>
    <col min="4354" max="4354" width="10.6640625" style="4" customWidth="1"/>
    <col min="4355" max="4355" width="30.6640625" style="4" customWidth="1"/>
    <col min="4356" max="4356" width="11.6640625" style="4" customWidth="1"/>
    <col min="4357" max="4357" width="14.6640625" style="4" customWidth="1"/>
    <col min="4358" max="4358" width="16.6640625" style="4" customWidth="1"/>
    <col min="4359" max="4360" width="0" style="4" hidden="1" customWidth="1"/>
    <col min="4361" max="4608" width="9.109375" style="4"/>
    <col min="4609" max="4609" width="4.6640625" style="4" customWidth="1"/>
    <col min="4610" max="4610" width="10.6640625" style="4" customWidth="1"/>
    <col min="4611" max="4611" width="30.6640625" style="4" customWidth="1"/>
    <col min="4612" max="4612" width="11.6640625" style="4" customWidth="1"/>
    <col min="4613" max="4613" width="14.6640625" style="4" customWidth="1"/>
    <col min="4614" max="4614" width="16.6640625" style="4" customWidth="1"/>
    <col min="4615" max="4616" width="0" style="4" hidden="1" customWidth="1"/>
    <col min="4617" max="4864" width="9.109375" style="4"/>
    <col min="4865" max="4865" width="4.6640625" style="4" customWidth="1"/>
    <col min="4866" max="4866" width="10.6640625" style="4" customWidth="1"/>
    <col min="4867" max="4867" width="30.6640625" style="4" customWidth="1"/>
    <col min="4868" max="4868" width="11.6640625" style="4" customWidth="1"/>
    <col min="4869" max="4869" width="14.6640625" style="4" customWidth="1"/>
    <col min="4870" max="4870" width="16.6640625" style="4" customWidth="1"/>
    <col min="4871" max="4872" width="0" style="4" hidden="1" customWidth="1"/>
    <col min="4873" max="5120" width="9.109375" style="4"/>
    <col min="5121" max="5121" width="4.6640625" style="4" customWidth="1"/>
    <col min="5122" max="5122" width="10.6640625" style="4" customWidth="1"/>
    <col min="5123" max="5123" width="30.6640625" style="4" customWidth="1"/>
    <col min="5124" max="5124" width="11.6640625" style="4" customWidth="1"/>
    <col min="5125" max="5125" width="14.6640625" style="4" customWidth="1"/>
    <col min="5126" max="5126" width="16.6640625" style="4" customWidth="1"/>
    <col min="5127" max="5128" width="0" style="4" hidden="1" customWidth="1"/>
    <col min="5129" max="5376" width="9.109375" style="4"/>
    <col min="5377" max="5377" width="4.6640625" style="4" customWidth="1"/>
    <col min="5378" max="5378" width="10.6640625" style="4" customWidth="1"/>
    <col min="5379" max="5379" width="30.6640625" style="4" customWidth="1"/>
    <col min="5380" max="5380" width="11.6640625" style="4" customWidth="1"/>
    <col min="5381" max="5381" width="14.6640625" style="4" customWidth="1"/>
    <col min="5382" max="5382" width="16.6640625" style="4" customWidth="1"/>
    <col min="5383" max="5384" width="0" style="4" hidden="1" customWidth="1"/>
    <col min="5385" max="5632" width="9.109375" style="4"/>
    <col min="5633" max="5633" width="4.6640625" style="4" customWidth="1"/>
    <col min="5634" max="5634" width="10.6640625" style="4" customWidth="1"/>
    <col min="5635" max="5635" width="30.6640625" style="4" customWidth="1"/>
    <col min="5636" max="5636" width="11.6640625" style="4" customWidth="1"/>
    <col min="5637" max="5637" width="14.6640625" style="4" customWidth="1"/>
    <col min="5638" max="5638" width="16.6640625" style="4" customWidth="1"/>
    <col min="5639" max="5640" width="0" style="4" hidden="1" customWidth="1"/>
    <col min="5641" max="5888" width="9.109375" style="4"/>
    <col min="5889" max="5889" width="4.6640625" style="4" customWidth="1"/>
    <col min="5890" max="5890" width="10.6640625" style="4" customWidth="1"/>
    <col min="5891" max="5891" width="30.6640625" style="4" customWidth="1"/>
    <col min="5892" max="5892" width="11.6640625" style="4" customWidth="1"/>
    <col min="5893" max="5893" width="14.6640625" style="4" customWidth="1"/>
    <col min="5894" max="5894" width="16.6640625" style="4" customWidth="1"/>
    <col min="5895" max="5896" width="0" style="4" hidden="1" customWidth="1"/>
    <col min="5897" max="6144" width="9.109375" style="4"/>
    <col min="6145" max="6145" width="4.6640625" style="4" customWidth="1"/>
    <col min="6146" max="6146" width="10.6640625" style="4" customWidth="1"/>
    <col min="6147" max="6147" width="30.6640625" style="4" customWidth="1"/>
    <col min="6148" max="6148" width="11.6640625" style="4" customWidth="1"/>
    <col min="6149" max="6149" width="14.6640625" style="4" customWidth="1"/>
    <col min="6150" max="6150" width="16.6640625" style="4" customWidth="1"/>
    <col min="6151" max="6152" width="0" style="4" hidden="1" customWidth="1"/>
    <col min="6153" max="6400" width="9.109375" style="4"/>
    <col min="6401" max="6401" width="4.6640625" style="4" customWidth="1"/>
    <col min="6402" max="6402" width="10.6640625" style="4" customWidth="1"/>
    <col min="6403" max="6403" width="30.6640625" style="4" customWidth="1"/>
    <col min="6404" max="6404" width="11.6640625" style="4" customWidth="1"/>
    <col min="6405" max="6405" width="14.6640625" style="4" customWidth="1"/>
    <col min="6406" max="6406" width="16.6640625" style="4" customWidth="1"/>
    <col min="6407" max="6408" width="0" style="4" hidden="1" customWidth="1"/>
    <col min="6409" max="6656" width="9.109375" style="4"/>
    <col min="6657" max="6657" width="4.6640625" style="4" customWidth="1"/>
    <col min="6658" max="6658" width="10.6640625" style="4" customWidth="1"/>
    <col min="6659" max="6659" width="30.6640625" style="4" customWidth="1"/>
    <col min="6660" max="6660" width="11.6640625" style="4" customWidth="1"/>
    <col min="6661" max="6661" width="14.6640625" style="4" customWidth="1"/>
    <col min="6662" max="6662" width="16.6640625" style="4" customWidth="1"/>
    <col min="6663" max="6664" width="0" style="4" hidden="1" customWidth="1"/>
    <col min="6665" max="6912" width="9.109375" style="4"/>
    <col min="6913" max="6913" width="4.6640625" style="4" customWidth="1"/>
    <col min="6914" max="6914" width="10.6640625" style="4" customWidth="1"/>
    <col min="6915" max="6915" width="30.6640625" style="4" customWidth="1"/>
    <col min="6916" max="6916" width="11.6640625" style="4" customWidth="1"/>
    <col min="6917" max="6917" width="14.6640625" style="4" customWidth="1"/>
    <col min="6918" max="6918" width="16.6640625" style="4" customWidth="1"/>
    <col min="6919" max="6920" width="0" style="4" hidden="1" customWidth="1"/>
    <col min="6921" max="7168" width="9.109375" style="4"/>
    <col min="7169" max="7169" width="4.6640625" style="4" customWidth="1"/>
    <col min="7170" max="7170" width="10.6640625" style="4" customWidth="1"/>
    <col min="7171" max="7171" width="30.6640625" style="4" customWidth="1"/>
    <col min="7172" max="7172" width="11.6640625" style="4" customWidth="1"/>
    <col min="7173" max="7173" width="14.6640625" style="4" customWidth="1"/>
    <col min="7174" max="7174" width="16.6640625" style="4" customWidth="1"/>
    <col min="7175" max="7176" width="0" style="4" hidden="1" customWidth="1"/>
    <col min="7177" max="7424" width="9.109375" style="4"/>
    <col min="7425" max="7425" width="4.6640625" style="4" customWidth="1"/>
    <col min="7426" max="7426" width="10.6640625" style="4" customWidth="1"/>
    <col min="7427" max="7427" width="30.6640625" style="4" customWidth="1"/>
    <col min="7428" max="7428" width="11.6640625" style="4" customWidth="1"/>
    <col min="7429" max="7429" width="14.6640625" style="4" customWidth="1"/>
    <col min="7430" max="7430" width="16.6640625" style="4" customWidth="1"/>
    <col min="7431" max="7432" width="0" style="4" hidden="1" customWidth="1"/>
    <col min="7433" max="7680" width="9.109375" style="4"/>
    <col min="7681" max="7681" width="4.6640625" style="4" customWidth="1"/>
    <col min="7682" max="7682" width="10.6640625" style="4" customWidth="1"/>
    <col min="7683" max="7683" width="30.6640625" style="4" customWidth="1"/>
    <col min="7684" max="7684" width="11.6640625" style="4" customWidth="1"/>
    <col min="7685" max="7685" width="14.6640625" style="4" customWidth="1"/>
    <col min="7686" max="7686" width="16.6640625" style="4" customWidth="1"/>
    <col min="7687" max="7688" width="0" style="4" hidden="1" customWidth="1"/>
    <col min="7689" max="7936" width="9.109375" style="4"/>
    <col min="7937" max="7937" width="4.6640625" style="4" customWidth="1"/>
    <col min="7938" max="7938" width="10.6640625" style="4" customWidth="1"/>
    <col min="7939" max="7939" width="30.6640625" style="4" customWidth="1"/>
    <col min="7940" max="7940" width="11.6640625" style="4" customWidth="1"/>
    <col min="7941" max="7941" width="14.6640625" style="4" customWidth="1"/>
    <col min="7942" max="7942" width="16.6640625" style="4" customWidth="1"/>
    <col min="7943" max="7944" width="0" style="4" hidden="1" customWidth="1"/>
    <col min="7945" max="8192" width="9.109375" style="4"/>
    <col min="8193" max="8193" width="4.6640625" style="4" customWidth="1"/>
    <col min="8194" max="8194" width="10.6640625" style="4" customWidth="1"/>
    <col min="8195" max="8195" width="30.6640625" style="4" customWidth="1"/>
    <col min="8196" max="8196" width="11.6640625" style="4" customWidth="1"/>
    <col min="8197" max="8197" width="14.6640625" style="4" customWidth="1"/>
    <col min="8198" max="8198" width="16.6640625" style="4" customWidth="1"/>
    <col min="8199" max="8200" width="0" style="4" hidden="1" customWidth="1"/>
    <col min="8201" max="8448" width="9.109375" style="4"/>
    <col min="8449" max="8449" width="4.6640625" style="4" customWidth="1"/>
    <col min="8450" max="8450" width="10.6640625" style="4" customWidth="1"/>
    <col min="8451" max="8451" width="30.6640625" style="4" customWidth="1"/>
    <col min="8452" max="8452" width="11.6640625" style="4" customWidth="1"/>
    <col min="8453" max="8453" width="14.6640625" style="4" customWidth="1"/>
    <col min="8454" max="8454" width="16.6640625" style="4" customWidth="1"/>
    <col min="8455" max="8456" width="0" style="4" hidden="1" customWidth="1"/>
    <col min="8457" max="8704" width="9.109375" style="4"/>
    <col min="8705" max="8705" width="4.6640625" style="4" customWidth="1"/>
    <col min="8706" max="8706" width="10.6640625" style="4" customWidth="1"/>
    <col min="8707" max="8707" width="30.6640625" style="4" customWidth="1"/>
    <col min="8708" max="8708" width="11.6640625" style="4" customWidth="1"/>
    <col min="8709" max="8709" width="14.6640625" style="4" customWidth="1"/>
    <col min="8710" max="8710" width="16.6640625" style="4" customWidth="1"/>
    <col min="8711" max="8712" width="0" style="4" hidden="1" customWidth="1"/>
    <col min="8713" max="8960" width="9.109375" style="4"/>
    <col min="8961" max="8961" width="4.6640625" style="4" customWidth="1"/>
    <col min="8962" max="8962" width="10.6640625" style="4" customWidth="1"/>
    <col min="8963" max="8963" width="30.6640625" style="4" customWidth="1"/>
    <col min="8964" max="8964" width="11.6640625" style="4" customWidth="1"/>
    <col min="8965" max="8965" width="14.6640625" style="4" customWidth="1"/>
    <col min="8966" max="8966" width="16.6640625" style="4" customWidth="1"/>
    <col min="8967" max="8968" width="0" style="4" hidden="1" customWidth="1"/>
    <col min="8969" max="9216" width="9.109375" style="4"/>
    <col min="9217" max="9217" width="4.6640625" style="4" customWidth="1"/>
    <col min="9218" max="9218" width="10.6640625" style="4" customWidth="1"/>
    <col min="9219" max="9219" width="30.6640625" style="4" customWidth="1"/>
    <col min="9220" max="9220" width="11.6640625" style="4" customWidth="1"/>
    <col min="9221" max="9221" width="14.6640625" style="4" customWidth="1"/>
    <col min="9222" max="9222" width="16.6640625" style="4" customWidth="1"/>
    <col min="9223" max="9224" width="0" style="4" hidden="1" customWidth="1"/>
    <col min="9225" max="9472" width="9.109375" style="4"/>
    <col min="9473" max="9473" width="4.6640625" style="4" customWidth="1"/>
    <col min="9474" max="9474" width="10.6640625" style="4" customWidth="1"/>
    <col min="9475" max="9475" width="30.6640625" style="4" customWidth="1"/>
    <col min="9476" max="9476" width="11.6640625" style="4" customWidth="1"/>
    <col min="9477" max="9477" width="14.6640625" style="4" customWidth="1"/>
    <col min="9478" max="9478" width="16.6640625" style="4" customWidth="1"/>
    <col min="9479" max="9480" width="0" style="4" hidden="1" customWidth="1"/>
    <col min="9481" max="9728" width="9.109375" style="4"/>
    <col min="9729" max="9729" width="4.6640625" style="4" customWidth="1"/>
    <col min="9730" max="9730" width="10.6640625" style="4" customWidth="1"/>
    <col min="9731" max="9731" width="30.6640625" style="4" customWidth="1"/>
    <col min="9732" max="9732" width="11.6640625" style="4" customWidth="1"/>
    <col min="9733" max="9733" width="14.6640625" style="4" customWidth="1"/>
    <col min="9734" max="9734" width="16.6640625" style="4" customWidth="1"/>
    <col min="9735" max="9736" width="0" style="4" hidden="1" customWidth="1"/>
    <col min="9737" max="9984" width="9.109375" style="4"/>
    <col min="9985" max="9985" width="4.6640625" style="4" customWidth="1"/>
    <col min="9986" max="9986" width="10.6640625" style="4" customWidth="1"/>
    <col min="9987" max="9987" width="30.6640625" style="4" customWidth="1"/>
    <col min="9988" max="9988" width="11.6640625" style="4" customWidth="1"/>
    <col min="9989" max="9989" width="14.6640625" style="4" customWidth="1"/>
    <col min="9990" max="9990" width="16.6640625" style="4" customWidth="1"/>
    <col min="9991" max="9992" width="0" style="4" hidden="1" customWidth="1"/>
    <col min="9993" max="10240" width="9.109375" style="4"/>
    <col min="10241" max="10241" width="4.6640625" style="4" customWidth="1"/>
    <col min="10242" max="10242" width="10.6640625" style="4" customWidth="1"/>
    <col min="10243" max="10243" width="30.6640625" style="4" customWidth="1"/>
    <col min="10244" max="10244" width="11.6640625" style="4" customWidth="1"/>
    <col min="10245" max="10245" width="14.6640625" style="4" customWidth="1"/>
    <col min="10246" max="10246" width="16.6640625" style="4" customWidth="1"/>
    <col min="10247" max="10248" width="0" style="4" hidden="1" customWidth="1"/>
    <col min="10249" max="10496" width="9.109375" style="4"/>
    <col min="10497" max="10497" width="4.6640625" style="4" customWidth="1"/>
    <col min="10498" max="10498" width="10.6640625" style="4" customWidth="1"/>
    <col min="10499" max="10499" width="30.6640625" style="4" customWidth="1"/>
    <col min="10500" max="10500" width="11.6640625" style="4" customWidth="1"/>
    <col min="10501" max="10501" width="14.6640625" style="4" customWidth="1"/>
    <col min="10502" max="10502" width="16.6640625" style="4" customWidth="1"/>
    <col min="10503" max="10504" width="0" style="4" hidden="1" customWidth="1"/>
    <col min="10505" max="10752" width="9.109375" style="4"/>
    <col min="10753" max="10753" width="4.6640625" style="4" customWidth="1"/>
    <col min="10754" max="10754" width="10.6640625" style="4" customWidth="1"/>
    <col min="10755" max="10755" width="30.6640625" style="4" customWidth="1"/>
    <col min="10756" max="10756" width="11.6640625" style="4" customWidth="1"/>
    <col min="10757" max="10757" width="14.6640625" style="4" customWidth="1"/>
    <col min="10758" max="10758" width="16.6640625" style="4" customWidth="1"/>
    <col min="10759" max="10760" width="0" style="4" hidden="1" customWidth="1"/>
    <col min="10761" max="11008" width="9.109375" style="4"/>
    <col min="11009" max="11009" width="4.6640625" style="4" customWidth="1"/>
    <col min="11010" max="11010" width="10.6640625" style="4" customWidth="1"/>
    <col min="11011" max="11011" width="30.6640625" style="4" customWidth="1"/>
    <col min="11012" max="11012" width="11.6640625" style="4" customWidth="1"/>
    <col min="11013" max="11013" width="14.6640625" style="4" customWidth="1"/>
    <col min="11014" max="11014" width="16.6640625" style="4" customWidth="1"/>
    <col min="11015" max="11016" width="0" style="4" hidden="1" customWidth="1"/>
    <col min="11017" max="11264" width="9.109375" style="4"/>
    <col min="11265" max="11265" width="4.6640625" style="4" customWidth="1"/>
    <col min="11266" max="11266" width="10.6640625" style="4" customWidth="1"/>
    <col min="11267" max="11267" width="30.6640625" style="4" customWidth="1"/>
    <col min="11268" max="11268" width="11.6640625" style="4" customWidth="1"/>
    <col min="11269" max="11269" width="14.6640625" style="4" customWidth="1"/>
    <col min="11270" max="11270" width="16.6640625" style="4" customWidth="1"/>
    <col min="11271" max="11272" width="0" style="4" hidden="1" customWidth="1"/>
    <col min="11273" max="11520" width="9.109375" style="4"/>
    <col min="11521" max="11521" width="4.6640625" style="4" customWidth="1"/>
    <col min="11522" max="11522" width="10.6640625" style="4" customWidth="1"/>
    <col min="11523" max="11523" width="30.6640625" style="4" customWidth="1"/>
    <col min="11524" max="11524" width="11.6640625" style="4" customWidth="1"/>
    <col min="11525" max="11525" width="14.6640625" style="4" customWidth="1"/>
    <col min="11526" max="11526" width="16.6640625" style="4" customWidth="1"/>
    <col min="11527" max="11528" width="0" style="4" hidden="1" customWidth="1"/>
    <col min="11529" max="11776" width="9.109375" style="4"/>
    <col min="11777" max="11777" width="4.6640625" style="4" customWidth="1"/>
    <col min="11778" max="11778" width="10.6640625" style="4" customWidth="1"/>
    <col min="11779" max="11779" width="30.6640625" style="4" customWidth="1"/>
    <col min="11780" max="11780" width="11.6640625" style="4" customWidth="1"/>
    <col min="11781" max="11781" width="14.6640625" style="4" customWidth="1"/>
    <col min="11782" max="11782" width="16.6640625" style="4" customWidth="1"/>
    <col min="11783" max="11784" width="0" style="4" hidden="1" customWidth="1"/>
    <col min="11785" max="12032" width="9.109375" style="4"/>
    <col min="12033" max="12033" width="4.6640625" style="4" customWidth="1"/>
    <col min="12034" max="12034" width="10.6640625" style="4" customWidth="1"/>
    <col min="12035" max="12035" width="30.6640625" style="4" customWidth="1"/>
    <col min="12036" max="12036" width="11.6640625" style="4" customWidth="1"/>
    <col min="12037" max="12037" width="14.6640625" style="4" customWidth="1"/>
    <col min="12038" max="12038" width="16.6640625" style="4" customWidth="1"/>
    <col min="12039" max="12040" width="0" style="4" hidden="1" customWidth="1"/>
    <col min="12041" max="12288" width="9.109375" style="4"/>
    <col min="12289" max="12289" width="4.6640625" style="4" customWidth="1"/>
    <col min="12290" max="12290" width="10.6640625" style="4" customWidth="1"/>
    <col min="12291" max="12291" width="30.6640625" style="4" customWidth="1"/>
    <col min="12292" max="12292" width="11.6640625" style="4" customWidth="1"/>
    <col min="12293" max="12293" width="14.6640625" style="4" customWidth="1"/>
    <col min="12294" max="12294" width="16.6640625" style="4" customWidth="1"/>
    <col min="12295" max="12296" width="0" style="4" hidden="1" customWidth="1"/>
    <col min="12297" max="12544" width="9.109375" style="4"/>
    <col min="12545" max="12545" width="4.6640625" style="4" customWidth="1"/>
    <col min="12546" max="12546" width="10.6640625" style="4" customWidth="1"/>
    <col min="12547" max="12547" width="30.6640625" style="4" customWidth="1"/>
    <col min="12548" max="12548" width="11.6640625" style="4" customWidth="1"/>
    <col min="12549" max="12549" width="14.6640625" style="4" customWidth="1"/>
    <col min="12550" max="12550" width="16.6640625" style="4" customWidth="1"/>
    <col min="12551" max="12552" width="0" style="4" hidden="1" customWidth="1"/>
    <col min="12553" max="12800" width="9.109375" style="4"/>
    <col min="12801" max="12801" width="4.6640625" style="4" customWidth="1"/>
    <col min="12802" max="12802" width="10.6640625" style="4" customWidth="1"/>
    <col min="12803" max="12803" width="30.6640625" style="4" customWidth="1"/>
    <col min="12804" max="12804" width="11.6640625" style="4" customWidth="1"/>
    <col min="12805" max="12805" width="14.6640625" style="4" customWidth="1"/>
    <col min="12806" max="12806" width="16.6640625" style="4" customWidth="1"/>
    <col min="12807" max="12808" width="0" style="4" hidden="1" customWidth="1"/>
    <col min="12809" max="13056" width="9.109375" style="4"/>
    <col min="13057" max="13057" width="4.6640625" style="4" customWidth="1"/>
    <col min="13058" max="13058" width="10.6640625" style="4" customWidth="1"/>
    <col min="13059" max="13059" width="30.6640625" style="4" customWidth="1"/>
    <col min="13060" max="13060" width="11.6640625" style="4" customWidth="1"/>
    <col min="13061" max="13061" width="14.6640625" style="4" customWidth="1"/>
    <col min="13062" max="13062" width="16.6640625" style="4" customWidth="1"/>
    <col min="13063" max="13064" width="0" style="4" hidden="1" customWidth="1"/>
    <col min="13065" max="13312" width="9.109375" style="4"/>
    <col min="13313" max="13313" width="4.6640625" style="4" customWidth="1"/>
    <col min="13314" max="13314" width="10.6640625" style="4" customWidth="1"/>
    <col min="13315" max="13315" width="30.6640625" style="4" customWidth="1"/>
    <col min="13316" max="13316" width="11.6640625" style="4" customWidth="1"/>
    <col min="13317" max="13317" width="14.6640625" style="4" customWidth="1"/>
    <col min="13318" max="13318" width="16.6640625" style="4" customWidth="1"/>
    <col min="13319" max="13320" width="0" style="4" hidden="1" customWidth="1"/>
    <col min="13321" max="13568" width="9.109375" style="4"/>
    <col min="13569" max="13569" width="4.6640625" style="4" customWidth="1"/>
    <col min="13570" max="13570" width="10.6640625" style="4" customWidth="1"/>
    <col min="13571" max="13571" width="30.6640625" style="4" customWidth="1"/>
    <col min="13572" max="13572" width="11.6640625" style="4" customWidth="1"/>
    <col min="13573" max="13573" width="14.6640625" style="4" customWidth="1"/>
    <col min="13574" max="13574" width="16.6640625" style="4" customWidth="1"/>
    <col min="13575" max="13576" width="0" style="4" hidden="1" customWidth="1"/>
    <col min="13577" max="13824" width="9.109375" style="4"/>
    <col min="13825" max="13825" width="4.6640625" style="4" customWidth="1"/>
    <col min="13826" max="13826" width="10.6640625" style="4" customWidth="1"/>
    <col min="13827" max="13827" width="30.6640625" style="4" customWidth="1"/>
    <col min="13828" max="13828" width="11.6640625" style="4" customWidth="1"/>
    <col min="13829" max="13829" width="14.6640625" style="4" customWidth="1"/>
    <col min="13830" max="13830" width="16.6640625" style="4" customWidth="1"/>
    <col min="13831" max="13832" width="0" style="4" hidden="1" customWidth="1"/>
    <col min="13833" max="14080" width="9.109375" style="4"/>
    <col min="14081" max="14081" width="4.6640625" style="4" customWidth="1"/>
    <col min="14082" max="14082" width="10.6640625" style="4" customWidth="1"/>
    <col min="14083" max="14083" width="30.6640625" style="4" customWidth="1"/>
    <col min="14084" max="14084" width="11.6640625" style="4" customWidth="1"/>
    <col min="14085" max="14085" width="14.6640625" style="4" customWidth="1"/>
    <col min="14086" max="14086" width="16.6640625" style="4" customWidth="1"/>
    <col min="14087" max="14088" width="0" style="4" hidden="1" customWidth="1"/>
    <col min="14089" max="14336" width="9.109375" style="4"/>
    <col min="14337" max="14337" width="4.6640625" style="4" customWidth="1"/>
    <col min="14338" max="14338" width="10.6640625" style="4" customWidth="1"/>
    <col min="14339" max="14339" width="30.6640625" style="4" customWidth="1"/>
    <col min="14340" max="14340" width="11.6640625" style="4" customWidth="1"/>
    <col min="14341" max="14341" width="14.6640625" style="4" customWidth="1"/>
    <col min="14342" max="14342" width="16.6640625" style="4" customWidth="1"/>
    <col min="14343" max="14344" width="0" style="4" hidden="1" customWidth="1"/>
    <col min="14345" max="14592" width="9.109375" style="4"/>
    <col min="14593" max="14593" width="4.6640625" style="4" customWidth="1"/>
    <col min="14594" max="14594" width="10.6640625" style="4" customWidth="1"/>
    <col min="14595" max="14595" width="30.6640625" style="4" customWidth="1"/>
    <col min="14596" max="14596" width="11.6640625" style="4" customWidth="1"/>
    <col min="14597" max="14597" width="14.6640625" style="4" customWidth="1"/>
    <col min="14598" max="14598" width="16.6640625" style="4" customWidth="1"/>
    <col min="14599" max="14600" width="0" style="4" hidden="1" customWidth="1"/>
    <col min="14601" max="14848" width="9.109375" style="4"/>
    <col min="14849" max="14849" width="4.6640625" style="4" customWidth="1"/>
    <col min="14850" max="14850" width="10.6640625" style="4" customWidth="1"/>
    <col min="14851" max="14851" width="30.6640625" style="4" customWidth="1"/>
    <col min="14852" max="14852" width="11.6640625" style="4" customWidth="1"/>
    <col min="14853" max="14853" width="14.6640625" style="4" customWidth="1"/>
    <col min="14854" max="14854" width="16.6640625" style="4" customWidth="1"/>
    <col min="14855" max="14856" width="0" style="4" hidden="1" customWidth="1"/>
    <col min="14857" max="15104" width="9.109375" style="4"/>
    <col min="15105" max="15105" width="4.6640625" style="4" customWidth="1"/>
    <col min="15106" max="15106" width="10.6640625" style="4" customWidth="1"/>
    <col min="15107" max="15107" width="30.6640625" style="4" customWidth="1"/>
    <col min="15108" max="15108" width="11.6640625" style="4" customWidth="1"/>
    <col min="15109" max="15109" width="14.6640625" style="4" customWidth="1"/>
    <col min="15110" max="15110" width="16.6640625" style="4" customWidth="1"/>
    <col min="15111" max="15112" width="0" style="4" hidden="1" customWidth="1"/>
    <col min="15113" max="15360" width="9.109375" style="4"/>
    <col min="15361" max="15361" width="4.6640625" style="4" customWidth="1"/>
    <col min="15362" max="15362" width="10.6640625" style="4" customWidth="1"/>
    <col min="15363" max="15363" width="30.6640625" style="4" customWidth="1"/>
    <col min="15364" max="15364" width="11.6640625" style="4" customWidth="1"/>
    <col min="15365" max="15365" width="14.6640625" style="4" customWidth="1"/>
    <col min="15366" max="15366" width="16.6640625" style="4" customWidth="1"/>
    <col min="15367" max="15368" width="0" style="4" hidden="1" customWidth="1"/>
    <col min="15369" max="15616" width="9.109375" style="4"/>
    <col min="15617" max="15617" width="4.6640625" style="4" customWidth="1"/>
    <col min="15618" max="15618" width="10.6640625" style="4" customWidth="1"/>
    <col min="15619" max="15619" width="30.6640625" style="4" customWidth="1"/>
    <col min="15620" max="15620" width="11.6640625" style="4" customWidth="1"/>
    <col min="15621" max="15621" width="14.6640625" style="4" customWidth="1"/>
    <col min="15622" max="15622" width="16.6640625" style="4" customWidth="1"/>
    <col min="15623" max="15624" width="0" style="4" hidden="1" customWidth="1"/>
    <col min="15625" max="15872" width="9.109375" style="4"/>
    <col min="15873" max="15873" width="4.6640625" style="4" customWidth="1"/>
    <col min="15874" max="15874" width="10.6640625" style="4" customWidth="1"/>
    <col min="15875" max="15875" width="30.6640625" style="4" customWidth="1"/>
    <col min="15876" max="15876" width="11.6640625" style="4" customWidth="1"/>
    <col min="15877" max="15877" width="14.6640625" style="4" customWidth="1"/>
    <col min="15878" max="15878" width="16.6640625" style="4" customWidth="1"/>
    <col min="15879" max="15880" width="0" style="4" hidden="1" customWidth="1"/>
    <col min="15881" max="16128" width="9.109375" style="4"/>
    <col min="16129" max="16129" width="4.6640625" style="4" customWidth="1"/>
    <col min="16130" max="16130" width="10.6640625" style="4" customWidth="1"/>
    <col min="16131" max="16131" width="30.6640625" style="4" customWidth="1"/>
    <col min="16132" max="16132" width="11.6640625" style="4" customWidth="1"/>
    <col min="16133" max="16133" width="14.6640625" style="4" customWidth="1"/>
    <col min="16134" max="16134" width="16.6640625" style="4" customWidth="1"/>
    <col min="16135" max="16136" width="0" style="4" hidden="1" customWidth="1"/>
    <col min="16137" max="16384" width="9.109375" style="4"/>
  </cols>
  <sheetData>
    <row r="3" spans="1:8" ht="15.6">
      <c r="A3" s="5"/>
      <c r="B3" s="40" t="s">
        <v>17</v>
      </c>
      <c r="C3" s="40"/>
      <c r="D3" s="6"/>
      <c r="E3" s="7"/>
      <c r="F3" s="8"/>
      <c r="G3" s="5"/>
    </row>
    <row r="4" spans="1:8" ht="17.399999999999999">
      <c r="A4" s="5"/>
      <c r="B4" s="116" t="s">
        <v>277</v>
      </c>
      <c r="C4" s="117"/>
      <c r="D4" s="6"/>
      <c r="E4" s="7"/>
      <c r="F4" s="8"/>
      <c r="G4" s="5"/>
    </row>
    <row r="5" spans="1:8" ht="15.6">
      <c r="A5" s="5"/>
      <c r="B5" s="40"/>
      <c r="C5" s="40"/>
      <c r="D5" s="6"/>
      <c r="E5" s="7"/>
      <c r="F5" s="8"/>
      <c r="G5" s="5"/>
    </row>
    <row r="6" spans="1:8" ht="16.2" thickBot="1">
      <c r="A6" s="5"/>
      <c r="B6" s="40"/>
      <c r="C6" s="40"/>
      <c r="D6" s="6"/>
      <c r="E6" s="7"/>
      <c r="F6" s="8"/>
      <c r="G6" s="5"/>
    </row>
    <row r="7" spans="1:8" s="34" customFormat="1" ht="21" thickBot="1">
      <c r="A7" s="35" t="s">
        <v>20</v>
      </c>
      <c r="B7" s="36"/>
      <c r="C7" s="36"/>
      <c r="D7" s="37"/>
      <c r="E7" s="38"/>
      <c r="F7" s="39"/>
    </row>
    <row r="8" spans="1:8" ht="16.2" thickBot="1">
      <c r="A8" s="41" t="s">
        <v>21</v>
      </c>
      <c r="B8" s="42"/>
      <c r="C8" s="42"/>
      <c r="D8" s="43" t="s">
        <v>22</v>
      </c>
      <c r="E8" s="44" t="s">
        <v>23</v>
      </c>
      <c r="F8" s="45" t="s">
        <v>24</v>
      </c>
    </row>
    <row r="9" spans="1:8" ht="15.6">
      <c r="A9" s="21">
        <v>1</v>
      </c>
      <c r="B9" s="9" t="s">
        <v>76</v>
      </c>
      <c r="C9" s="9"/>
      <c r="D9" s="10"/>
      <c r="E9" s="11"/>
      <c r="F9" s="22">
        <f>'Rekapitulace slb'!F9+'Rekapitulace NN-VV'!F9</f>
        <v>0</v>
      </c>
      <c r="H9" s="4">
        <v>9</v>
      </c>
    </row>
    <row r="10" spans="1:8" ht="15.6">
      <c r="A10" s="21">
        <v>2</v>
      </c>
      <c r="B10" s="9" t="s">
        <v>77</v>
      </c>
      <c r="C10" s="9"/>
      <c r="D10" s="10">
        <v>3.6</v>
      </c>
      <c r="E10" s="11">
        <f>SUM(F9:F9)</f>
        <v>0</v>
      </c>
      <c r="F10" s="22">
        <f>D10*E10/100</f>
        <v>0</v>
      </c>
      <c r="H10" s="4">
        <v>10</v>
      </c>
    </row>
    <row r="11" spans="1:8" ht="15.6">
      <c r="A11" s="21">
        <v>3</v>
      </c>
      <c r="B11" s="9" t="s">
        <v>78</v>
      </c>
      <c r="C11" s="9"/>
      <c r="D11" s="10">
        <v>1</v>
      </c>
      <c r="E11" s="11">
        <f>SUM(F9:F9)</f>
        <v>0</v>
      </c>
      <c r="F11" s="22">
        <f>D11*E11/100</f>
        <v>0</v>
      </c>
      <c r="H11" s="4">
        <v>12</v>
      </c>
    </row>
    <row r="12" spans="1:8" ht="15.6">
      <c r="A12" s="21">
        <v>4</v>
      </c>
      <c r="B12" s="9" t="s">
        <v>0</v>
      </c>
      <c r="C12" s="9"/>
      <c r="D12" s="10"/>
      <c r="E12" s="11"/>
      <c r="F12" s="22">
        <f>'Rekapitulace hrm'!F9+'Rekapitulace slb'!F12+'Rekapitulace NN-VV'!F12</f>
        <v>0</v>
      </c>
      <c r="H12" s="4">
        <v>13</v>
      </c>
    </row>
    <row r="13" spans="1:8" ht="15.6">
      <c r="A13" s="21">
        <v>5</v>
      </c>
      <c r="B13" s="9" t="s">
        <v>1</v>
      </c>
      <c r="C13" s="9"/>
      <c r="D13" s="10">
        <v>5</v>
      </c>
      <c r="E13" s="11">
        <f>'Rekapitulace hrm'!E10+'Rekapitulace slb'!E13+'Rekapitulace NN-VV'!E13</f>
        <v>0</v>
      </c>
      <c r="F13" s="22">
        <f>D13*E13/100</f>
        <v>0</v>
      </c>
      <c r="H13" s="4">
        <v>14</v>
      </c>
    </row>
    <row r="14" spans="1:8" ht="15.6">
      <c r="A14" s="21">
        <v>6</v>
      </c>
      <c r="B14" s="9" t="s">
        <v>2</v>
      </c>
      <c r="C14" s="9"/>
      <c r="D14" s="10">
        <v>3</v>
      </c>
      <c r="E14" s="11">
        <f>SUM(F12:F12)</f>
        <v>0</v>
      </c>
      <c r="F14" s="22">
        <f>D14*E14/100</f>
        <v>0</v>
      </c>
      <c r="H14" s="4">
        <v>15</v>
      </c>
    </row>
    <row r="15" spans="1:8" ht="15.6">
      <c r="A15" s="21">
        <v>7</v>
      </c>
      <c r="B15" s="9" t="s">
        <v>3</v>
      </c>
      <c r="C15" s="9"/>
      <c r="D15" s="10"/>
      <c r="E15" s="11"/>
      <c r="F15" s="22">
        <f>'Rekapitulace hrm'!F12+'Rekapitulace slb'!F15+'Rekapitulace NN-VV'!F15</f>
        <v>0</v>
      </c>
      <c r="G15" s="3">
        <f>SUM(F12:F14)</f>
        <v>0</v>
      </c>
      <c r="H15" s="4">
        <v>18</v>
      </c>
    </row>
    <row r="16" spans="1:8" ht="16.2" thickBot="1">
      <c r="A16" s="21">
        <v>8</v>
      </c>
      <c r="B16" s="9" t="s">
        <v>4</v>
      </c>
      <c r="C16" s="9"/>
      <c r="D16" s="10">
        <v>1</v>
      </c>
      <c r="E16" s="11">
        <f>SUM(F15:G15)</f>
        <v>0</v>
      </c>
      <c r="F16" s="22">
        <f>D16*E16/100</f>
        <v>0</v>
      </c>
      <c r="H16" s="4">
        <v>22</v>
      </c>
    </row>
    <row r="17" spans="1:8" ht="15.6">
      <c r="A17" s="23">
        <v>9</v>
      </c>
      <c r="B17" s="12" t="s">
        <v>79</v>
      </c>
      <c r="C17" s="12"/>
      <c r="D17" s="13"/>
      <c r="E17" s="14"/>
      <c r="F17" s="24">
        <f>SUM(F9:F10)</f>
        <v>0</v>
      </c>
      <c r="H17" s="4">
        <v>25</v>
      </c>
    </row>
    <row r="18" spans="1:8" ht="15.6">
      <c r="A18" s="21">
        <v>10</v>
      </c>
      <c r="B18" s="9" t="s">
        <v>5</v>
      </c>
      <c r="C18" s="9"/>
      <c r="D18" s="10"/>
      <c r="E18" s="11"/>
      <c r="F18" s="22">
        <f>SUM(F11:F16)</f>
        <v>0</v>
      </c>
      <c r="H18" s="4">
        <v>26</v>
      </c>
    </row>
    <row r="19" spans="1:8" ht="16.2" thickBot="1">
      <c r="A19" s="21">
        <v>11</v>
      </c>
      <c r="B19" s="9" t="s">
        <v>6</v>
      </c>
      <c r="C19" s="9"/>
      <c r="D19" s="10"/>
      <c r="E19" s="11"/>
      <c r="F19" s="22">
        <f>'Rekapitulace hrm'!F15+'Rekapitulace NN-VV'!F19</f>
        <v>0</v>
      </c>
      <c r="H19" s="4">
        <v>27</v>
      </c>
    </row>
    <row r="20" spans="1:8" ht="15.6">
      <c r="A20" s="25">
        <v>12</v>
      </c>
      <c r="B20" s="18" t="s">
        <v>7</v>
      </c>
      <c r="C20" s="18"/>
      <c r="D20" s="19"/>
      <c r="E20" s="20"/>
      <c r="F20" s="26">
        <f>SUM(F17:F19)</f>
        <v>0</v>
      </c>
      <c r="G20" s="3">
        <f>SUM(F20:F20)</f>
        <v>0</v>
      </c>
      <c r="H20" s="4">
        <v>28</v>
      </c>
    </row>
    <row r="21" spans="1:8" ht="15.6">
      <c r="A21" s="27"/>
      <c r="B21" s="15"/>
      <c r="C21" s="15"/>
      <c r="D21" s="16"/>
      <c r="E21" s="17"/>
      <c r="F21" s="28"/>
    </row>
    <row r="22" spans="1:8" ht="15.6">
      <c r="A22" s="21">
        <v>13</v>
      </c>
      <c r="B22" s="9" t="s">
        <v>8</v>
      </c>
      <c r="C22" s="9"/>
      <c r="D22" s="10">
        <v>3.25</v>
      </c>
      <c r="E22" s="11">
        <f>SUM(F18:F18)</f>
        <v>0</v>
      </c>
      <c r="F22" s="22">
        <f>D22*E22/100</f>
        <v>0</v>
      </c>
      <c r="H22" s="4">
        <v>30</v>
      </c>
    </row>
    <row r="23" spans="1:8" ht="16.2" thickBot="1">
      <c r="A23" s="21">
        <v>14</v>
      </c>
      <c r="B23" s="9" t="s">
        <v>9</v>
      </c>
      <c r="C23" s="9"/>
      <c r="D23" s="10">
        <v>0.8</v>
      </c>
      <c r="E23" s="11">
        <f>SUM(F18:F18)</f>
        <v>0</v>
      </c>
      <c r="F23" s="22">
        <f>D23*E23/100</f>
        <v>0</v>
      </c>
      <c r="H23" s="4">
        <v>31</v>
      </c>
    </row>
    <row r="24" spans="1:8" ht="15.6">
      <c r="A24" s="25">
        <v>15</v>
      </c>
      <c r="B24" s="18" t="s">
        <v>10</v>
      </c>
      <c r="C24" s="18"/>
      <c r="D24" s="19"/>
      <c r="E24" s="20"/>
      <c r="F24" s="26">
        <f>SUM(F22:F23)</f>
        <v>0</v>
      </c>
      <c r="G24" s="3">
        <f>SUM(F24:F24)</f>
        <v>0</v>
      </c>
      <c r="H24" s="4">
        <v>33</v>
      </c>
    </row>
    <row r="25" spans="1:8" ht="15.6">
      <c r="A25" s="27"/>
      <c r="B25" s="15"/>
      <c r="C25" s="15"/>
      <c r="D25" s="16"/>
      <c r="E25" s="17"/>
      <c r="F25" s="28"/>
    </row>
    <row r="26" spans="1:8" ht="15.6">
      <c r="A26" s="21">
        <v>16</v>
      </c>
      <c r="B26" s="9" t="s">
        <v>11</v>
      </c>
      <c r="C26" s="9"/>
      <c r="D26" s="10"/>
      <c r="E26" s="11"/>
      <c r="F26" s="118">
        <f>'Rekapitulace hrm'!F22+'Rekapitulace slb'!F25+'Rekapitulace NN-VV'!F26</f>
        <v>0</v>
      </c>
      <c r="H26" s="4">
        <v>35</v>
      </c>
    </row>
    <row r="27" spans="1:8" ht="15.6">
      <c r="A27" s="21">
        <v>17</v>
      </c>
      <c r="B27" s="9" t="s">
        <v>12</v>
      </c>
      <c r="C27" s="9"/>
      <c r="D27" s="10"/>
      <c r="E27" s="11"/>
      <c r="F27" s="118">
        <f>'Rekapitulace hrm'!F23+'Rekapitulace slb'!F26+'Rekapitulace NN-VV'!F27</f>
        <v>0</v>
      </c>
      <c r="H27" s="4">
        <v>36</v>
      </c>
    </row>
    <row r="28" spans="1:8" ht="15.6">
      <c r="A28" s="21">
        <v>18</v>
      </c>
      <c r="B28" s="9" t="s">
        <v>80</v>
      </c>
      <c r="C28" s="9"/>
      <c r="D28" s="10"/>
      <c r="E28" s="11"/>
      <c r="F28" s="118">
        <f>'Rekapitulace hrm'!F24+'Rekapitulace slb'!F27+'Rekapitulace NN-VV'!F28</f>
        <v>0</v>
      </c>
      <c r="H28" s="4">
        <v>37</v>
      </c>
    </row>
    <row r="29" spans="1:8" ht="16.2" thickBot="1">
      <c r="A29" s="21">
        <v>19</v>
      </c>
      <c r="B29" s="9" t="s">
        <v>13</v>
      </c>
      <c r="C29" s="9"/>
      <c r="D29" s="10"/>
      <c r="E29" s="11"/>
      <c r="F29" s="118">
        <f>'Rekapitulace hrm'!F25+'Rekapitulace slb'!F28+'Rekapitulace NN-VV'!F29</f>
        <v>0</v>
      </c>
      <c r="H29" s="4">
        <v>40</v>
      </c>
    </row>
    <row r="30" spans="1:8" ht="15.6">
      <c r="A30" s="25">
        <v>20</v>
      </c>
      <c r="B30" s="18" t="s">
        <v>14</v>
      </c>
      <c r="C30" s="18"/>
      <c r="D30" s="19"/>
      <c r="E30" s="20"/>
      <c r="F30" s="26">
        <f>SUM(F26:F29)</f>
        <v>0</v>
      </c>
      <c r="G30" s="3">
        <f>SUM(F30:F30)</f>
        <v>0</v>
      </c>
      <c r="H30" s="4">
        <v>41</v>
      </c>
    </row>
    <row r="31" spans="1:8" ht="15.6">
      <c r="A31" s="27"/>
      <c r="B31" s="15"/>
      <c r="C31" s="15"/>
      <c r="D31" s="16"/>
      <c r="E31" s="17"/>
      <c r="F31" s="28"/>
    </row>
    <row r="32" spans="1:8" ht="16.2" thickBot="1">
      <c r="A32" s="21">
        <v>21</v>
      </c>
      <c r="B32" s="9" t="s">
        <v>272</v>
      </c>
      <c r="C32" s="9"/>
      <c r="D32" s="10"/>
      <c r="E32" s="11"/>
      <c r="F32" s="118">
        <f>'Rekapitulace hrm'!F28+'Rekapitulace slb'!F31+'Rekapitulace NN-VV'!F32</f>
        <v>0</v>
      </c>
      <c r="H32" s="4">
        <v>5</v>
      </c>
    </row>
    <row r="33" spans="1:8" ht="15.6">
      <c r="A33" s="25">
        <v>22</v>
      </c>
      <c r="B33" s="18" t="s">
        <v>15</v>
      </c>
      <c r="C33" s="18"/>
      <c r="D33" s="19"/>
      <c r="E33" s="20"/>
      <c r="F33" s="26">
        <f>SUM(F32:F32)</f>
        <v>0</v>
      </c>
      <c r="G33" s="3">
        <f>SUM(F33:F33)</f>
        <v>0</v>
      </c>
      <c r="H33" s="4">
        <v>7</v>
      </c>
    </row>
    <row r="34" spans="1:8" ht="16.2" thickBot="1">
      <c r="A34" s="27"/>
      <c r="B34" s="15"/>
      <c r="C34" s="15"/>
      <c r="D34" s="16"/>
      <c r="E34" s="17"/>
      <c r="F34" s="28"/>
    </row>
    <row r="35" spans="1:8" ht="16.8" thickTop="1" thickBot="1">
      <c r="A35" s="29">
        <v>23</v>
      </c>
      <c r="B35" s="30" t="s">
        <v>16</v>
      </c>
      <c r="C35" s="30"/>
      <c r="D35" s="31"/>
      <c r="E35" s="32"/>
      <c r="F35" s="33">
        <f>SUM(G17:G34)</f>
        <v>0</v>
      </c>
      <c r="H35" s="4">
        <v>44</v>
      </c>
    </row>
    <row r="36" spans="1:8" ht="15.6">
      <c r="A36" s="5"/>
      <c r="B36" s="5"/>
      <c r="C36" s="5"/>
      <c r="D36" s="6"/>
      <c r="E36" s="7"/>
      <c r="F36" s="8"/>
    </row>
    <row r="37" spans="1:8" ht="15.6">
      <c r="A37" s="5"/>
      <c r="B37" s="5"/>
      <c r="C37" s="5"/>
      <c r="D37" s="6"/>
      <c r="E37" s="7"/>
      <c r="F37" s="8"/>
    </row>
    <row r="38" spans="1:8" ht="15.6">
      <c r="A38" s="5" t="s">
        <v>278</v>
      </c>
      <c r="B38" s="5"/>
      <c r="C38" s="5"/>
      <c r="D38" s="6"/>
      <c r="E38" s="7"/>
      <c r="F38" s="8"/>
    </row>
    <row r="39" spans="1:8" ht="15.6">
      <c r="A39" s="5" t="s">
        <v>25</v>
      </c>
      <c r="B39" s="5"/>
      <c r="C39" s="5"/>
      <c r="D39" s="6"/>
      <c r="E39" s="7"/>
      <c r="F39" s="8"/>
    </row>
    <row r="40" spans="1:8" ht="15.6">
      <c r="A40" s="5"/>
      <c r="B40" s="5"/>
      <c r="C40" s="5"/>
      <c r="D40" s="6"/>
      <c r="E40" s="7"/>
      <c r="F40" s="8"/>
    </row>
    <row r="41" spans="1:8" ht="15.6">
      <c r="A41" s="5"/>
      <c r="B41" s="5"/>
      <c r="C41" s="5"/>
      <c r="D41" s="6"/>
      <c r="E41" s="7"/>
      <c r="F41" s="8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36"/>
  <sheetViews>
    <sheetView topLeftCell="A19" workbookViewId="0">
      <selection activeCell="F38" sqref="F38"/>
    </sheetView>
  </sheetViews>
  <sheetFormatPr defaultColWidth="9.109375" defaultRowHeight="13.2"/>
  <cols>
    <col min="1" max="1" width="4.6640625" style="4" customWidth="1"/>
    <col min="2" max="2" width="10.6640625" style="4" customWidth="1"/>
    <col min="3" max="3" width="30.6640625" style="4" customWidth="1"/>
    <col min="4" max="4" width="11.6640625" style="1" customWidth="1"/>
    <col min="5" max="5" width="14.6640625" style="2" customWidth="1"/>
    <col min="6" max="6" width="16.6640625" style="3" customWidth="1"/>
    <col min="7" max="7" width="9.44140625" style="4" hidden="1" customWidth="1"/>
    <col min="8" max="8" width="13.21875" style="4" hidden="1" customWidth="1"/>
    <col min="9" max="16384" width="9.109375" style="4"/>
  </cols>
  <sheetData>
    <row r="3" spans="1:8" ht="15.6">
      <c r="A3" s="5"/>
      <c r="B3" s="40" t="s">
        <v>17</v>
      </c>
      <c r="C3" s="40"/>
      <c r="D3" s="6"/>
      <c r="E3" s="7"/>
      <c r="F3" s="8"/>
      <c r="G3" s="5"/>
    </row>
    <row r="4" spans="1:8" ht="15.6">
      <c r="A4" s="5"/>
      <c r="B4" s="46" t="s">
        <v>277</v>
      </c>
      <c r="C4" s="40"/>
      <c r="D4" s="6"/>
      <c r="E4" s="7"/>
      <c r="F4" s="8"/>
      <c r="G4" s="5"/>
    </row>
    <row r="5" spans="1:8" ht="15.6">
      <c r="A5" s="5"/>
      <c r="B5" s="40"/>
      <c r="C5" s="40"/>
      <c r="D5" s="6"/>
      <c r="E5" s="7"/>
      <c r="F5" s="8"/>
      <c r="G5" s="5"/>
    </row>
    <row r="6" spans="1:8" ht="16.2" thickBot="1">
      <c r="A6" s="5"/>
      <c r="B6" s="40"/>
      <c r="C6" s="40"/>
      <c r="D6" s="6"/>
      <c r="E6" s="7"/>
      <c r="F6" s="8"/>
      <c r="G6" s="5"/>
    </row>
    <row r="7" spans="1:8" s="34" customFormat="1" ht="33.9" customHeight="1" thickBot="1">
      <c r="A7" s="35" t="s">
        <v>20</v>
      </c>
      <c r="B7" s="36"/>
      <c r="C7" s="36"/>
      <c r="D7" s="37"/>
      <c r="E7" s="38"/>
      <c r="F7" s="39"/>
    </row>
    <row r="8" spans="1:8" ht="16.2" thickBot="1">
      <c r="A8" s="41" t="s">
        <v>21</v>
      </c>
      <c r="B8" s="42"/>
      <c r="C8" s="42"/>
      <c r="D8" s="43" t="s">
        <v>22</v>
      </c>
      <c r="E8" s="44" t="s">
        <v>23</v>
      </c>
      <c r="F8" s="45" t="s">
        <v>24</v>
      </c>
    </row>
    <row r="9" spans="1:8" ht="15.6">
      <c r="A9" s="21">
        <v>1</v>
      </c>
      <c r="B9" s="9" t="s">
        <v>0</v>
      </c>
      <c r="C9" s="9"/>
      <c r="D9" s="10"/>
      <c r="E9" s="11"/>
      <c r="F9" s="22">
        <f>'Soupis položek hrm'!G28</f>
        <v>0</v>
      </c>
      <c r="H9" s="4">
        <v>13</v>
      </c>
    </row>
    <row r="10" spans="1:8" ht="15.6">
      <c r="A10" s="21">
        <v>2</v>
      </c>
      <c r="B10" s="9" t="s">
        <v>1</v>
      </c>
      <c r="C10" s="9"/>
      <c r="D10" s="10">
        <v>5</v>
      </c>
      <c r="E10" s="11">
        <f>'Soupis položek hrm'!G10+'Soupis položek hrm'!G11+'Soupis položek hrm'!G14</f>
        <v>0</v>
      </c>
      <c r="F10" s="22">
        <f>D10*E10/100</f>
        <v>0</v>
      </c>
      <c r="H10" s="4">
        <v>14</v>
      </c>
    </row>
    <row r="11" spans="1:8" ht="15.6">
      <c r="A11" s="21">
        <v>3</v>
      </c>
      <c r="B11" s="9" t="s">
        <v>2</v>
      </c>
      <c r="C11" s="9"/>
      <c r="D11" s="10">
        <v>3</v>
      </c>
      <c r="E11" s="11">
        <f>SUM(F9:F9)</f>
        <v>0</v>
      </c>
      <c r="F11" s="22">
        <f>D11*E11/100</f>
        <v>0</v>
      </c>
      <c r="H11" s="4">
        <v>15</v>
      </c>
    </row>
    <row r="12" spans="1:8" ht="15.6">
      <c r="A12" s="21">
        <v>4</v>
      </c>
      <c r="B12" s="9" t="s">
        <v>3</v>
      </c>
      <c r="C12" s="9"/>
      <c r="D12" s="10"/>
      <c r="E12" s="11"/>
      <c r="F12" s="22">
        <f>'Soupis položek hrm'!G38</f>
        <v>0</v>
      </c>
      <c r="G12" s="3">
        <f>SUM(F9:F11)</f>
        <v>0</v>
      </c>
      <c r="H12" s="4">
        <v>18</v>
      </c>
    </row>
    <row r="13" spans="1:8" ht="16.2" thickBot="1">
      <c r="A13" s="21">
        <v>5</v>
      </c>
      <c r="B13" s="9" t="s">
        <v>4</v>
      </c>
      <c r="C13" s="9"/>
      <c r="D13" s="10">
        <v>1</v>
      </c>
      <c r="E13" s="11">
        <f>SUM(F12:G12)</f>
        <v>0</v>
      </c>
      <c r="F13" s="22">
        <f>D13*E13/100</f>
        <v>0</v>
      </c>
      <c r="H13" s="4">
        <v>22</v>
      </c>
    </row>
    <row r="14" spans="1:8" ht="15.6">
      <c r="A14" s="23">
        <v>6</v>
      </c>
      <c r="B14" s="12" t="s">
        <v>5</v>
      </c>
      <c r="C14" s="12"/>
      <c r="D14" s="13"/>
      <c r="E14" s="14"/>
      <c r="F14" s="24">
        <f>SUM(F9:F13)</f>
        <v>0</v>
      </c>
      <c r="H14" s="4">
        <v>26</v>
      </c>
    </row>
    <row r="15" spans="1:8" ht="16.2" thickBot="1">
      <c r="A15" s="21">
        <v>7</v>
      </c>
      <c r="B15" s="9" t="s">
        <v>6</v>
      </c>
      <c r="C15" s="9"/>
      <c r="D15" s="10"/>
      <c r="E15" s="11"/>
      <c r="F15" s="22">
        <f>'Soupis položek hrm'!G41</f>
        <v>0</v>
      </c>
      <c r="H15" s="4">
        <v>27</v>
      </c>
    </row>
    <row r="16" spans="1:8" ht="15.6">
      <c r="A16" s="25">
        <v>8</v>
      </c>
      <c r="B16" s="18" t="s">
        <v>7</v>
      </c>
      <c r="C16" s="18"/>
      <c r="D16" s="19"/>
      <c r="E16" s="20"/>
      <c r="F16" s="26">
        <f>SUM(F14:F15)</f>
        <v>0</v>
      </c>
      <c r="G16" s="3">
        <f>SUM(F16:F16)</f>
        <v>0</v>
      </c>
      <c r="H16" s="4">
        <v>28</v>
      </c>
    </row>
    <row r="17" spans="1:8" ht="15.6">
      <c r="A17" s="27"/>
      <c r="B17" s="15"/>
      <c r="C17" s="15"/>
      <c r="D17" s="16"/>
      <c r="E17" s="17"/>
      <c r="F17" s="28"/>
    </row>
    <row r="18" spans="1:8" ht="15.6">
      <c r="A18" s="21">
        <v>9</v>
      </c>
      <c r="B18" s="9" t="s">
        <v>8</v>
      </c>
      <c r="C18" s="9"/>
      <c r="D18" s="10">
        <v>3.25</v>
      </c>
      <c r="E18" s="11">
        <f>SUM(F14:F14)</f>
        <v>0</v>
      </c>
      <c r="F18" s="22">
        <f>D18*E18/100</f>
        <v>0</v>
      </c>
      <c r="H18" s="4">
        <v>30</v>
      </c>
    </row>
    <row r="19" spans="1:8" ht="16.2" thickBot="1">
      <c r="A19" s="21">
        <v>10</v>
      </c>
      <c r="B19" s="9" t="s">
        <v>9</v>
      </c>
      <c r="C19" s="9"/>
      <c r="D19" s="10">
        <v>0.8</v>
      </c>
      <c r="E19" s="11">
        <f>SUM(F14:F14)</f>
        <v>0</v>
      </c>
      <c r="F19" s="22">
        <f>D19*E19/100</f>
        <v>0</v>
      </c>
      <c r="H19" s="4">
        <v>31</v>
      </c>
    </row>
    <row r="20" spans="1:8" ht="15.6">
      <c r="A20" s="25">
        <v>11</v>
      </c>
      <c r="B20" s="18" t="s">
        <v>10</v>
      </c>
      <c r="C20" s="18"/>
      <c r="D20" s="19"/>
      <c r="E20" s="20"/>
      <c r="F20" s="26">
        <f>SUM(F18:F19)</f>
        <v>0</v>
      </c>
      <c r="G20" s="3">
        <f>SUM(F20:F20)</f>
        <v>0</v>
      </c>
      <c r="H20" s="4">
        <v>33</v>
      </c>
    </row>
    <row r="21" spans="1:8" ht="15.6">
      <c r="A21" s="27"/>
      <c r="B21" s="15"/>
      <c r="C21" s="15"/>
      <c r="D21" s="16"/>
      <c r="E21" s="17"/>
      <c r="F21" s="28"/>
    </row>
    <row r="22" spans="1:8" ht="15.6">
      <c r="A22" s="21">
        <v>12</v>
      </c>
      <c r="B22" s="9" t="s">
        <v>11</v>
      </c>
      <c r="C22" s="9"/>
      <c r="D22" s="10"/>
      <c r="E22" s="11"/>
      <c r="F22" s="118">
        <v>0</v>
      </c>
      <c r="H22" s="4">
        <v>35</v>
      </c>
    </row>
    <row r="23" spans="1:8" ht="15.6">
      <c r="A23" s="21">
        <v>13</v>
      </c>
      <c r="B23" s="9" t="s">
        <v>12</v>
      </c>
      <c r="C23" s="9"/>
      <c r="D23" s="10"/>
      <c r="E23" s="11"/>
      <c r="F23" s="118">
        <v>0</v>
      </c>
      <c r="H23" s="4">
        <v>36</v>
      </c>
    </row>
    <row r="24" spans="1:8" ht="16.2" thickBot="1">
      <c r="A24" s="21">
        <v>14</v>
      </c>
      <c r="B24" s="9" t="s">
        <v>13</v>
      </c>
      <c r="C24" s="9"/>
      <c r="D24" s="10"/>
      <c r="E24" s="11"/>
      <c r="F24" s="118">
        <v>0</v>
      </c>
      <c r="H24" s="4">
        <v>40</v>
      </c>
    </row>
    <row r="25" spans="1:8" ht="15.6">
      <c r="A25" s="25">
        <v>15</v>
      </c>
      <c r="B25" s="18" t="s">
        <v>14</v>
      </c>
      <c r="C25" s="18"/>
      <c r="D25" s="19"/>
      <c r="E25" s="20"/>
      <c r="F25" s="26">
        <f>SUM(F22:F24)</f>
        <v>0</v>
      </c>
      <c r="G25" s="3">
        <f>SUM(F25:F25)</f>
        <v>0</v>
      </c>
      <c r="H25" s="4">
        <v>41</v>
      </c>
    </row>
    <row r="26" spans="1:8" ht="15.6">
      <c r="A26" s="27"/>
      <c r="B26" s="15"/>
      <c r="C26" s="15"/>
      <c r="D26" s="16"/>
      <c r="E26" s="17"/>
      <c r="F26" s="28"/>
    </row>
    <row r="27" spans="1:8" ht="16.2" thickBot="1">
      <c r="A27" s="21">
        <v>16</v>
      </c>
      <c r="B27" s="9" t="s">
        <v>73</v>
      </c>
      <c r="C27" s="9"/>
      <c r="D27" s="10"/>
      <c r="E27" s="11"/>
      <c r="F27" s="118">
        <v>0</v>
      </c>
      <c r="H27" s="4">
        <v>5</v>
      </c>
    </row>
    <row r="28" spans="1:8" ht="15.6">
      <c r="A28" s="25">
        <v>17</v>
      </c>
      <c r="B28" s="18" t="s">
        <v>15</v>
      </c>
      <c r="C28" s="18"/>
      <c r="D28" s="19"/>
      <c r="E28" s="20"/>
      <c r="F28" s="26">
        <f>SUM(F27:F27)</f>
        <v>0</v>
      </c>
      <c r="G28" s="3">
        <f>SUM(F28:F28)</f>
        <v>0</v>
      </c>
      <c r="H28" s="4">
        <v>7</v>
      </c>
    </row>
    <row r="29" spans="1:8" ht="16.2" thickBot="1">
      <c r="A29" s="27"/>
      <c r="B29" s="15"/>
      <c r="C29" s="15"/>
      <c r="D29" s="16"/>
      <c r="E29" s="17"/>
      <c r="F29" s="28"/>
    </row>
    <row r="30" spans="1:8" ht="16.8" thickTop="1" thickBot="1">
      <c r="A30" s="29">
        <v>18</v>
      </c>
      <c r="B30" s="30" t="s">
        <v>16</v>
      </c>
      <c r="C30" s="30"/>
      <c r="D30" s="31"/>
      <c r="E30" s="32"/>
      <c r="F30" s="33">
        <f>SUM(G14:G29)</f>
        <v>0</v>
      </c>
      <c r="H30" s="4">
        <v>44</v>
      </c>
    </row>
    <row r="31" spans="1:8" ht="15.6">
      <c r="A31" s="5"/>
      <c r="B31" s="5"/>
      <c r="C31" s="5"/>
      <c r="D31" s="6"/>
      <c r="E31" s="7"/>
      <c r="F31" s="8"/>
    </row>
    <row r="32" spans="1:8" ht="15.6">
      <c r="A32" s="5"/>
      <c r="B32" s="5"/>
      <c r="C32" s="5"/>
      <c r="D32" s="6"/>
      <c r="E32" s="7"/>
      <c r="F32" s="8"/>
    </row>
    <row r="33" spans="1:6" ht="15.6">
      <c r="A33" s="5" t="s">
        <v>278</v>
      </c>
      <c r="B33" s="5"/>
      <c r="C33" s="5"/>
      <c r="D33" s="6"/>
      <c r="E33" s="7"/>
      <c r="F33" s="8"/>
    </row>
    <row r="34" spans="1:6" ht="15.6">
      <c r="A34" s="5" t="s">
        <v>25</v>
      </c>
      <c r="B34" s="5"/>
      <c r="C34" s="5"/>
      <c r="D34" s="6"/>
      <c r="E34" s="7"/>
      <c r="F34" s="8"/>
    </row>
    <row r="35" spans="1:6" ht="15.6">
      <c r="A35" s="5"/>
      <c r="B35" s="5"/>
      <c r="C35" s="5"/>
      <c r="D35" s="6"/>
      <c r="E35" s="7"/>
      <c r="F35" s="8"/>
    </row>
    <row r="36" spans="1:6" ht="15.6">
      <c r="A36" s="5"/>
      <c r="B36" s="5"/>
      <c r="C36" s="5"/>
      <c r="D36" s="6"/>
      <c r="E36" s="7"/>
      <c r="F36" s="8"/>
    </row>
  </sheetData>
  <phoneticPr fontId="0" type="noConversion"/>
  <printOptions horizontalCentered="1"/>
  <pageMargins left="0.78740157499999996" right="0.78740157499999996" top="0.984251969" bottom="0.984251969" header="0.4921259845" footer="0.492125984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53"/>
  <sheetViews>
    <sheetView topLeftCell="A28" workbookViewId="0">
      <selection activeCell="I53" sqref="I53"/>
    </sheetView>
  </sheetViews>
  <sheetFormatPr defaultColWidth="9.109375" defaultRowHeight="13.2"/>
  <cols>
    <col min="1" max="1" width="3.6640625" style="4" bestFit="1" customWidth="1"/>
    <col min="2" max="2" width="10.88671875" style="4" customWidth="1"/>
    <col min="3" max="3" width="44.6640625" style="4" bestFit="1" customWidth="1"/>
    <col min="4" max="4" width="3.33203125" style="4" bestFit="1" customWidth="1"/>
    <col min="5" max="5" width="7.88671875" style="4" bestFit="1" customWidth="1"/>
    <col min="6" max="6" width="9.44140625" style="4" bestFit="1" customWidth="1"/>
    <col min="7" max="7" width="10.109375" style="4" bestFit="1" customWidth="1"/>
    <col min="8" max="8" width="6" style="4" bestFit="1" customWidth="1"/>
    <col min="9" max="9" width="8.88671875" style="4" customWidth="1"/>
    <col min="10" max="10" width="4.5546875" style="113" hidden="1" customWidth="1"/>
    <col min="11" max="11" width="4.44140625" style="4" hidden="1" customWidth="1"/>
    <col min="12" max="12" width="0" style="4" hidden="1" customWidth="1"/>
    <col min="13" max="13" width="4.109375" style="4" hidden="1" customWidth="1"/>
    <col min="14" max="16384" width="9.109375" style="4"/>
  </cols>
  <sheetData>
    <row r="3" spans="1:13" ht="15.6">
      <c r="A3" s="46"/>
      <c r="B3" s="40" t="s">
        <v>17</v>
      </c>
      <c r="C3" s="46"/>
      <c r="D3" s="46"/>
      <c r="E3" s="46"/>
      <c r="F3" s="46"/>
      <c r="G3" s="46"/>
      <c r="H3" s="46"/>
      <c r="I3" s="46"/>
      <c r="J3" s="47"/>
    </row>
    <row r="4" spans="1:13" ht="15.6">
      <c r="A4" s="46"/>
      <c r="B4" s="40" t="s">
        <v>18</v>
      </c>
      <c r="C4" s="46"/>
      <c r="D4" s="46"/>
      <c r="E4" s="46"/>
      <c r="F4" s="46"/>
      <c r="G4" s="46"/>
      <c r="H4" s="46"/>
      <c r="I4" s="46"/>
      <c r="J4" s="47"/>
    </row>
    <row r="5" spans="1:13" ht="15.6">
      <c r="A5" s="46"/>
      <c r="B5" s="40" t="s">
        <v>19</v>
      </c>
      <c r="C5" s="46"/>
      <c r="D5" s="46"/>
      <c r="E5" s="46"/>
      <c r="F5" s="46"/>
      <c r="G5" s="46"/>
      <c r="H5" s="46"/>
      <c r="I5" s="46"/>
      <c r="J5" s="47"/>
    </row>
    <row r="6" spans="1:13" ht="15.6">
      <c r="A6" s="46"/>
      <c r="B6" s="40"/>
      <c r="C6" s="46"/>
      <c r="D6" s="46"/>
      <c r="E6" s="46"/>
      <c r="F6" s="46"/>
      <c r="G6" s="46"/>
      <c r="H6" s="46"/>
      <c r="I6" s="46"/>
      <c r="J6" s="47"/>
    </row>
    <row r="7" spans="1:13" s="34" customFormat="1" ht="33.9" customHeight="1" thickBot="1">
      <c r="A7" s="48" t="s">
        <v>26</v>
      </c>
      <c r="B7" s="48"/>
      <c r="C7" s="48"/>
      <c r="D7" s="48"/>
      <c r="E7" s="48"/>
      <c r="F7" s="48"/>
      <c r="G7" s="48"/>
      <c r="H7" s="48"/>
      <c r="I7" s="48"/>
      <c r="J7" s="49"/>
    </row>
    <row r="8" spans="1:13" ht="13.8" thickBot="1">
      <c r="A8" s="50" t="s">
        <v>21</v>
      </c>
      <c r="B8" s="51" t="s">
        <v>27</v>
      </c>
      <c r="C8" s="52" t="s">
        <v>28</v>
      </c>
      <c r="D8" s="52" t="s">
        <v>29</v>
      </c>
      <c r="E8" s="53" t="s">
        <v>30</v>
      </c>
      <c r="F8" s="53" t="s">
        <v>31</v>
      </c>
      <c r="G8" s="54" t="s">
        <v>32</v>
      </c>
      <c r="H8" s="55" t="s">
        <v>33</v>
      </c>
      <c r="I8" s="56" t="s">
        <v>34</v>
      </c>
      <c r="J8" s="57" t="s">
        <v>35</v>
      </c>
      <c r="K8" s="4" t="s">
        <v>36</v>
      </c>
      <c r="L8" s="4" t="s">
        <v>37</v>
      </c>
      <c r="M8" s="4" t="s">
        <v>38</v>
      </c>
    </row>
    <row r="9" spans="1:13" s="46" customFormat="1" ht="20.100000000000001" customHeight="1">
      <c r="A9" s="58" t="s">
        <v>39</v>
      </c>
      <c r="B9" s="59"/>
      <c r="C9" s="60"/>
      <c r="D9" s="60"/>
      <c r="E9" s="61"/>
      <c r="F9" s="61"/>
      <c r="G9" s="62"/>
      <c r="H9" s="63"/>
      <c r="I9" s="64"/>
      <c r="J9" s="47"/>
    </row>
    <row r="10" spans="1:13">
      <c r="A10" s="65">
        <v>1</v>
      </c>
      <c r="B10" s="66">
        <v>295001</v>
      </c>
      <c r="C10" s="67" t="s">
        <v>40</v>
      </c>
      <c r="D10" s="67" t="s">
        <v>41</v>
      </c>
      <c r="E10" s="68">
        <v>7</v>
      </c>
      <c r="F10" s="68">
        <v>0</v>
      </c>
      <c r="G10" s="69">
        <f t="shared" ref="G10:G27" si="0">E10*F10</f>
        <v>0</v>
      </c>
      <c r="H10" s="70">
        <v>0</v>
      </c>
      <c r="I10" s="71">
        <f t="shared" ref="I10:I27" si="1">E10*H10</f>
        <v>0</v>
      </c>
      <c r="J10" s="72" t="s">
        <v>42</v>
      </c>
      <c r="K10" s="4" t="s">
        <v>43</v>
      </c>
      <c r="M10" s="73" t="s">
        <v>44</v>
      </c>
    </row>
    <row r="11" spans="1:13">
      <c r="A11" s="65">
        <v>2</v>
      </c>
      <c r="B11" s="66">
        <v>295001</v>
      </c>
      <c r="C11" s="67" t="s">
        <v>40</v>
      </c>
      <c r="D11" s="67" t="s">
        <v>41</v>
      </c>
      <c r="E11" s="68">
        <v>47</v>
      </c>
      <c r="F11" s="68">
        <v>0</v>
      </c>
      <c r="G11" s="69">
        <f t="shared" si="0"/>
        <v>0</v>
      </c>
      <c r="H11" s="70">
        <v>0</v>
      </c>
      <c r="I11" s="71">
        <f t="shared" si="1"/>
        <v>0</v>
      </c>
      <c r="J11" s="72" t="s">
        <v>42</v>
      </c>
      <c r="K11" s="4" t="s">
        <v>43</v>
      </c>
      <c r="M11" s="73" t="s">
        <v>44</v>
      </c>
    </row>
    <row r="12" spans="1:13">
      <c r="A12" s="65">
        <v>3</v>
      </c>
      <c r="B12" s="66">
        <v>295073</v>
      </c>
      <c r="C12" s="67" t="s">
        <v>45</v>
      </c>
      <c r="D12" s="67" t="s">
        <v>46</v>
      </c>
      <c r="E12" s="68">
        <v>2</v>
      </c>
      <c r="F12" s="68">
        <v>0</v>
      </c>
      <c r="G12" s="69">
        <f t="shared" si="0"/>
        <v>0</v>
      </c>
      <c r="H12" s="70">
        <v>0</v>
      </c>
      <c r="I12" s="71">
        <f t="shared" si="1"/>
        <v>0</v>
      </c>
      <c r="J12" s="72" t="s">
        <v>42</v>
      </c>
      <c r="K12" s="4" t="s">
        <v>43</v>
      </c>
      <c r="M12" s="73" t="s">
        <v>44</v>
      </c>
    </row>
    <row r="13" spans="1:13">
      <c r="A13" s="65">
        <v>4</v>
      </c>
      <c r="B13" s="66">
        <v>295081</v>
      </c>
      <c r="C13" s="67" t="s">
        <v>47</v>
      </c>
      <c r="D13" s="67" t="s">
        <v>46</v>
      </c>
      <c r="E13" s="68">
        <v>8</v>
      </c>
      <c r="F13" s="68">
        <v>0</v>
      </c>
      <c r="G13" s="69">
        <f t="shared" si="0"/>
        <v>0</v>
      </c>
      <c r="H13" s="70">
        <v>0</v>
      </c>
      <c r="I13" s="71">
        <f t="shared" si="1"/>
        <v>0</v>
      </c>
      <c r="J13" s="72" t="s">
        <v>42</v>
      </c>
      <c r="K13" s="4" t="s">
        <v>43</v>
      </c>
      <c r="M13" s="73" t="s">
        <v>44</v>
      </c>
    </row>
    <row r="14" spans="1:13">
      <c r="A14" s="65">
        <v>5</v>
      </c>
      <c r="B14" s="66">
        <v>295601</v>
      </c>
      <c r="C14" s="67" t="s">
        <v>48</v>
      </c>
      <c r="D14" s="67" t="s">
        <v>41</v>
      </c>
      <c r="E14" s="68">
        <v>20</v>
      </c>
      <c r="F14" s="68">
        <v>0</v>
      </c>
      <c r="G14" s="69">
        <f t="shared" si="0"/>
        <v>0</v>
      </c>
      <c r="H14" s="70">
        <v>0</v>
      </c>
      <c r="I14" s="71">
        <f t="shared" si="1"/>
        <v>0</v>
      </c>
      <c r="J14" s="72" t="s">
        <v>42</v>
      </c>
      <c r="K14" s="4" t="s">
        <v>43</v>
      </c>
      <c r="M14" s="73" t="s">
        <v>44</v>
      </c>
    </row>
    <row r="15" spans="1:13">
      <c r="A15" s="65">
        <v>6</v>
      </c>
      <c r="B15" s="66">
        <v>295623</v>
      </c>
      <c r="C15" s="67" t="s">
        <v>49</v>
      </c>
      <c r="D15" s="67" t="s">
        <v>46</v>
      </c>
      <c r="E15" s="68">
        <v>4</v>
      </c>
      <c r="F15" s="68">
        <v>0</v>
      </c>
      <c r="G15" s="69">
        <f t="shared" si="0"/>
        <v>0</v>
      </c>
      <c r="H15" s="70">
        <v>0</v>
      </c>
      <c r="I15" s="71">
        <f t="shared" si="1"/>
        <v>0</v>
      </c>
      <c r="J15" s="72" t="s">
        <v>42</v>
      </c>
      <c r="K15" s="4" t="s">
        <v>43</v>
      </c>
      <c r="M15" s="73" t="s">
        <v>44</v>
      </c>
    </row>
    <row r="16" spans="1:13">
      <c r="A16" s="65">
        <v>7</v>
      </c>
      <c r="B16" s="66">
        <v>295621</v>
      </c>
      <c r="C16" s="67" t="s">
        <v>50</v>
      </c>
      <c r="D16" s="67" t="s">
        <v>46</v>
      </c>
      <c r="E16" s="68">
        <v>2</v>
      </c>
      <c r="F16" s="68">
        <v>0</v>
      </c>
      <c r="G16" s="69">
        <f t="shared" si="0"/>
        <v>0</v>
      </c>
      <c r="H16" s="70">
        <v>0</v>
      </c>
      <c r="I16" s="71">
        <f t="shared" si="1"/>
        <v>0</v>
      </c>
      <c r="J16" s="72" t="s">
        <v>42</v>
      </c>
      <c r="K16" s="4" t="s">
        <v>43</v>
      </c>
      <c r="M16" s="73" t="s">
        <v>44</v>
      </c>
    </row>
    <row r="17" spans="1:13">
      <c r="A17" s="65">
        <v>8</v>
      </c>
      <c r="B17" s="66">
        <v>295621</v>
      </c>
      <c r="C17" s="67" t="s">
        <v>50</v>
      </c>
      <c r="D17" s="67" t="s">
        <v>46</v>
      </c>
      <c r="E17" s="68">
        <v>2</v>
      </c>
      <c r="F17" s="68">
        <v>0</v>
      </c>
      <c r="G17" s="69">
        <f t="shared" si="0"/>
        <v>0</v>
      </c>
      <c r="H17" s="70">
        <v>0</v>
      </c>
      <c r="I17" s="71">
        <f t="shared" si="1"/>
        <v>0</v>
      </c>
      <c r="J17" s="72" t="s">
        <v>42</v>
      </c>
      <c r="K17" s="4" t="s">
        <v>43</v>
      </c>
      <c r="M17" s="73" t="s">
        <v>44</v>
      </c>
    </row>
    <row r="18" spans="1:13">
      <c r="A18" s="65">
        <v>9</v>
      </c>
      <c r="B18" s="66">
        <v>295302</v>
      </c>
      <c r="C18" s="67" t="s">
        <v>51</v>
      </c>
      <c r="D18" s="67" t="s">
        <v>46</v>
      </c>
      <c r="E18" s="68">
        <v>22</v>
      </c>
      <c r="F18" s="68">
        <v>0</v>
      </c>
      <c r="G18" s="69">
        <f t="shared" si="0"/>
        <v>0</v>
      </c>
      <c r="H18" s="70">
        <v>0</v>
      </c>
      <c r="I18" s="71">
        <f t="shared" si="1"/>
        <v>0</v>
      </c>
      <c r="J18" s="72" t="s">
        <v>42</v>
      </c>
      <c r="K18" s="4" t="s">
        <v>43</v>
      </c>
      <c r="M18" s="73" t="s">
        <v>44</v>
      </c>
    </row>
    <row r="19" spans="1:13">
      <c r="A19" s="65">
        <v>10</v>
      </c>
      <c r="B19" s="66">
        <v>295619</v>
      </c>
      <c r="C19" s="67" t="s">
        <v>52</v>
      </c>
      <c r="D19" s="67" t="s">
        <v>46</v>
      </c>
      <c r="E19" s="68">
        <v>1</v>
      </c>
      <c r="F19" s="68">
        <v>0</v>
      </c>
      <c r="G19" s="69">
        <f t="shared" si="0"/>
        <v>0</v>
      </c>
      <c r="H19" s="70">
        <v>0</v>
      </c>
      <c r="I19" s="71">
        <f t="shared" si="1"/>
        <v>0</v>
      </c>
      <c r="J19" s="72" t="s">
        <v>42</v>
      </c>
      <c r="K19" s="4" t="s">
        <v>43</v>
      </c>
      <c r="M19" s="73" t="s">
        <v>44</v>
      </c>
    </row>
    <row r="20" spans="1:13">
      <c r="A20" s="65">
        <v>11</v>
      </c>
      <c r="B20" s="66">
        <v>295251</v>
      </c>
      <c r="C20" s="67" t="s">
        <v>53</v>
      </c>
      <c r="D20" s="67" t="s">
        <v>46</v>
      </c>
      <c r="E20" s="68">
        <v>1</v>
      </c>
      <c r="F20" s="68">
        <v>0</v>
      </c>
      <c r="G20" s="69">
        <f t="shared" si="0"/>
        <v>0</v>
      </c>
      <c r="H20" s="70">
        <v>0</v>
      </c>
      <c r="I20" s="71">
        <f t="shared" si="1"/>
        <v>0</v>
      </c>
      <c r="J20" s="72" t="s">
        <v>42</v>
      </c>
      <c r="M20" s="73" t="s">
        <v>44</v>
      </c>
    </row>
    <row r="21" spans="1:13">
      <c r="A21" s="65">
        <v>12</v>
      </c>
      <c r="B21" s="66">
        <v>295252</v>
      </c>
      <c r="C21" s="67" t="s">
        <v>54</v>
      </c>
      <c r="D21" s="67" t="s">
        <v>46</v>
      </c>
      <c r="E21" s="68">
        <v>1</v>
      </c>
      <c r="F21" s="68">
        <v>0</v>
      </c>
      <c r="G21" s="69">
        <f t="shared" si="0"/>
        <v>0</v>
      </c>
      <c r="H21" s="70">
        <v>0</v>
      </c>
      <c r="I21" s="71">
        <f t="shared" si="1"/>
        <v>0</v>
      </c>
      <c r="J21" s="72" t="s">
        <v>42</v>
      </c>
      <c r="M21" s="73" t="s">
        <v>44</v>
      </c>
    </row>
    <row r="22" spans="1:13">
      <c r="A22" s="65">
        <v>13</v>
      </c>
      <c r="B22" s="66">
        <v>295635</v>
      </c>
      <c r="C22" s="67" t="s">
        <v>55</v>
      </c>
      <c r="D22" s="67" t="s">
        <v>46</v>
      </c>
      <c r="E22" s="68">
        <v>1</v>
      </c>
      <c r="F22" s="68">
        <v>0</v>
      </c>
      <c r="G22" s="69">
        <f t="shared" si="0"/>
        <v>0</v>
      </c>
      <c r="H22" s="70">
        <v>0</v>
      </c>
      <c r="I22" s="71">
        <f t="shared" si="1"/>
        <v>0</v>
      </c>
      <c r="J22" s="72" t="s">
        <v>42</v>
      </c>
      <c r="M22" s="73" t="s">
        <v>44</v>
      </c>
    </row>
    <row r="23" spans="1:13">
      <c r="A23" s="65">
        <v>14</v>
      </c>
      <c r="B23" s="66">
        <v>295895</v>
      </c>
      <c r="C23" s="67" t="s">
        <v>56</v>
      </c>
      <c r="D23" s="67" t="s">
        <v>46</v>
      </c>
      <c r="E23" s="68">
        <v>1</v>
      </c>
      <c r="F23" s="68">
        <v>0</v>
      </c>
      <c r="G23" s="69">
        <f t="shared" si="0"/>
        <v>0</v>
      </c>
      <c r="H23" s="70">
        <v>0</v>
      </c>
      <c r="I23" s="71">
        <f t="shared" si="1"/>
        <v>0</v>
      </c>
      <c r="J23" s="72" t="s">
        <v>42</v>
      </c>
      <c r="K23" s="4" t="s">
        <v>43</v>
      </c>
      <c r="M23" s="73" t="s">
        <v>44</v>
      </c>
    </row>
    <row r="24" spans="1:13">
      <c r="A24" s="65">
        <v>15</v>
      </c>
      <c r="B24" s="66">
        <v>295896</v>
      </c>
      <c r="C24" s="67" t="s">
        <v>57</v>
      </c>
      <c r="D24" s="67" t="s">
        <v>46</v>
      </c>
      <c r="E24" s="68">
        <v>1</v>
      </c>
      <c r="F24" s="68">
        <v>0</v>
      </c>
      <c r="G24" s="69">
        <f t="shared" si="0"/>
        <v>0</v>
      </c>
      <c r="H24" s="70">
        <v>0</v>
      </c>
      <c r="I24" s="71">
        <f t="shared" si="1"/>
        <v>0</v>
      </c>
      <c r="J24" s="72" t="s">
        <v>42</v>
      </c>
      <c r="M24" s="73" t="s">
        <v>44</v>
      </c>
    </row>
    <row r="25" spans="1:13">
      <c r="A25" s="65">
        <v>16</v>
      </c>
      <c r="B25" s="66">
        <v>295891</v>
      </c>
      <c r="C25" s="67" t="s">
        <v>58</v>
      </c>
      <c r="D25" s="67" t="s">
        <v>46</v>
      </c>
      <c r="E25" s="68">
        <v>3</v>
      </c>
      <c r="F25" s="68">
        <v>0</v>
      </c>
      <c r="G25" s="69">
        <f t="shared" si="0"/>
        <v>0</v>
      </c>
      <c r="H25" s="70">
        <v>0</v>
      </c>
      <c r="I25" s="71">
        <f t="shared" si="1"/>
        <v>0</v>
      </c>
      <c r="J25" s="72" t="s">
        <v>42</v>
      </c>
      <c r="K25" s="4" t="s">
        <v>43</v>
      </c>
      <c r="M25" s="73" t="s">
        <v>44</v>
      </c>
    </row>
    <row r="26" spans="1:13">
      <c r="A26" s="65">
        <v>17</v>
      </c>
      <c r="B26" s="66">
        <v>295894</v>
      </c>
      <c r="C26" s="67" t="s">
        <v>59</v>
      </c>
      <c r="D26" s="67" t="s">
        <v>46</v>
      </c>
      <c r="E26" s="68">
        <v>3</v>
      </c>
      <c r="F26" s="68">
        <v>0</v>
      </c>
      <c r="G26" s="69">
        <f t="shared" si="0"/>
        <v>0</v>
      </c>
      <c r="H26" s="70">
        <v>0</v>
      </c>
      <c r="I26" s="71">
        <f t="shared" si="1"/>
        <v>0</v>
      </c>
      <c r="J26" s="72" t="s">
        <v>42</v>
      </c>
      <c r="M26" s="73" t="s">
        <v>44</v>
      </c>
    </row>
    <row r="27" spans="1:13" ht="13.8" thickBot="1">
      <c r="A27" s="74">
        <v>18</v>
      </c>
      <c r="B27" s="75">
        <v>295896</v>
      </c>
      <c r="C27" s="76" t="s">
        <v>57</v>
      </c>
      <c r="D27" s="76" t="s">
        <v>46</v>
      </c>
      <c r="E27" s="77">
        <v>3</v>
      </c>
      <c r="F27" s="77">
        <v>0</v>
      </c>
      <c r="G27" s="78">
        <f t="shared" si="0"/>
        <v>0</v>
      </c>
      <c r="H27" s="79">
        <v>0</v>
      </c>
      <c r="I27" s="80">
        <f t="shared" si="1"/>
        <v>0</v>
      </c>
      <c r="J27" s="81" t="s">
        <v>42</v>
      </c>
      <c r="K27" s="4" t="s">
        <v>43</v>
      </c>
      <c r="M27" s="73" t="s">
        <v>44</v>
      </c>
    </row>
    <row r="28" spans="1:13" s="90" customFormat="1">
      <c r="A28" s="82"/>
      <c r="B28" s="83"/>
      <c r="C28" s="84" t="s">
        <v>60</v>
      </c>
      <c r="D28" s="84"/>
      <c r="E28" s="85"/>
      <c r="F28" s="85"/>
      <c r="G28" s="86">
        <f>SUM(G10:G27)</f>
        <v>0</v>
      </c>
      <c r="H28" s="87"/>
      <c r="I28" s="88">
        <f>SUM(I10:I27)</f>
        <v>0</v>
      </c>
      <c r="J28" s="89"/>
      <c r="M28" s="91" t="s">
        <v>44</v>
      </c>
    </row>
    <row r="29" spans="1:13" s="46" customFormat="1" ht="20.100000000000001" customHeight="1">
      <c r="A29" s="92" t="s">
        <v>61</v>
      </c>
      <c r="B29" s="93"/>
      <c r="C29" s="94"/>
      <c r="D29" s="94"/>
      <c r="E29" s="95"/>
      <c r="F29" s="95"/>
      <c r="G29" s="96"/>
      <c r="H29" s="97"/>
      <c r="I29" s="98"/>
      <c r="J29" s="99"/>
      <c r="M29" s="100"/>
    </row>
    <row r="30" spans="1:13">
      <c r="A30" s="65">
        <v>19</v>
      </c>
      <c r="B30" s="66">
        <v>210220001</v>
      </c>
      <c r="C30" s="67" t="s">
        <v>62</v>
      </c>
      <c r="D30" s="67" t="s">
        <v>41</v>
      </c>
      <c r="E30" s="68">
        <v>7</v>
      </c>
      <c r="F30" s="68">
        <v>0</v>
      </c>
      <c r="G30" s="69">
        <f t="shared" ref="G30:G37" si="2">E30*F30</f>
        <v>0</v>
      </c>
      <c r="H30" s="70">
        <v>0.30599999999999999</v>
      </c>
      <c r="I30" s="71">
        <f t="shared" ref="I30:I37" si="3">E30*H30</f>
        <v>2.14</v>
      </c>
      <c r="J30" s="72" t="s">
        <v>42</v>
      </c>
      <c r="M30" s="73" t="s">
        <v>63</v>
      </c>
    </row>
    <row r="31" spans="1:13">
      <c r="A31" s="65">
        <v>20</v>
      </c>
      <c r="B31" s="66">
        <v>210220021</v>
      </c>
      <c r="C31" s="67" t="s">
        <v>64</v>
      </c>
      <c r="D31" s="67" t="s">
        <v>41</v>
      </c>
      <c r="E31" s="68">
        <v>47</v>
      </c>
      <c r="F31" s="68">
        <v>0</v>
      </c>
      <c r="G31" s="69">
        <f t="shared" si="2"/>
        <v>0</v>
      </c>
      <c r="H31" s="70">
        <v>7.5999999999999998E-2</v>
      </c>
      <c r="I31" s="71">
        <f t="shared" si="3"/>
        <v>3.57</v>
      </c>
      <c r="J31" s="72" t="s">
        <v>42</v>
      </c>
      <c r="M31" s="73" t="s">
        <v>63</v>
      </c>
    </row>
    <row r="32" spans="1:13">
      <c r="A32" s="65">
        <v>21</v>
      </c>
      <c r="B32" s="66">
        <v>210220302</v>
      </c>
      <c r="C32" s="67" t="s">
        <v>65</v>
      </c>
      <c r="D32" s="67" t="s">
        <v>46</v>
      </c>
      <c r="E32" s="68">
        <v>8</v>
      </c>
      <c r="F32" s="68">
        <v>0</v>
      </c>
      <c r="G32" s="69">
        <f t="shared" si="2"/>
        <v>0</v>
      </c>
      <c r="H32" s="70">
        <v>0.35199999999999998</v>
      </c>
      <c r="I32" s="71">
        <f t="shared" si="3"/>
        <v>2.82</v>
      </c>
      <c r="J32" s="72" t="s">
        <v>42</v>
      </c>
      <c r="M32" s="73" t="s">
        <v>63</v>
      </c>
    </row>
    <row r="33" spans="1:13">
      <c r="A33" s="65">
        <v>22</v>
      </c>
      <c r="B33" s="66">
        <v>210220101</v>
      </c>
      <c r="C33" s="67" t="s">
        <v>66</v>
      </c>
      <c r="D33" s="67" t="s">
        <v>41</v>
      </c>
      <c r="E33" s="68">
        <v>22</v>
      </c>
      <c r="F33" s="68">
        <v>0</v>
      </c>
      <c r="G33" s="69">
        <f t="shared" si="2"/>
        <v>0</v>
      </c>
      <c r="H33" s="70">
        <v>0.497</v>
      </c>
      <c r="I33" s="71">
        <f t="shared" si="3"/>
        <v>10.93</v>
      </c>
      <c r="J33" s="72" t="s">
        <v>42</v>
      </c>
      <c r="M33" s="73" t="s">
        <v>63</v>
      </c>
    </row>
    <row r="34" spans="1:13">
      <c r="A34" s="65">
        <v>23</v>
      </c>
      <c r="B34" s="66">
        <v>210220301</v>
      </c>
      <c r="C34" s="67" t="s">
        <v>67</v>
      </c>
      <c r="D34" s="67" t="s">
        <v>46</v>
      </c>
      <c r="E34" s="68">
        <v>4</v>
      </c>
      <c r="F34" s="68">
        <v>0</v>
      </c>
      <c r="G34" s="69">
        <f t="shared" si="2"/>
        <v>0</v>
      </c>
      <c r="H34" s="70">
        <v>0.251</v>
      </c>
      <c r="I34" s="71">
        <f t="shared" si="3"/>
        <v>1</v>
      </c>
      <c r="J34" s="72" t="s">
        <v>42</v>
      </c>
      <c r="M34" s="73" t="s">
        <v>63</v>
      </c>
    </row>
    <row r="35" spans="1:13">
      <c r="A35" s="65">
        <v>24</v>
      </c>
      <c r="B35" s="66">
        <v>210220301</v>
      </c>
      <c r="C35" s="67" t="s">
        <v>67</v>
      </c>
      <c r="D35" s="67" t="s">
        <v>46</v>
      </c>
      <c r="E35" s="68">
        <v>2</v>
      </c>
      <c r="F35" s="68">
        <v>0</v>
      </c>
      <c r="G35" s="69">
        <f t="shared" si="2"/>
        <v>0</v>
      </c>
      <c r="H35" s="70">
        <v>0.251</v>
      </c>
      <c r="I35" s="71">
        <f t="shared" si="3"/>
        <v>0.5</v>
      </c>
      <c r="J35" s="72" t="s">
        <v>42</v>
      </c>
      <c r="M35" s="73" t="s">
        <v>63</v>
      </c>
    </row>
    <row r="36" spans="1:13">
      <c r="A36" s="65">
        <v>25</v>
      </c>
      <c r="B36" s="66">
        <v>210220301</v>
      </c>
      <c r="C36" s="67" t="s">
        <v>67</v>
      </c>
      <c r="D36" s="67" t="s">
        <v>46</v>
      </c>
      <c r="E36" s="68">
        <v>2</v>
      </c>
      <c r="F36" s="68">
        <v>0</v>
      </c>
      <c r="G36" s="69">
        <f t="shared" si="2"/>
        <v>0</v>
      </c>
      <c r="H36" s="70">
        <v>0.251</v>
      </c>
      <c r="I36" s="71">
        <f t="shared" si="3"/>
        <v>0.5</v>
      </c>
      <c r="J36" s="72" t="s">
        <v>42</v>
      </c>
      <c r="M36" s="73" t="s">
        <v>63</v>
      </c>
    </row>
    <row r="37" spans="1:13" ht="13.8" thickBot="1">
      <c r="A37" s="74">
        <v>26</v>
      </c>
      <c r="B37" s="75">
        <v>210220231</v>
      </c>
      <c r="C37" s="76" t="s">
        <v>68</v>
      </c>
      <c r="D37" s="76" t="s">
        <v>46</v>
      </c>
      <c r="E37" s="77">
        <v>1</v>
      </c>
      <c r="F37" s="77">
        <v>0</v>
      </c>
      <c r="G37" s="78">
        <f t="shared" si="2"/>
        <v>0</v>
      </c>
      <c r="H37" s="79">
        <v>0.8</v>
      </c>
      <c r="I37" s="80">
        <f t="shared" si="3"/>
        <v>0.8</v>
      </c>
      <c r="J37" s="81" t="s">
        <v>42</v>
      </c>
      <c r="M37" s="73" t="s">
        <v>63</v>
      </c>
    </row>
    <row r="38" spans="1:13" s="90" customFormat="1">
      <c r="A38" s="82"/>
      <c r="B38" s="83"/>
      <c r="C38" s="84" t="s">
        <v>60</v>
      </c>
      <c r="D38" s="84"/>
      <c r="E38" s="85"/>
      <c r="F38" s="85"/>
      <c r="G38" s="86">
        <f>SUM(G30:G37)</f>
        <v>0</v>
      </c>
      <c r="H38" s="87"/>
      <c r="I38" s="88">
        <f>SUM(I30:I37)</f>
        <v>22.26</v>
      </c>
      <c r="J38" s="89"/>
      <c r="M38" s="91" t="s">
        <v>63</v>
      </c>
    </row>
    <row r="39" spans="1:13" s="46" customFormat="1" ht="20.100000000000001" customHeight="1">
      <c r="A39" s="92" t="s">
        <v>69</v>
      </c>
      <c r="B39" s="93"/>
      <c r="C39" s="94"/>
      <c r="D39" s="94"/>
      <c r="E39" s="95"/>
      <c r="F39" s="95"/>
      <c r="G39" s="96"/>
      <c r="H39" s="97"/>
      <c r="I39" s="98"/>
      <c r="J39" s="99"/>
      <c r="M39" s="100"/>
    </row>
    <row r="40" spans="1:13" ht="13.8" thickBot="1">
      <c r="A40" s="74">
        <v>27</v>
      </c>
      <c r="B40" s="75">
        <v>219001111</v>
      </c>
      <c r="C40" s="76" t="s">
        <v>70</v>
      </c>
      <c r="D40" s="76" t="s">
        <v>71</v>
      </c>
      <c r="E40" s="77">
        <v>1</v>
      </c>
      <c r="F40" s="77">
        <v>0</v>
      </c>
      <c r="G40" s="78">
        <f>E40*F40</f>
        <v>0</v>
      </c>
      <c r="H40" s="79">
        <v>2.8330000000000002</v>
      </c>
      <c r="I40" s="80">
        <f>E40*H40</f>
        <v>2.83</v>
      </c>
      <c r="J40" s="81" t="s">
        <v>42</v>
      </c>
      <c r="K40" s="4" t="s">
        <v>43</v>
      </c>
      <c r="M40" s="73" t="s">
        <v>72</v>
      </c>
    </row>
    <row r="41" spans="1:13" s="90" customFormat="1" ht="13.8" thickBot="1">
      <c r="A41" s="101"/>
      <c r="B41" s="102"/>
      <c r="C41" s="103" t="s">
        <v>60</v>
      </c>
      <c r="D41" s="103"/>
      <c r="E41" s="104"/>
      <c r="F41" s="104"/>
      <c r="G41" s="105">
        <f>SUM(G40:G40)</f>
        <v>0</v>
      </c>
      <c r="H41" s="106"/>
      <c r="I41" s="107">
        <f>SUM(I40:I40)</f>
        <v>2.83</v>
      </c>
      <c r="J41" s="108"/>
      <c r="M41" s="90" t="s">
        <v>72</v>
      </c>
    </row>
    <row r="42" spans="1:13">
      <c r="B42" s="109"/>
      <c r="E42" s="1"/>
      <c r="F42" s="1"/>
      <c r="G42" s="110"/>
      <c r="H42" s="111"/>
      <c r="I42" s="112"/>
    </row>
    <row r="43" spans="1:13">
      <c r="A43" s="4" t="s">
        <v>278</v>
      </c>
      <c r="B43" s="109"/>
      <c r="E43" s="1"/>
      <c r="F43" s="1"/>
      <c r="G43" s="110"/>
      <c r="H43" s="111"/>
      <c r="I43" s="112"/>
    </row>
    <row r="44" spans="1:13">
      <c r="A44" s="4" t="s">
        <v>25</v>
      </c>
      <c r="B44" s="109"/>
      <c r="E44" s="1"/>
      <c r="F44" s="1"/>
      <c r="G44" s="110"/>
      <c r="H44" s="111"/>
      <c r="I44" s="112"/>
    </row>
    <row r="45" spans="1:13">
      <c r="B45" s="109"/>
      <c r="E45" s="1"/>
      <c r="F45" s="1"/>
      <c r="G45" s="110"/>
      <c r="H45" s="111"/>
      <c r="I45" s="112"/>
    </row>
    <row r="46" spans="1:13">
      <c r="B46" s="109"/>
      <c r="E46" s="1"/>
      <c r="F46" s="1"/>
      <c r="G46" s="110"/>
      <c r="H46" s="111"/>
      <c r="I46" s="112"/>
    </row>
    <row r="47" spans="1:13">
      <c r="B47" s="109"/>
      <c r="E47" s="1"/>
      <c r="F47" s="1"/>
      <c r="G47" s="110"/>
      <c r="H47" s="111"/>
      <c r="I47" s="112"/>
    </row>
    <row r="48" spans="1:13">
      <c r="B48" s="109"/>
      <c r="E48" s="1"/>
      <c r="F48" s="1"/>
      <c r="G48" s="110"/>
      <c r="H48" s="111"/>
      <c r="I48" s="112"/>
    </row>
    <row r="49" spans="2:9">
      <c r="B49" s="109"/>
      <c r="E49" s="1"/>
      <c r="F49" s="1"/>
      <c r="G49" s="110"/>
      <c r="H49" s="111"/>
      <c r="I49" s="112"/>
    </row>
    <row r="50" spans="2:9">
      <c r="B50" s="109"/>
      <c r="E50" s="1"/>
      <c r="F50" s="1"/>
      <c r="G50" s="110"/>
      <c r="H50" s="111"/>
      <c r="I50" s="112"/>
    </row>
    <row r="51" spans="2:9">
      <c r="B51" s="109"/>
      <c r="E51" s="1"/>
      <c r="F51" s="1"/>
      <c r="G51" s="110"/>
      <c r="H51" s="111"/>
      <c r="I51" s="112"/>
    </row>
    <row r="52" spans="2:9">
      <c r="B52" s="109"/>
      <c r="E52" s="1"/>
      <c r="F52" s="1"/>
      <c r="G52" s="110"/>
      <c r="H52" s="111"/>
      <c r="I52" s="112"/>
    </row>
    <row r="53" spans="2:9">
      <c r="B53" s="109"/>
      <c r="E53" s="1"/>
      <c r="F53" s="1"/>
      <c r="G53" s="110"/>
      <c r="H53" s="111"/>
      <c r="I53" s="112"/>
    </row>
  </sheetData>
  <printOptions horizontalCentered="1"/>
  <pageMargins left="0.78740157499999996" right="0.78740157499999996" top="0.984251969" bottom="0.984251969" header="0.4921259845" footer="0.4921259845"/>
  <pageSetup paperSize="9" fitToHeight="0" orientation="portrait" r:id="rId1"/>
  <headerFooter alignWithMargins="0"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37"/>
  <sheetViews>
    <sheetView topLeftCell="A13" workbookViewId="0">
      <selection activeCell="J37" sqref="J37"/>
    </sheetView>
  </sheetViews>
  <sheetFormatPr defaultColWidth="9.109375" defaultRowHeight="13.2"/>
  <cols>
    <col min="1" max="1" width="4.6640625" style="4" customWidth="1"/>
    <col min="2" max="2" width="10.6640625" style="4" customWidth="1"/>
    <col min="3" max="3" width="30.6640625" style="4" customWidth="1"/>
    <col min="4" max="4" width="11.6640625" style="1" customWidth="1"/>
    <col min="5" max="5" width="14.6640625" style="2" customWidth="1"/>
    <col min="6" max="6" width="16.6640625" style="3" customWidth="1"/>
    <col min="7" max="8" width="0" style="4" hidden="1" customWidth="1"/>
    <col min="9" max="16384" width="9.109375" style="4"/>
  </cols>
  <sheetData>
    <row r="3" spans="1:8" ht="15.6">
      <c r="A3" s="5"/>
      <c r="B3" s="40" t="s">
        <v>17</v>
      </c>
      <c r="C3" s="40"/>
      <c r="D3" s="6"/>
      <c r="E3" s="7"/>
      <c r="F3" s="8"/>
      <c r="G3" s="5"/>
    </row>
    <row r="4" spans="1:8" ht="15.6">
      <c r="A4" s="5"/>
      <c r="B4" s="40" t="s">
        <v>74</v>
      </c>
      <c r="C4" s="40"/>
      <c r="D4" s="6"/>
      <c r="E4" s="7"/>
      <c r="F4" s="8"/>
      <c r="G4" s="5"/>
    </row>
    <row r="5" spans="1:8" ht="15.6">
      <c r="A5" s="5"/>
      <c r="B5" s="40" t="s">
        <v>75</v>
      </c>
      <c r="C5" s="40"/>
      <c r="D5" s="6"/>
      <c r="E5" s="7"/>
      <c r="F5" s="8"/>
      <c r="G5" s="5"/>
    </row>
    <row r="6" spans="1:8" ht="16.2" thickBot="1">
      <c r="A6" s="5"/>
      <c r="B6" s="40"/>
      <c r="C6" s="40"/>
      <c r="D6" s="6"/>
      <c r="E6" s="7"/>
      <c r="F6" s="8"/>
      <c r="G6" s="5"/>
    </row>
    <row r="7" spans="1:8" s="34" customFormat="1" ht="33.9" customHeight="1" thickBot="1">
      <c r="A7" s="35" t="s">
        <v>20</v>
      </c>
      <c r="B7" s="36"/>
      <c r="C7" s="36"/>
      <c r="D7" s="37"/>
      <c r="E7" s="38"/>
      <c r="F7" s="39"/>
    </row>
    <row r="8" spans="1:8" ht="16.2" thickBot="1">
      <c r="A8" s="41" t="s">
        <v>21</v>
      </c>
      <c r="B8" s="42"/>
      <c r="C8" s="42"/>
      <c r="D8" s="43" t="s">
        <v>22</v>
      </c>
      <c r="E8" s="44" t="s">
        <v>23</v>
      </c>
      <c r="F8" s="45" t="s">
        <v>24</v>
      </c>
    </row>
    <row r="9" spans="1:8" ht="15.6">
      <c r="A9" s="21">
        <v>1</v>
      </c>
      <c r="B9" s="9" t="s">
        <v>76</v>
      </c>
      <c r="C9" s="9"/>
      <c r="D9" s="10"/>
      <c r="E9" s="11"/>
      <c r="F9" s="22">
        <f>'Soupis položek slb'!G15</f>
        <v>0</v>
      </c>
      <c r="H9" s="4">
        <v>9</v>
      </c>
    </row>
    <row r="10" spans="1:8" ht="15.6">
      <c r="A10" s="21">
        <v>2</v>
      </c>
      <c r="B10" s="9" t="s">
        <v>77</v>
      </c>
      <c r="C10" s="9"/>
      <c r="D10" s="10">
        <v>3.6</v>
      </c>
      <c r="E10" s="11">
        <f>SUM(F9:F9)</f>
        <v>0</v>
      </c>
      <c r="F10" s="22">
        <f>D10*E10/100</f>
        <v>0</v>
      </c>
      <c r="H10" s="4">
        <v>10</v>
      </c>
    </row>
    <row r="11" spans="1:8" ht="15.6">
      <c r="A11" s="21">
        <v>3</v>
      </c>
      <c r="B11" s="9" t="s">
        <v>78</v>
      </c>
      <c r="C11" s="9"/>
      <c r="D11" s="10">
        <v>1</v>
      </c>
      <c r="E11" s="11">
        <f>SUM(F9:F9)</f>
        <v>0</v>
      </c>
      <c r="F11" s="22">
        <f>D11*E11/100</f>
        <v>0</v>
      </c>
      <c r="H11" s="4">
        <v>12</v>
      </c>
    </row>
    <row r="12" spans="1:8" ht="15.6">
      <c r="A12" s="21">
        <v>4</v>
      </c>
      <c r="B12" s="9" t="s">
        <v>0</v>
      </c>
      <c r="C12" s="9"/>
      <c r="D12" s="10"/>
      <c r="E12" s="11"/>
      <c r="F12" s="22">
        <f>'Soupis položek slb'!G35</f>
        <v>0</v>
      </c>
      <c r="H12" s="4">
        <v>13</v>
      </c>
    </row>
    <row r="13" spans="1:8" ht="15.6">
      <c r="A13" s="21">
        <v>5</v>
      </c>
      <c r="B13" s="9" t="s">
        <v>1</v>
      </c>
      <c r="C13" s="9"/>
      <c r="D13" s="10">
        <v>5</v>
      </c>
      <c r="E13" s="11">
        <f>'Soupis položek slb'!G18+'Soupis položek slb'!G19+'Soupis položek slb'!G20+'Soupis položek slb'!G21+'Soupis položek slb'!G22+'Soupis položek slb'!G23</f>
        <v>0</v>
      </c>
      <c r="F13" s="22">
        <f>D13*E13/100</f>
        <v>0</v>
      </c>
      <c r="H13" s="4">
        <v>14</v>
      </c>
    </row>
    <row r="14" spans="1:8" ht="15.6">
      <c r="A14" s="21">
        <v>6</v>
      </c>
      <c r="B14" s="9" t="s">
        <v>2</v>
      </c>
      <c r="C14" s="9"/>
      <c r="D14" s="10">
        <v>3</v>
      </c>
      <c r="E14" s="11">
        <f>SUM(F12:F12)</f>
        <v>0</v>
      </c>
      <c r="F14" s="22">
        <f>D14*E14/100</f>
        <v>0</v>
      </c>
      <c r="H14" s="4">
        <v>15</v>
      </c>
    </row>
    <row r="15" spans="1:8" ht="15.6">
      <c r="A15" s="21">
        <v>7</v>
      </c>
      <c r="B15" s="9" t="s">
        <v>3</v>
      </c>
      <c r="C15" s="9"/>
      <c r="D15" s="10"/>
      <c r="E15" s="11"/>
      <c r="F15" s="22">
        <f>'Soupis položek slb'!G52</f>
        <v>0</v>
      </c>
      <c r="G15" s="3">
        <f>SUM(F12:F14)</f>
        <v>0</v>
      </c>
      <c r="H15" s="4">
        <v>18</v>
      </c>
    </row>
    <row r="16" spans="1:8" ht="16.2" thickBot="1">
      <c r="A16" s="21">
        <v>8</v>
      </c>
      <c r="B16" s="9" t="s">
        <v>4</v>
      </c>
      <c r="C16" s="9"/>
      <c r="D16" s="10">
        <v>1</v>
      </c>
      <c r="E16" s="11">
        <f>SUM(F15:G15)</f>
        <v>0</v>
      </c>
      <c r="F16" s="22">
        <f>D16*E16/100</f>
        <v>0</v>
      </c>
      <c r="H16" s="4">
        <v>22</v>
      </c>
    </row>
    <row r="17" spans="1:8" ht="15.6">
      <c r="A17" s="23">
        <v>9</v>
      </c>
      <c r="B17" s="12" t="s">
        <v>79</v>
      </c>
      <c r="C17" s="12"/>
      <c r="D17" s="13"/>
      <c r="E17" s="14"/>
      <c r="F17" s="24">
        <f>SUM(F9:F10)</f>
        <v>0</v>
      </c>
      <c r="H17" s="4">
        <v>25</v>
      </c>
    </row>
    <row r="18" spans="1:8" ht="16.2" thickBot="1">
      <c r="A18" s="21">
        <v>10</v>
      </c>
      <c r="B18" s="9" t="s">
        <v>5</v>
      </c>
      <c r="C18" s="9"/>
      <c r="D18" s="10"/>
      <c r="E18" s="11"/>
      <c r="F18" s="22">
        <f>SUM(F11:F16)</f>
        <v>0</v>
      </c>
      <c r="H18" s="4">
        <v>26</v>
      </c>
    </row>
    <row r="19" spans="1:8" ht="15.6">
      <c r="A19" s="25">
        <v>11</v>
      </c>
      <c r="B19" s="18" t="s">
        <v>7</v>
      </c>
      <c r="C19" s="18"/>
      <c r="D19" s="19"/>
      <c r="E19" s="20"/>
      <c r="F19" s="26">
        <f>SUM(F17:F18)</f>
        <v>0</v>
      </c>
      <c r="G19" s="3">
        <f>SUM(F19:F19)</f>
        <v>0</v>
      </c>
      <c r="H19" s="4">
        <v>28</v>
      </c>
    </row>
    <row r="20" spans="1:8" ht="15.6">
      <c r="A20" s="27"/>
      <c r="B20" s="15"/>
      <c r="C20" s="15"/>
      <c r="D20" s="16"/>
      <c r="E20" s="17"/>
      <c r="F20" s="28"/>
    </row>
    <row r="21" spans="1:8" ht="15.6">
      <c r="A21" s="21">
        <v>12</v>
      </c>
      <c r="B21" s="9" t="s">
        <v>8</v>
      </c>
      <c r="C21" s="9"/>
      <c r="D21" s="10">
        <v>3.25</v>
      </c>
      <c r="E21" s="11">
        <f>SUM(F18:F18)</f>
        <v>0</v>
      </c>
      <c r="F21" s="22">
        <f>D21*E21/100</f>
        <v>0</v>
      </c>
      <c r="H21" s="4">
        <v>30</v>
      </c>
    </row>
    <row r="22" spans="1:8" ht="16.2" thickBot="1">
      <c r="A22" s="21">
        <v>13</v>
      </c>
      <c r="B22" s="9" t="s">
        <v>9</v>
      </c>
      <c r="C22" s="9"/>
      <c r="D22" s="10">
        <v>0.8</v>
      </c>
      <c r="E22" s="11">
        <f>SUM(F18:F18)</f>
        <v>0</v>
      </c>
      <c r="F22" s="22">
        <f>D22*E22/100</f>
        <v>0</v>
      </c>
      <c r="H22" s="4">
        <v>31</v>
      </c>
    </row>
    <row r="23" spans="1:8" ht="15.6">
      <c r="A23" s="25">
        <v>14</v>
      </c>
      <c r="B23" s="18" t="s">
        <v>10</v>
      </c>
      <c r="C23" s="18"/>
      <c r="D23" s="19"/>
      <c r="E23" s="20"/>
      <c r="F23" s="26">
        <f>SUM(F21:F22)</f>
        <v>0</v>
      </c>
      <c r="G23" s="3">
        <f>SUM(F23:F23)</f>
        <v>0</v>
      </c>
      <c r="H23" s="4">
        <v>33</v>
      </c>
    </row>
    <row r="24" spans="1:8" ht="15.6">
      <c r="A24" s="27"/>
      <c r="B24" s="15"/>
      <c r="C24" s="15"/>
      <c r="D24" s="16"/>
      <c r="E24" s="17"/>
      <c r="F24" s="28"/>
    </row>
    <row r="25" spans="1:8" ht="15.6">
      <c r="A25" s="21">
        <v>15</v>
      </c>
      <c r="B25" s="9" t="s">
        <v>11</v>
      </c>
      <c r="C25" s="9"/>
      <c r="D25" s="10"/>
      <c r="E25" s="11"/>
      <c r="F25" s="118">
        <v>0</v>
      </c>
      <c r="H25" s="4">
        <v>35</v>
      </c>
    </row>
    <row r="26" spans="1:8" ht="15.6">
      <c r="A26" s="21">
        <v>16</v>
      </c>
      <c r="B26" s="9" t="s">
        <v>12</v>
      </c>
      <c r="C26" s="9"/>
      <c r="D26" s="10"/>
      <c r="E26" s="11"/>
      <c r="F26" s="118">
        <v>0</v>
      </c>
      <c r="H26" s="4">
        <v>36</v>
      </c>
    </row>
    <row r="27" spans="1:8" ht="15.6">
      <c r="A27" s="21">
        <v>17</v>
      </c>
      <c r="B27" s="9" t="s">
        <v>80</v>
      </c>
      <c r="C27" s="9"/>
      <c r="D27" s="10"/>
      <c r="E27" s="11"/>
      <c r="F27" s="118">
        <v>0</v>
      </c>
      <c r="H27" s="4">
        <v>37</v>
      </c>
    </row>
    <row r="28" spans="1:8" ht="16.2" thickBot="1">
      <c r="A28" s="21">
        <v>18</v>
      </c>
      <c r="B28" s="9" t="s">
        <v>13</v>
      </c>
      <c r="C28" s="9"/>
      <c r="D28" s="10"/>
      <c r="E28" s="11"/>
      <c r="F28" s="118">
        <v>0</v>
      </c>
      <c r="H28" s="4">
        <v>40</v>
      </c>
    </row>
    <row r="29" spans="1:8" ht="15.6">
      <c r="A29" s="25">
        <v>19</v>
      </c>
      <c r="B29" s="18" t="s">
        <v>14</v>
      </c>
      <c r="C29" s="18"/>
      <c r="D29" s="19"/>
      <c r="E29" s="20"/>
      <c r="F29" s="26">
        <f>SUM(F25:F28)</f>
        <v>0</v>
      </c>
      <c r="G29" s="3">
        <f>SUM(F29:F29)</f>
        <v>0</v>
      </c>
      <c r="H29" s="4">
        <v>41</v>
      </c>
    </row>
    <row r="30" spans="1:8" ht="16.2" thickBot="1">
      <c r="A30" s="27"/>
      <c r="B30" s="15"/>
      <c r="C30" s="15"/>
      <c r="D30" s="16"/>
      <c r="E30" s="17"/>
      <c r="F30" s="118"/>
    </row>
    <row r="31" spans="1:8" ht="16.8" thickTop="1" thickBot="1">
      <c r="A31" s="29">
        <v>20</v>
      </c>
      <c r="B31" s="30" t="s">
        <v>16</v>
      </c>
      <c r="C31" s="30"/>
      <c r="D31" s="31"/>
      <c r="E31" s="32"/>
      <c r="F31" s="33">
        <f>SUM(G17:G30)</f>
        <v>0</v>
      </c>
      <c r="H31" s="4">
        <v>44</v>
      </c>
    </row>
    <row r="32" spans="1:8" ht="15.6">
      <c r="A32" s="5"/>
      <c r="B32" s="5"/>
      <c r="C32" s="5"/>
      <c r="D32" s="6"/>
      <c r="E32" s="7"/>
      <c r="F32" s="8"/>
    </row>
    <row r="33" spans="1:6" ht="15.6">
      <c r="A33" s="5"/>
      <c r="B33" s="5"/>
      <c r="C33" s="5"/>
      <c r="D33" s="6"/>
      <c r="E33" s="7"/>
      <c r="F33" s="8"/>
    </row>
    <row r="34" spans="1:6" ht="15.6">
      <c r="A34" s="5" t="s">
        <v>278</v>
      </c>
      <c r="B34" s="5"/>
      <c r="C34" s="5"/>
      <c r="D34" s="6"/>
      <c r="E34" s="7"/>
      <c r="F34" s="8"/>
    </row>
    <row r="35" spans="1:6" ht="15.6">
      <c r="A35" s="5" t="s">
        <v>25</v>
      </c>
      <c r="B35" s="5"/>
      <c r="C35" s="5"/>
      <c r="D35" s="6"/>
      <c r="E35" s="7"/>
      <c r="F35" s="8"/>
    </row>
    <row r="36" spans="1:6" ht="15.6">
      <c r="A36" s="5"/>
      <c r="B36" s="5"/>
      <c r="C36" s="5"/>
      <c r="D36" s="6"/>
      <c r="E36" s="7"/>
      <c r="F36" s="8"/>
    </row>
    <row r="37" spans="1:6" ht="15.6">
      <c r="A37" s="5"/>
      <c r="B37" s="5"/>
      <c r="C37" s="5"/>
      <c r="D37" s="6"/>
      <c r="E37" s="7"/>
      <c r="F37" s="8"/>
    </row>
  </sheetData>
  <printOptions horizontalCentered="1"/>
  <pageMargins left="0.78740157499999996" right="0.78740157499999996" top="0.984251969" bottom="0.984251969" header="0.4921259845" footer="0.4921259845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64"/>
  <sheetViews>
    <sheetView topLeftCell="A37" zoomScale="110" zoomScaleNormal="110" workbookViewId="0">
      <selection activeCell="N66" sqref="N66"/>
    </sheetView>
  </sheetViews>
  <sheetFormatPr defaultColWidth="9.109375" defaultRowHeight="13.2"/>
  <cols>
    <col min="1" max="1" width="3.6640625" style="4" bestFit="1" customWidth="1"/>
    <col min="2" max="2" width="10.88671875" style="4" customWidth="1"/>
    <col min="3" max="3" width="48.6640625" style="4" bestFit="1" customWidth="1"/>
    <col min="4" max="4" width="3.109375" style="4" bestFit="1" customWidth="1"/>
    <col min="5" max="5" width="7.88671875" style="4" bestFit="1" customWidth="1"/>
    <col min="6" max="6" width="9.44140625" style="4" bestFit="1" customWidth="1"/>
    <col min="7" max="7" width="10.109375" style="4" bestFit="1" customWidth="1"/>
    <col min="8" max="8" width="6" style="4" bestFit="1" customWidth="1"/>
    <col min="9" max="9" width="8.88671875" style="4" bestFit="1" customWidth="1"/>
    <col min="10" max="10" width="4.5546875" style="113" hidden="1" customWidth="1"/>
    <col min="11" max="11" width="4.44140625" style="4" hidden="1" customWidth="1"/>
    <col min="12" max="12" width="0" style="4" hidden="1" customWidth="1"/>
    <col min="13" max="13" width="4.109375" style="4" hidden="1" customWidth="1"/>
    <col min="14" max="16384" width="9.109375" style="4"/>
  </cols>
  <sheetData>
    <row r="3" spans="1:13" ht="15.6">
      <c r="A3" s="46"/>
      <c r="B3" s="40" t="s">
        <v>17</v>
      </c>
      <c r="C3" s="46"/>
      <c r="D3" s="46"/>
      <c r="E3" s="46"/>
      <c r="F3" s="46"/>
      <c r="G3" s="46"/>
      <c r="H3" s="46"/>
      <c r="I3" s="46"/>
      <c r="J3" s="47"/>
    </row>
    <row r="4" spans="1:13" ht="15.6">
      <c r="A4" s="46"/>
      <c r="B4" s="40" t="s">
        <v>74</v>
      </c>
      <c r="C4" s="46"/>
      <c r="D4" s="46"/>
      <c r="E4" s="46"/>
      <c r="F4" s="46"/>
      <c r="G4" s="46"/>
      <c r="H4" s="46"/>
      <c r="I4" s="46"/>
      <c r="J4" s="47"/>
    </row>
    <row r="5" spans="1:13" ht="15.6">
      <c r="A5" s="46"/>
      <c r="B5" s="40" t="s">
        <v>75</v>
      </c>
      <c r="C5" s="46"/>
      <c r="D5" s="46"/>
      <c r="E5" s="46"/>
      <c r="F5" s="46"/>
      <c r="G5" s="46"/>
      <c r="H5" s="46"/>
      <c r="I5" s="46"/>
      <c r="J5" s="47"/>
    </row>
    <row r="6" spans="1:13" ht="15.6">
      <c r="A6" s="46"/>
      <c r="B6" s="40"/>
      <c r="C6" s="46"/>
      <c r="D6" s="46"/>
      <c r="E6" s="46"/>
      <c r="F6" s="46"/>
      <c r="G6" s="46"/>
      <c r="H6" s="46"/>
      <c r="I6" s="46"/>
      <c r="J6" s="47"/>
    </row>
    <row r="7" spans="1:13" s="34" customFormat="1" ht="33.9" customHeight="1" thickBot="1">
      <c r="A7" s="48" t="s">
        <v>26</v>
      </c>
      <c r="B7" s="48"/>
      <c r="C7" s="48"/>
      <c r="D7" s="48"/>
      <c r="E7" s="48"/>
      <c r="F7" s="48"/>
      <c r="G7" s="48"/>
      <c r="H7" s="48"/>
      <c r="I7" s="48"/>
      <c r="J7" s="49"/>
    </row>
    <row r="8" spans="1:13" ht="13.8" thickBot="1">
      <c r="A8" s="50" t="s">
        <v>21</v>
      </c>
      <c r="B8" s="51" t="s">
        <v>27</v>
      </c>
      <c r="C8" s="52" t="s">
        <v>28</v>
      </c>
      <c r="D8" s="52" t="s">
        <v>29</v>
      </c>
      <c r="E8" s="53" t="s">
        <v>30</v>
      </c>
      <c r="F8" s="53" t="s">
        <v>31</v>
      </c>
      <c r="G8" s="54" t="s">
        <v>32</v>
      </c>
      <c r="H8" s="55" t="s">
        <v>33</v>
      </c>
      <c r="I8" s="56" t="s">
        <v>34</v>
      </c>
      <c r="J8" s="57" t="s">
        <v>35</v>
      </c>
      <c r="K8" s="4" t="s">
        <v>36</v>
      </c>
      <c r="L8" s="4" t="s">
        <v>37</v>
      </c>
      <c r="M8" s="4" t="s">
        <v>38</v>
      </c>
    </row>
    <row r="9" spans="1:13" s="46" customFormat="1" ht="20.100000000000001" customHeight="1">
      <c r="A9" s="58" t="s">
        <v>81</v>
      </c>
      <c r="B9" s="59"/>
      <c r="C9" s="60"/>
      <c r="D9" s="60"/>
      <c r="E9" s="61"/>
      <c r="F9" s="61"/>
      <c r="G9" s="62"/>
      <c r="H9" s="63"/>
      <c r="I9" s="64"/>
      <c r="J9" s="47"/>
    </row>
    <row r="10" spans="1:13">
      <c r="A10" s="65">
        <v>1</v>
      </c>
      <c r="B10" s="66">
        <v>491001</v>
      </c>
      <c r="C10" s="67" t="s">
        <v>82</v>
      </c>
      <c r="D10" s="67" t="s">
        <v>46</v>
      </c>
      <c r="E10" s="68">
        <v>1</v>
      </c>
      <c r="F10" s="68">
        <v>0</v>
      </c>
      <c r="G10" s="69">
        <f>E10*F10</f>
        <v>0</v>
      </c>
      <c r="H10" s="70">
        <v>0</v>
      </c>
      <c r="I10" s="71">
        <f>E10*H10</f>
        <v>0</v>
      </c>
      <c r="J10" s="72" t="s">
        <v>42</v>
      </c>
      <c r="K10" s="4" t="s">
        <v>43</v>
      </c>
      <c r="M10" s="73" t="s">
        <v>83</v>
      </c>
    </row>
    <row r="11" spans="1:13">
      <c r="A11" s="65">
        <v>2</v>
      </c>
      <c r="B11" s="66">
        <v>491004</v>
      </c>
      <c r="C11" s="67" t="s">
        <v>84</v>
      </c>
      <c r="D11" s="67" t="s">
        <v>46</v>
      </c>
      <c r="E11" s="68">
        <v>1</v>
      </c>
      <c r="F11" s="68">
        <v>0</v>
      </c>
      <c r="G11" s="69">
        <f>E11*F11</f>
        <v>0</v>
      </c>
      <c r="H11" s="70">
        <v>0</v>
      </c>
      <c r="I11" s="71">
        <f>E11*H11</f>
        <v>0</v>
      </c>
      <c r="J11" s="72" t="s">
        <v>42</v>
      </c>
      <c r="K11" s="4" t="s">
        <v>43</v>
      </c>
      <c r="M11" s="73" t="s">
        <v>83</v>
      </c>
    </row>
    <row r="12" spans="1:13">
      <c r="A12" s="65">
        <v>3</v>
      </c>
      <c r="B12" s="66">
        <v>491016</v>
      </c>
      <c r="C12" s="67" t="s">
        <v>85</v>
      </c>
      <c r="D12" s="67" t="s">
        <v>46</v>
      </c>
      <c r="E12" s="68">
        <v>1</v>
      </c>
      <c r="F12" s="68">
        <v>0</v>
      </c>
      <c r="G12" s="69">
        <f>E12*F12</f>
        <v>0</v>
      </c>
      <c r="H12" s="70">
        <v>0</v>
      </c>
      <c r="I12" s="71">
        <f>E12*H12</f>
        <v>0</v>
      </c>
      <c r="J12" s="72" t="s">
        <v>42</v>
      </c>
      <c r="K12" s="4" t="s">
        <v>43</v>
      </c>
      <c r="M12" s="73" t="s">
        <v>83</v>
      </c>
    </row>
    <row r="13" spans="1:13">
      <c r="A13" s="65">
        <v>4</v>
      </c>
      <c r="B13" s="66">
        <v>491041</v>
      </c>
      <c r="C13" s="67" t="s">
        <v>86</v>
      </c>
      <c r="D13" s="67" t="s">
        <v>46</v>
      </c>
      <c r="E13" s="68">
        <v>1</v>
      </c>
      <c r="F13" s="68">
        <v>0</v>
      </c>
      <c r="G13" s="69">
        <f>E13*F13</f>
        <v>0</v>
      </c>
      <c r="H13" s="70">
        <v>0</v>
      </c>
      <c r="I13" s="71">
        <f>E13*H13</f>
        <v>0</v>
      </c>
      <c r="J13" s="72" t="s">
        <v>42</v>
      </c>
      <c r="K13" s="4" t="s">
        <v>43</v>
      </c>
      <c r="M13" s="73" t="s">
        <v>83</v>
      </c>
    </row>
    <row r="14" spans="1:13" ht="13.8" thickBot="1">
      <c r="A14" s="74">
        <v>5</v>
      </c>
      <c r="B14" s="75">
        <v>491033</v>
      </c>
      <c r="C14" s="76" t="s">
        <v>87</v>
      </c>
      <c r="D14" s="76" t="s">
        <v>46</v>
      </c>
      <c r="E14" s="77">
        <v>2</v>
      </c>
      <c r="F14" s="77">
        <v>0</v>
      </c>
      <c r="G14" s="78">
        <f>E14*F14</f>
        <v>0</v>
      </c>
      <c r="H14" s="79">
        <v>0</v>
      </c>
      <c r="I14" s="80">
        <f>E14*H14</f>
        <v>0</v>
      </c>
      <c r="J14" s="81" t="s">
        <v>42</v>
      </c>
      <c r="K14" s="4" t="s">
        <v>43</v>
      </c>
      <c r="M14" s="73" t="s">
        <v>83</v>
      </c>
    </row>
    <row r="15" spans="1:13" s="90" customFormat="1">
      <c r="A15" s="82"/>
      <c r="B15" s="83"/>
      <c r="C15" s="84" t="s">
        <v>60</v>
      </c>
      <c r="D15" s="84"/>
      <c r="E15" s="85"/>
      <c r="F15" s="85"/>
      <c r="G15" s="86">
        <f>SUM(G10:G14)</f>
        <v>0</v>
      </c>
      <c r="H15" s="87"/>
      <c r="I15" s="88">
        <f>SUM(I10:I14)</f>
        <v>0</v>
      </c>
      <c r="J15" s="89"/>
      <c r="M15" s="91" t="s">
        <v>83</v>
      </c>
    </row>
    <row r="16" spans="1:13" s="46" customFormat="1" ht="20.100000000000001" customHeight="1">
      <c r="A16" s="92" t="s">
        <v>39</v>
      </c>
      <c r="B16" s="93"/>
      <c r="C16" s="94"/>
      <c r="D16" s="94"/>
      <c r="E16" s="95"/>
      <c r="F16" s="95"/>
      <c r="G16" s="96"/>
      <c r="H16" s="97"/>
      <c r="I16" s="98"/>
      <c r="J16" s="99"/>
      <c r="M16" s="100"/>
    </row>
    <row r="17" spans="1:13">
      <c r="A17" s="65">
        <v>6</v>
      </c>
      <c r="B17" s="66">
        <v>311332</v>
      </c>
      <c r="C17" s="67" t="s">
        <v>88</v>
      </c>
      <c r="D17" s="67" t="s">
        <v>46</v>
      </c>
      <c r="E17" s="68">
        <v>1</v>
      </c>
      <c r="F17" s="68">
        <v>0</v>
      </c>
      <c r="G17" s="69">
        <f t="shared" ref="G17:G34" si="0">E17*F17</f>
        <v>0</v>
      </c>
      <c r="H17" s="70">
        <v>0</v>
      </c>
      <c r="I17" s="71">
        <f t="shared" ref="I17:I34" si="1">E17*H17</f>
        <v>0</v>
      </c>
      <c r="J17" s="72" t="s">
        <v>42</v>
      </c>
      <c r="K17" s="4" t="s">
        <v>43</v>
      </c>
      <c r="M17" s="73" t="s">
        <v>44</v>
      </c>
    </row>
    <row r="18" spans="1:13">
      <c r="A18" s="65">
        <v>7</v>
      </c>
      <c r="B18" s="66">
        <v>203201</v>
      </c>
      <c r="C18" s="67" t="s">
        <v>89</v>
      </c>
      <c r="D18" s="67" t="s">
        <v>41</v>
      </c>
      <c r="E18" s="68">
        <v>44</v>
      </c>
      <c r="F18" s="68">
        <v>0</v>
      </c>
      <c r="G18" s="69">
        <f t="shared" si="0"/>
        <v>0</v>
      </c>
      <c r="H18" s="70">
        <v>0</v>
      </c>
      <c r="I18" s="71">
        <f t="shared" si="1"/>
        <v>0</v>
      </c>
      <c r="J18" s="72" t="s">
        <v>42</v>
      </c>
      <c r="K18" s="4" t="s">
        <v>43</v>
      </c>
      <c r="M18" s="73" t="s">
        <v>44</v>
      </c>
    </row>
    <row r="19" spans="1:13">
      <c r="A19" s="65">
        <v>8</v>
      </c>
      <c r="B19" s="66">
        <v>321142</v>
      </c>
      <c r="C19" s="67" t="s">
        <v>90</v>
      </c>
      <c r="D19" s="67" t="s">
        <v>41</v>
      </c>
      <c r="E19" s="68">
        <v>44</v>
      </c>
      <c r="F19" s="68">
        <v>0</v>
      </c>
      <c r="G19" s="69">
        <f t="shared" si="0"/>
        <v>0</v>
      </c>
      <c r="H19" s="70">
        <v>0</v>
      </c>
      <c r="I19" s="71">
        <f t="shared" si="1"/>
        <v>0</v>
      </c>
      <c r="J19" s="72" t="s">
        <v>42</v>
      </c>
      <c r="K19" s="4" t="s">
        <v>43</v>
      </c>
      <c r="M19" s="73" t="s">
        <v>44</v>
      </c>
    </row>
    <row r="20" spans="1:13">
      <c r="A20" s="65">
        <v>9</v>
      </c>
      <c r="B20" s="66">
        <v>209433</v>
      </c>
      <c r="C20" s="67" t="s">
        <v>91</v>
      </c>
      <c r="D20" s="67" t="s">
        <v>41</v>
      </c>
      <c r="E20" s="68">
        <v>196</v>
      </c>
      <c r="F20" s="68">
        <v>0</v>
      </c>
      <c r="G20" s="69">
        <f t="shared" si="0"/>
        <v>0</v>
      </c>
      <c r="H20" s="70">
        <v>0</v>
      </c>
      <c r="I20" s="71">
        <f t="shared" si="1"/>
        <v>0</v>
      </c>
      <c r="J20" s="72" t="s">
        <v>42</v>
      </c>
      <c r="K20" s="4" t="s">
        <v>43</v>
      </c>
      <c r="M20" s="73" t="s">
        <v>44</v>
      </c>
    </row>
    <row r="21" spans="1:13">
      <c r="A21" s="65">
        <v>10</v>
      </c>
      <c r="B21" s="66">
        <v>321132</v>
      </c>
      <c r="C21" s="67" t="s">
        <v>92</v>
      </c>
      <c r="D21" s="67" t="s">
        <v>41</v>
      </c>
      <c r="E21" s="68">
        <v>17</v>
      </c>
      <c r="F21" s="68">
        <v>0</v>
      </c>
      <c r="G21" s="69">
        <f t="shared" si="0"/>
        <v>0</v>
      </c>
      <c r="H21" s="70">
        <v>0</v>
      </c>
      <c r="I21" s="71">
        <f t="shared" si="1"/>
        <v>0</v>
      </c>
      <c r="J21" s="72" t="s">
        <v>42</v>
      </c>
      <c r="K21" s="4" t="s">
        <v>43</v>
      </c>
      <c r="M21" s="73" t="s">
        <v>44</v>
      </c>
    </row>
    <row r="22" spans="1:13">
      <c r="A22" s="65">
        <v>11</v>
      </c>
      <c r="B22" s="66">
        <v>321134</v>
      </c>
      <c r="C22" s="67" t="s">
        <v>93</v>
      </c>
      <c r="D22" s="67" t="s">
        <v>41</v>
      </c>
      <c r="E22" s="68">
        <v>58</v>
      </c>
      <c r="F22" s="68">
        <v>0</v>
      </c>
      <c r="G22" s="69">
        <f t="shared" si="0"/>
        <v>0</v>
      </c>
      <c r="H22" s="70">
        <v>0</v>
      </c>
      <c r="I22" s="71">
        <f t="shared" si="1"/>
        <v>0</v>
      </c>
      <c r="J22" s="72" t="s">
        <v>42</v>
      </c>
      <c r="K22" s="4" t="s">
        <v>43</v>
      </c>
      <c r="M22" s="73" t="s">
        <v>44</v>
      </c>
    </row>
    <row r="23" spans="1:13">
      <c r="A23" s="65">
        <v>12</v>
      </c>
      <c r="B23" s="66">
        <v>321135</v>
      </c>
      <c r="C23" s="67" t="s">
        <v>94</v>
      </c>
      <c r="D23" s="67" t="s">
        <v>41</v>
      </c>
      <c r="E23" s="68">
        <v>17</v>
      </c>
      <c r="F23" s="68">
        <v>0</v>
      </c>
      <c r="G23" s="69">
        <f t="shared" si="0"/>
        <v>0</v>
      </c>
      <c r="H23" s="70">
        <v>0</v>
      </c>
      <c r="I23" s="71">
        <f t="shared" si="1"/>
        <v>0</v>
      </c>
      <c r="J23" s="72" t="s">
        <v>42</v>
      </c>
      <c r="K23" s="4" t="s">
        <v>43</v>
      </c>
      <c r="M23" s="73" t="s">
        <v>44</v>
      </c>
    </row>
    <row r="24" spans="1:13">
      <c r="A24" s="65">
        <v>13</v>
      </c>
      <c r="B24" s="66">
        <v>311115</v>
      </c>
      <c r="C24" s="67" t="s">
        <v>95</v>
      </c>
      <c r="D24" s="67" t="s">
        <v>46</v>
      </c>
      <c r="E24" s="68">
        <v>2</v>
      </c>
      <c r="F24" s="68">
        <v>0</v>
      </c>
      <c r="G24" s="69">
        <f t="shared" si="0"/>
        <v>0</v>
      </c>
      <c r="H24" s="70">
        <v>0</v>
      </c>
      <c r="I24" s="71">
        <f t="shared" si="1"/>
        <v>0</v>
      </c>
      <c r="J24" s="72" t="s">
        <v>42</v>
      </c>
      <c r="K24" s="4" t="s">
        <v>43</v>
      </c>
      <c r="M24" s="73" t="s">
        <v>44</v>
      </c>
    </row>
    <row r="25" spans="1:13">
      <c r="A25" s="65">
        <v>14</v>
      </c>
      <c r="B25" s="66">
        <v>420083</v>
      </c>
      <c r="C25" s="67" t="s">
        <v>96</v>
      </c>
      <c r="D25" s="114"/>
      <c r="E25" s="68">
        <v>2</v>
      </c>
      <c r="F25" s="68"/>
      <c r="G25" s="69">
        <f t="shared" si="0"/>
        <v>0</v>
      </c>
      <c r="H25" s="70">
        <v>0</v>
      </c>
      <c r="I25" s="71">
        <f t="shared" si="1"/>
        <v>0</v>
      </c>
      <c r="J25" s="72" t="s">
        <v>42</v>
      </c>
      <c r="K25" s="4" t="s">
        <v>43</v>
      </c>
      <c r="M25" s="73" t="s">
        <v>44</v>
      </c>
    </row>
    <row r="26" spans="1:13">
      <c r="A26" s="65">
        <v>15</v>
      </c>
      <c r="B26" s="66">
        <v>420053</v>
      </c>
      <c r="C26" s="67" t="s">
        <v>97</v>
      </c>
      <c r="D26" s="67" t="s">
        <v>46</v>
      </c>
      <c r="E26" s="68">
        <v>2</v>
      </c>
      <c r="F26" s="68">
        <v>0</v>
      </c>
      <c r="G26" s="69">
        <f t="shared" si="0"/>
        <v>0</v>
      </c>
      <c r="H26" s="70">
        <v>0</v>
      </c>
      <c r="I26" s="71">
        <f t="shared" si="1"/>
        <v>0</v>
      </c>
      <c r="J26" s="72" t="s">
        <v>42</v>
      </c>
      <c r="M26" s="73" t="s">
        <v>44</v>
      </c>
    </row>
    <row r="27" spans="1:13">
      <c r="A27" s="65">
        <v>16</v>
      </c>
      <c r="B27" s="66">
        <v>420091</v>
      </c>
      <c r="C27" s="67" t="s">
        <v>98</v>
      </c>
      <c r="D27" s="67" t="s">
        <v>46</v>
      </c>
      <c r="E27" s="68">
        <v>2</v>
      </c>
      <c r="F27" s="68">
        <v>0</v>
      </c>
      <c r="G27" s="69">
        <f t="shared" si="0"/>
        <v>0</v>
      </c>
      <c r="H27" s="70">
        <v>0</v>
      </c>
      <c r="I27" s="71">
        <f t="shared" si="1"/>
        <v>0</v>
      </c>
      <c r="J27" s="72" t="s">
        <v>42</v>
      </c>
      <c r="M27" s="73" t="s">
        <v>44</v>
      </c>
    </row>
    <row r="28" spans="1:13">
      <c r="A28" s="65">
        <v>17</v>
      </c>
      <c r="B28" s="66">
        <v>420203</v>
      </c>
      <c r="C28" s="67" t="s">
        <v>99</v>
      </c>
      <c r="D28" s="67" t="s">
        <v>46</v>
      </c>
      <c r="E28" s="68">
        <v>2</v>
      </c>
      <c r="F28" s="68">
        <v>0</v>
      </c>
      <c r="G28" s="69">
        <f t="shared" si="0"/>
        <v>0</v>
      </c>
      <c r="H28" s="70">
        <v>0</v>
      </c>
      <c r="I28" s="71">
        <f t="shared" si="1"/>
        <v>0</v>
      </c>
      <c r="J28" s="72" t="s">
        <v>42</v>
      </c>
      <c r="M28" s="73" t="s">
        <v>44</v>
      </c>
    </row>
    <row r="29" spans="1:13">
      <c r="A29" s="65">
        <v>18</v>
      </c>
      <c r="B29" s="66">
        <v>420211</v>
      </c>
      <c r="C29" s="67" t="s">
        <v>100</v>
      </c>
      <c r="D29" s="67" t="s">
        <v>46</v>
      </c>
      <c r="E29" s="68">
        <v>2</v>
      </c>
      <c r="F29" s="68">
        <v>0</v>
      </c>
      <c r="G29" s="69">
        <f t="shared" si="0"/>
        <v>0</v>
      </c>
      <c r="H29" s="70">
        <v>0</v>
      </c>
      <c r="I29" s="71">
        <f t="shared" si="1"/>
        <v>0</v>
      </c>
      <c r="J29" s="72" t="s">
        <v>42</v>
      </c>
      <c r="M29" s="73" t="s">
        <v>44</v>
      </c>
    </row>
    <row r="30" spans="1:13">
      <c r="A30" s="65">
        <v>19</v>
      </c>
      <c r="B30" s="66">
        <v>420086</v>
      </c>
      <c r="C30" s="67" t="s">
        <v>101</v>
      </c>
      <c r="D30" s="114"/>
      <c r="E30" s="68">
        <v>1</v>
      </c>
      <c r="F30" s="68"/>
      <c r="G30" s="69">
        <f t="shared" si="0"/>
        <v>0</v>
      </c>
      <c r="H30" s="70">
        <v>0</v>
      </c>
      <c r="I30" s="71">
        <f t="shared" si="1"/>
        <v>0</v>
      </c>
      <c r="J30" s="72" t="s">
        <v>42</v>
      </c>
      <c r="K30" s="4" t="s">
        <v>43</v>
      </c>
      <c r="M30" s="73" t="s">
        <v>44</v>
      </c>
    </row>
    <row r="31" spans="1:13">
      <c r="A31" s="65">
        <v>20</v>
      </c>
      <c r="B31" s="66">
        <v>420053</v>
      </c>
      <c r="C31" s="67" t="s">
        <v>97</v>
      </c>
      <c r="D31" s="67" t="s">
        <v>46</v>
      </c>
      <c r="E31" s="68">
        <v>1</v>
      </c>
      <c r="F31" s="68">
        <v>0</v>
      </c>
      <c r="G31" s="69">
        <f t="shared" si="0"/>
        <v>0</v>
      </c>
      <c r="H31" s="70">
        <v>0</v>
      </c>
      <c r="I31" s="71">
        <f t="shared" si="1"/>
        <v>0</v>
      </c>
      <c r="J31" s="72" t="s">
        <v>42</v>
      </c>
      <c r="M31" s="73" t="s">
        <v>44</v>
      </c>
    </row>
    <row r="32" spans="1:13">
      <c r="A32" s="65">
        <v>21</v>
      </c>
      <c r="B32" s="66">
        <v>420091</v>
      </c>
      <c r="C32" s="67" t="s">
        <v>98</v>
      </c>
      <c r="D32" s="67" t="s">
        <v>46</v>
      </c>
      <c r="E32" s="68">
        <v>1</v>
      </c>
      <c r="F32" s="68">
        <v>0</v>
      </c>
      <c r="G32" s="69">
        <f t="shared" si="0"/>
        <v>0</v>
      </c>
      <c r="H32" s="70">
        <v>0</v>
      </c>
      <c r="I32" s="71">
        <f t="shared" si="1"/>
        <v>0</v>
      </c>
      <c r="J32" s="72" t="s">
        <v>42</v>
      </c>
      <c r="M32" s="73" t="s">
        <v>44</v>
      </c>
    </row>
    <row r="33" spans="1:13">
      <c r="A33" s="65">
        <v>22</v>
      </c>
      <c r="B33" s="66">
        <v>420205</v>
      </c>
      <c r="C33" s="67" t="s">
        <v>102</v>
      </c>
      <c r="D33" s="67" t="s">
        <v>46</v>
      </c>
      <c r="E33" s="68">
        <v>2</v>
      </c>
      <c r="F33" s="68">
        <v>0</v>
      </c>
      <c r="G33" s="69">
        <f t="shared" si="0"/>
        <v>0</v>
      </c>
      <c r="H33" s="70">
        <v>0</v>
      </c>
      <c r="I33" s="71">
        <f t="shared" si="1"/>
        <v>0</v>
      </c>
      <c r="J33" s="72" t="s">
        <v>42</v>
      </c>
      <c r="M33" s="73" t="s">
        <v>44</v>
      </c>
    </row>
    <row r="34" spans="1:13" ht="13.8" thickBot="1">
      <c r="A34" s="74">
        <v>23</v>
      </c>
      <c r="B34" s="75">
        <v>420212</v>
      </c>
      <c r="C34" s="76" t="s">
        <v>103</v>
      </c>
      <c r="D34" s="76" t="s">
        <v>46</v>
      </c>
      <c r="E34" s="77">
        <v>1</v>
      </c>
      <c r="F34" s="77">
        <v>0</v>
      </c>
      <c r="G34" s="78">
        <f t="shared" si="0"/>
        <v>0</v>
      </c>
      <c r="H34" s="79">
        <v>0</v>
      </c>
      <c r="I34" s="80">
        <f t="shared" si="1"/>
        <v>0</v>
      </c>
      <c r="J34" s="81" t="s">
        <v>42</v>
      </c>
      <c r="M34" s="73" t="s">
        <v>44</v>
      </c>
    </row>
    <row r="35" spans="1:13" s="90" customFormat="1">
      <c r="A35" s="82"/>
      <c r="B35" s="83"/>
      <c r="C35" s="84" t="s">
        <v>60</v>
      </c>
      <c r="D35" s="84"/>
      <c r="E35" s="85"/>
      <c r="F35" s="85"/>
      <c r="G35" s="86">
        <f>SUM(G17:G34)</f>
        <v>0</v>
      </c>
      <c r="H35" s="87"/>
      <c r="I35" s="88">
        <f>SUM(I17:I34)</f>
        <v>0</v>
      </c>
      <c r="J35" s="89"/>
      <c r="M35" s="91" t="s">
        <v>44</v>
      </c>
    </row>
    <row r="36" spans="1:13" s="46" customFormat="1" ht="20.100000000000001" customHeight="1">
      <c r="A36" s="92" t="s">
        <v>61</v>
      </c>
      <c r="B36" s="93"/>
      <c r="C36" s="94"/>
      <c r="D36" s="94"/>
      <c r="E36" s="95"/>
      <c r="F36" s="95"/>
      <c r="G36" s="96"/>
      <c r="H36" s="97"/>
      <c r="I36" s="98"/>
      <c r="J36" s="99"/>
      <c r="M36" s="100"/>
    </row>
    <row r="37" spans="1:13">
      <c r="A37" s="65">
        <v>24</v>
      </c>
      <c r="B37" s="66">
        <v>210010315</v>
      </c>
      <c r="C37" s="67" t="s">
        <v>104</v>
      </c>
      <c r="D37" s="67" t="s">
        <v>46</v>
      </c>
      <c r="E37" s="68">
        <v>1</v>
      </c>
      <c r="F37" s="68">
        <v>0</v>
      </c>
      <c r="G37" s="69">
        <f t="shared" ref="G37:G51" si="2">E37*F37</f>
        <v>0</v>
      </c>
      <c r="H37" s="70">
        <v>0.46</v>
      </c>
      <c r="I37" s="71">
        <f t="shared" ref="I37:I51" si="3">E37*H37</f>
        <v>0.46</v>
      </c>
      <c r="J37" s="72" t="s">
        <v>42</v>
      </c>
      <c r="M37" s="73" t="s">
        <v>63</v>
      </c>
    </row>
    <row r="38" spans="1:13">
      <c r="A38" s="65">
        <v>25</v>
      </c>
      <c r="B38" s="66">
        <v>210140621</v>
      </c>
      <c r="C38" s="67" t="s">
        <v>105</v>
      </c>
      <c r="D38" s="67" t="s">
        <v>46</v>
      </c>
      <c r="E38" s="68">
        <v>1</v>
      </c>
      <c r="F38" s="68">
        <v>0</v>
      </c>
      <c r="G38" s="69">
        <f t="shared" si="2"/>
        <v>0</v>
      </c>
      <c r="H38" s="70">
        <v>0.56999999999999995</v>
      </c>
      <c r="I38" s="71">
        <f t="shared" si="3"/>
        <v>0.56999999999999995</v>
      </c>
      <c r="J38" s="72" t="s">
        <v>42</v>
      </c>
      <c r="M38" s="73" t="s">
        <v>63</v>
      </c>
    </row>
    <row r="39" spans="1:13">
      <c r="A39" s="65">
        <v>26</v>
      </c>
      <c r="B39" s="66">
        <v>210140621</v>
      </c>
      <c r="C39" s="67" t="s">
        <v>105</v>
      </c>
      <c r="D39" s="67" t="s">
        <v>46</v>
      </c>
      <c r="E39" s="68">
        <v>1</v>
      </c>
      <c r="F39" s="68">
        <v>0</v>
      </c>
      <c r="G39" s="69">
        <f t="shared" si="2"/>
        <v>0</v>
      </c>
      <c r="H39" s="70">
        <v>0.56999999999999995</v>
      </c>
      <c r="I39" s="71">
        <f t="shared" si="3"/>
        <v>0.56999999999999995</v>
      </c>
      <c r="J39" s="72" t="s">
        <v>42</v>
      </c>
      <c r="M39" s="73" t="s">
        <v>63</v>
      </c>
    </row>
    <row r="40" spans="1:13">
      <c r="A40" s="65">
        <v>27</v>
      </c>
      <c r="B40" s="66">
        <v>210140621</v>
      </c>
      <c r="C40" s="67" t="s">
        <v>105</v>
      </c>
      <c r="D40" s="67" t="s">
        <v>46</v>
      </c>
      <c r="E40" s="68">
        <v>1</v>
      </c>
      <c r="F40" s="68">
        <v>0</v>
      </c>
      <c r="G40" s="69">
        <f t="shared" si="2"/>
        <v>0</v>
      </c>
      <c r="H40" s="70">
        <v>0.56999999999999995</v>
      </c>
      <c r="I40" s="71">
        <f t="shared" si="3"/>
        <v>0.56999999999999995</v>
      </c>
      <c r="J40" s="72" t="s">
        <v>42</v>
      </c>
      <c r="M40" s="73" t="s">
        <v>63</v>
      </c>
    </row>
    <row r="41" spans="1:13">
      <c r="A41" s="65">
        <v>28</v>
      </c>
      <c r="B41" s="66">
        <v>210120804</v>
      </c>
      <c r="C41" s="67" t="s">
        <v>106</v>
      </c>
      <c r="D41" s="67" t="s">
        <v>46</v>
      </c>
      <c r="E41" s="68">
        <v>1</v>
      </c>
      <c r="F41" s="68">
        <v>0</v>
      </c>
      <c r="G41" s="69">
        <f t="shared" si="2"/>
        <v>0</v>
      </c>
      <c r="H41" s="70">
        <v>0.42399999999999999</v>
      </c>
      <c r="I41" s="71">
        <f t="shared" si="3"/>
        <v>0.42</v>
      </c>
      <c r="J41" s="72" t="s">
        <v>42</v>
      </c>
      <c r="M41" s="73" t="s">
        <v>63</v>
      </c>
    </row>
    <row r="42" spans="1:13">
      <c r="A42" s="65">
        <v>29</v>
      </c>
      <c r="B42" s="66">
        <v>210140611</v>
      </c>
      <c r="C42" s="67" t="s">
        <v>107</v>
      </c>
      <c r="D42" s="67" t="s">
        <v>46</v>
      </c>
      <c r="E42" s="68">
        <v>2</v>
      </c>
      <c r="F42" s="68">
        <v>0</v>
      </c>
      <c r="G42" s="69">
        <f t="shared" si="2"/>
        <v>0</v>
      </c>
      <c r="H42" s="70">
        <v>0.72099999999999997</v>
      </c>
      <c r="I42" s="71">
        <f t="shared" si="3"/>
        <v>1.44</v>
      </c>
      <c r="J42" s="72" t="s">
        <v>42</v>
      </c>
      <c r="M42" s="73" t="s">
        <v>63</v>
      </c>
    </row>
    <row r="43" spans="1:13">
      <c r="A43" s="65">
        <v>30</v>
      </c>
      <c r="B43" s="66">
        <v>210860265</v>
      </c>
      <c r="C43" s="67" t="s">
        <v>108</v>
      </c>
      <c r="D43" s="67" t="s">
        <v>41</v>
      </c>
      <c r="E43" s="68">
        <v>44</v>
      </c>
      <c r="F43" s="68">
        <v>0</v>
      </c>
      <c r="G43" s="69">
        <f t="shared" si="2"/>
        <v>0</v>
      </c>
      <c r="H43" s="70">
        <v>9.0999999999999998E-2</v>
      </c>
      <c r="I43" s="71">
        <f t="shared" si="3"/>
        <v>4</v>
      </c>
      <c r="J43" s="72" t="s">
        <v>42</v>
      </c>
      <c r="M43" s="73" t="s">
        <v>63</v>
      </c>
    </row>
    <row r="44" spans="1:13">
      <c r="A44" s="65">
        <v>31</v>
      </c>
      <c r="B44" s="66">
        <v>210010002</v>
      </c>
      <c r="C44" s="67" t="s">
        <v>109</v>
      </c>
      <c r="D44" s="67" t="s">
        <v>41</v>
      </c>
      <c r="E44" s="68">
        <v>44</v>
      </c>
      <c r="F44" s="68">
        <v>0</v>
      </c>
      <c r="G44" s="69">
        <f t="shared" si="2"/>
        <v>0</v>
      </c>
      <c r="H44" s="70">
        <v>0.08</v>
      </c>
      <c r="I44" s="71">
        <f t="shared" si="3"/>
        <v>3.52</v>
      </c>
      <c r="J44" s="72" t="s">
        <v>42</v>
      </c>
      <c r="M44" s="73" t="s">
        <v>63</v>
      </c>
    </row>
    <row r="45" spans="1:13">
      <c r="A45" s="65">
        <v>32</v>
      </c>
      <c r="B45" s="66">
        <v>210950341</v>
      </c>
      <c r="C45" s="67" t="s">
        <v>110</v>
      </c>
      <c r="D45" s="67" t="s">
        <v>41</v>
      </c>
      <c r="E45" s="68">
        <v>196</v>
      </c>
      <c r="F45" s="68">
        <v>0</v>
      </c>
      <c r="G45" s="69">
        <f t="shared" si="2"/>
        <v>0</v>
      </c>
      <c r="H45" s="70">
        <v>4.5999999999999999E-2</v>
      </c>
      <c r="I45" s="71">
        <f t="shared" si="3"/>
        <v>9.02</v>
      </c>
      <c r="J45" s="72" t="s">
        <v>42</v>
      </c>
      <c r="M45" s="73" t="s">
        <v>63</v>
      </c>
    </row>
    <row r="46" spans="1:13">
      <c r="A46" s="65">
        <v>33</v>
      </c>
      <c r="B46" s="66">
        <v>210010002</v>
      </c>
      <c r="C46" s="67" t="s">
        <v>109</v>
      </c>
      <c r="D46" s="67" t="s">
        <v>41</v>
      </c>
      <c r="E46" s="68">
        <v>17</v>
      </c>
      <c r="F46" s="68">
        <v>0</v>
      </c>
      <c r="G46" s="69">
        <f t="shared" si="2"/>
        <v>0</v>
      </c>
      <c r="H46" s="70">
        <v>0.08</v>
      </c>
      <c r="I46" s="71">
        <f t="shared" si="3"/>
        <v>1.36</v>
      </c>
      <c r="J46" s="72" t="s">
        <v>42</v>
      </c>
      <c r="M46" s="73" t="s">
        <v>63</v>
      </c>
    </row>
    <row r="47" spans="1:13">
      <c r="A47" s="65">
        <v>34</v>
      </c>
      <c r="B47" s="66">
        <v>210010004</v>
      </c>
      <c r="C47" s="67" t="s">
        <v>111</v>
      </c>
      <c r="D47" s="67" t="s">
        <v>41</v>
      </c>
      <c r="E47" s="68">
        <v>58</v>
      </c>
      <c r="F47" s="68">
        <v>0</v>
      </c>
      <c r="G47" s="69">
        <f t="shared" si="2"/>
        <v>0</v>
      </c>
      <c r="H47" s="70">
        <v>8.5999999999999993E-2</v>
      </c>
      <c r="I47" s="71">
        <f t="shared" si="3"/>
        <v>4.99</v>
      </c>
      <c r="J47" s="72" t="s">
        <v>42</v>
      </c>
      <c r="M47" s="73" t="s">
        <v>63</v>
      </c>
    </row>
    <row r="48" spans="1:13">
      <c r="A48" s="65">
        <v>35</v>
      </c>
      <c r="B48" s="66">
        <v>210010005</v>
      </c>
      <c r="C48" s="67" t="s">
        <v>112</v>
      </c>
      <c r="D48" s="67" t="s">
        <v>41</v>
      </c>
      <c r="E48" s="68">
        <v>17</v>
      </c>
      <c r="F48" s="68">
        <v>0</v>
      </c>
      <c r="G48" s="69">
        <f t="shared" si="2"/>
        <v>0</v>
      </c>
      <c r="H48" s="70">
        <v>9.0999999999999998E-2</v>
      </c>
      <c r="I48" s="71">
        <f t="shared" si="3"/>
        <v>1.55</v>
      </c>
      <c r="J48" s="72" t="s">
        <v>42</v>
      </c>
      <c r="M48" s="73" t="s">
        <v>63</v>
      </c>
    </row>
    <row r="49" spans="1:13">
      <c r="A49" s="65">
        <v>36</v>
      </c>
      <c r="B49" s="66">
        <v>210010301</v>
      </c>
      <c r="C49" s="67" t="s">
        <v>113</v>
      </c>
      <c r="D49" s="67" t="s">
        <v>46</v>
      </c>
      <c r="E49" s="68">
        <v>2</v>
      </c>
      <c r="F49" s="68">
        <v>0</v>
      </c>
      <c r="G49" s="69">
        <f t="shared" si="2"/>
        <v>0</v>
      </c>
      <c r="H49" s="70">
        <v>9.0999999999999998E-2</v>
      </c>
      <c r="I49" s="71">
        <f t="shared" si="3"/>
        <v>0.18</v>
      </c>
      <c r="J49" s="72" t="s">
        <v>42</v>
      </c>
      <c r="M49" s="73" t="s">
        <v>63</v>
      </c>
    </row>
    <row r="50" spans="1:13">
      <c r="A50" s="65">
        <v>37</v>
      </c>
      <c r="B50" s="66">
        <v>210111311</v>
      </c>
      <c r="C50" s="67" t="s">
        <v>114</v>
      </c>
      <c r="D50" s="67" t="s">
        <v>46</v>
      </c>
      <c r="E50" s="68">
        <v>2</v>
      </c>
      <c r="F50" s="68">
        <v>0</v>
      </c>
      <c r="G50" s="69">
        <f t="shared" si="2"/>
        <v>0</v>
      </c>
      <c r="H50" s="70">
        <v>0.44</v>
      </c>
      <c r="I50" s="71">
        <f t="shared" si="3"/>
        <v>0.88</v>
      </c>
      <c r="J50" s="72" t="s">
        <v>42</v>
      </c>
      <c r="M50" s="73" t="s">
        <v>63</v>
      </c>
    </row>
    <row r="51" spans="1:13" ht="13.8" thickBot="1">
      <c r="A51" s="74">
        <v>38</v>
      </c>
      <c r="B51" s="75">
        <v>210111312</v>
      </c>
      <c r="C51" s="76" t="s">
        <v>115</v>
      </c>
      <c r="D51" s="76" t="s">
        <v>46</v>
      </c>
      <c r="E51" s="77">
        <v>1</v>
      </c>
      <c r="F51" s="77">
        <v>0</v>
      </c>
      <c r="G51" s="78">
        <f t="shared" si="2"/>
        <v>0</v>
      </c>
      <c r="H51" s="79">
        <v>0.73</v>
      </c>
      <c r="I51" s="80">
        <f t="shared" si="3"/>
        <v>0.73</v>
      </c>
      <c r="J51" s="81" t="s">
        <v>42</v>
      </c>
      <c r="M51" s="73" t="s">
        <v>63</v>
      </c>
    </row>
    <row r="52" spans="1:13" s="90" customFormat="1" ht="13.8" thickBot="1">
      <c r="A52" s="101"/>
      <c r="B52" s="102"/>
      <c r="C52" s="103" t="s">
        <v>60</v>
      </c>
      <c r="D52" s="103"/>
      <c r="E52" s="104"/>
      <c r="F52" s="104"/>
      <c r="G52" s="105">
        <f>SUM(G37:G51)</f>
        <v>0</v>
      </c>
      <c r="H52" s="106"/>
      <c r="I52" s="107">
        <f>SUM(I37:I51)</f>
        <v>30.26</v>
      </c>
      <c r="J52" s="108"/>
      <c r="M52" s="90" t="s">
        <v>63</v>
      </c>
    </row>
    <row r="53" spans="1:13">
      <c r="B53" s="109"/>
      <c r="E53" s="1"/>
      <c r="F53" s="1"/>
      <c r="G53" s="110"/>
      <c r="H53" s="111"/>
      <c r="I53" s="112"/>
    </row>
    <row r="54" spans="1:13">
      <c r="A54" s="4" t="s">
        <v>278</v>
      </c>
      <c r="B54" s="109"/>
      <c r="E54" s="1"/>
      <c r="F54" s="1"/>
      <c r="G54" s="110"/>
      <c r="H54" s="111"/>
      <c r="I54" s="112"/>
    </row>
    <row r="55" spans="1:13">
      <c r="A55" s="4" t="s">
        <v>25</v>
      </c>
      <c r="B55" s="109"/>
      <c r="E55" s="1"/>
      <c r="F55" s="1"/>
      <c r="G55" s="110"/>
      <c r="H55" s="111"/>
      <c r="I55" s="112"/>
    </row>
    <row r="56" spans="1:13">
      <c r="B56" s="109"/>
      <c r="E56" s="1"/>
      <c r="F56" s="1"/>
      <c r="G56" s="110"/>
      <c r="H56" s="111"/>
      <c r="I56" s="112"/>
    </row>
    <row r="57" spans="1:13">
      <c r="B57" s="109"/>
      <c r="E57" s="1"/>
      <c r="F57" s="1"/>
      <c r="G57" s="110"/>
      <c r="H57" s="111"/>
      <c r="I57" s="112"/>
    </row>
    <row r="58" spans="1:13">
      <c r="B58" s="109"/>
      <c r="E58" s="1"/>
      <c r="F58" s="1"/>
      <c r="G58" s="110"/>
      <c r="H58" s="111"/>
      <c r="I58" s="112"/>
    </row>
    <row r="59" spans="1:13">
      <c r="B59" s="109"/>
      <c r="E59" s="1"/>
      <c r="F59" s="1"/>
      <c r="G59" s="110"/>
      <c r="H59" s="111"/>
      <c r="I59" s="112"/>
    </row>
    <row r="60" spans="1:13">
      <c r="B60" s="109"/>
      <c r="E60" s="1"/>
      <c r="F60" s="1"/>
      <c r="G60" s="110"/>
      <c r="H60" s="111"/>
      <c r="I60" s="112"/>
    </row>
    <row r="61" spans="1:13">
      <c r="B61" s="109"/>
      <c r="E61" s="1"/>
      <c r="F61" s="1"/>
      <c r="G61" s="110"/>
      <c r="H61" s="111"/>
      <c r="I61" s="112"/>
    </row>
    <row r="62" spans="1:13">
      <c r="B62" s="109"/>
      <c r="E62" s="1"/>
      <c r="F62" s="1"/>
      <c r="G62" s="110"/>
      <c r="H62" s="111"/>
      <c r="I62" s="112"/>
    </row>
    <row r="63" spans="1:13">
      <c r="B63" s="109"/>
      <c r="E63" s="1"/>
      <c r="F63" s="1"/>
      <c r="G63" s="110"/>
      <c r="H63" s="111"/>
      <c r="I63" s="112"/>
    </row>
    <row r="64" spans="1:13">
      <c r="B64" s="109"/>
      <c r="E64" s="1"/>
      <c r="F64" s="1"/>
      <c r="G64" s="110"/>
      <c r="H64" s="111"/>
      <c r="I64" s="112"/>
    </row>
  </sheetData>
  <printOptions horizontalCentered="1"/>
  <pageMargins left="0.78740157499999996" right="0.78740157499999996" top="0.984251969" bottom="0.984251969" header="0.4921259845" footer="0.4921259845"/>
  <pageSetup paperSize="9" fitToHeight="0" orientation="portrait" r:id="rId1"/>
  <headerFooter alignWithMargins="0"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3:H41"/>
  <sheetViews>
    <sheetView topLeftCell="A25" workbookViewId="0">
      <selection activeCell="F15" sqref="F15"/>
    </sheetView>
  </sheetViews>
  <sheetFormatPr defaultColWidth="9.109375" defaultRowHeight="13.2"/>
  <cols>
    <col min="1" max="1" width="4.6640625" style="4" customWidth="1"/>
    <col min="2" max="2" width="10.6640625" style="4" customWidth="1"/>
    <col min="3" max="3" width="30.6640625" style="4" customWidth="1"/>
    <col min="4" max="4" width="11.6640625" style="1" customWidth="1"/>
    <col min="5" max="5" width="14.6640625" style="2" customWidth="1"/>
    <col min="6" max="6" width="16.6640625" style="3" customWidth="1"/>
    <col min="7" max="8" width="0" style="4" hidden="1" customWidth="1"/>
    <col min="9" max="256" width="9.109375" style="4"/>
    <col min="257" max="257" width="4.6640625" style="4" customWidth="1"/>
    <col min="258" max="258" width="10.6640625" style="4" customWidth="1"/>
    <col min="259" max="259" width="30.6640625" style="4" customWidth="1"/>
    <col min="260" max="260" width="11.6640625" style="4" customWidth="1"/>
    <col min="261" max="261" width="14.6640625" style="4" customWidth="1"/>
    <col min="262" max="262" width="16.6640625" style="4" customWidth="1"/>
    <col min="263" max="264" width="0" style="4" hidden="1" customWidth="1"/>
    <col min="265" max="512" width="9.109375" style="4"/>
    <col min="513" max="513" width="4.6640625" style="4" customWidth="1"/>
    <col min="514" max="514" width="10.6640625" style="4" customWidth="1"/>
    <col min="515" max="515" width="30.6640625" style="4" customWidth="1"/>
    <col min="516" max="516" width="11.6640625" style="4" customWidth="1"/>
    <col min="517" max="517" width="14.6640625" style="4" customWidth="1"/>
    <col min="518" max="518" width="16.6640625" style="4" customWidth="1"/>
    <col min="519" max="520" width="0" style="4" hidden="1" customWidth="1"/>
    <col min="521" max="768" width="9.109375" style="4"/>
    <col min="769" max="769" width="4.6640625" style="4" customWidth="1"/>
    <col min="770" max="770" width="10.6640625" style="4" customWidth="1"/>
    <col min="771" max="771" width="30.6640625" style="4" customWidth="1"/>
    <col min="772" max="772" width="11.6640625" style="4" customWidth="1"/>
    <col min="773" max="773" width="14.6640625" style="4" customWidth="1"/>
    <col min="774" max="774" width="16.6640625" style="4" customWidth="1"/>
    <col min="775" max="776" width="0" style="4" hidden="1" customWidth="1"/>
    <col min="777" max="1024" width="9.109375" style="4"/>
    <col min="1025" max="1025" width="4.6640625" style="4" customWidth="1"/>
    <col min="1026" max="1026" width="10.6640625" style="4" customWidth="1"/>
    <col min="1027" max="1027" width="30.6640625" style="4" customWidth="1"/>
    <col min="1028" max="1028" width="11.6640625" style="4" customWidth="1"/>
    <col min="1029" max="1029" width="14.6640625" style="4" customWidth="1"/>
    <col min="1030" max="1030" width="16.6640625" style="4" customWidth="1"/>
    <col min="1031" max="1032" width="0" style="4" hidden="1" customWidth="1"/>
    <col min="1033" max="1280" width="9.109375" style="4"/>
    <col min="1281" max="1281" width="4.6640625" style="4" customWidth="1"/>
    <col min="1282" max="1282" width="10.6640625" style="4" customWidth="1"/>
    <col min="1283" max="1283" width="30.6640625" style="4" customWidth="1"/>
    <col min="1284" max="1284" width="11.6640625" style="4" customWidth="1"/>
    <col min="1285" max="1285" width="14.6640625" style="4" customWidth="1"/>
    <col min="1286" max="1286" width="16.6640625" style="4" customWidth="1"/>
    <col min="1287" max="1288" width="0" style="4" hidden="1" customWidth="1"/>
    <col min="1289" max="1536" width="9.109375" style="4"/>
    <col min="1537" max="1537" width="4.6640625" style="4" customWidth="1"/>
    <col min="1538" max="1538" width="10.6640625" style="4" customWidth="1"/>
    <col min="1539" max="1539" width="30.6640625" style="4" customWidth="1"/>
    <col min="1540" max="1540" width="11.6640625" style="4" customWidth="1"/>
    <col min="1541" max="1541" width="14.6640625" style="4" customWidth="1"/>
    <col min="1542" max="1542" width="16.6640625" style="4" customWidth="1"/>
    <col min="1543" max="1544" width="0" style="4" hidden="1" customWidth="1"/>
    <col min="1545" max="1792" width="9.109375" style="4"/>
    <col min="1793" max="1793" width="4.6640625" style="4" customWidth="1"/>
    <col min="1794" max="1794" width="10.6640625" style="4" customWidth="1"/>
    <col min="1795" max="1795" width="30.6640625" style="4" customWidth="1"/>
    <col min="1796" max="1796" width="11.6640625" style="4" customWidth="1"/>
    <col min="1797" max="1797" width="14.6640625" style="4" customWidth="1"/>
    <col min="1798" max="1798" width="16.6640625" style="4" customWidth="1"/>
    <col min="1799" max="1800" width="0" style="4" hidden="1" customWidth="1"/>
    <col min="1801" max="2048" width="9.109375" style="4"/>
    <col min="2049" max="2049" width="4.6640625" style="4" customWidth="1"/>
    <col min="2050" max="2050" width="10.6640625" style="4" customWidth="1"/>
    <col min="2051" max="2051" width="30.6640625" style="4" customWidth="1"/>
    <col min="2052" max="2052" width="11.6640625" style="4" customWidth="1"/>
    <col min="2053" max="2053" width="14.6640625" style="4" customWidth="1"/>
    <col min="2054" max="2054" width="16.6640625" style="4" customWidth="1"/>
    <col min="2055" max="2056" width="0" style="4" hidden="1" customWidth="1"/>
    <col min="2057" max="2304" width="9.109375" style="4"/>
    <col min="2305" max="2305" width="4.6640625" style="4" customWidth="1"/>
    <col min="2306" max="2306" width="10.6640625" style="4" customWidth="1"/>
    <col min="2307" max="2307" width="30.6640625" style="4" customWidth="1"/>
    <col min="2308" max="2308" width="11.6640625" style="4" customWidth="1"/>
    <col min="2309" max="2309" width="14.6640625" style="4" customWidth="1"/>
    <col min="2310" max="2310" width="16.6640625" style="4" customWidth="1"/>
    <col min="2311" max="2312" width="0" style="4" hidden="1" customWidth="1"/>
    <col min="2313" max="2560" width="9.109375" style="4"/>
    <col min="2561" max="2561" width="4.6640625" style="4" customWidth="1"/>
    <col min="2562" max="2562" width="10.6640625" style="4" customWidth="1"/>
    <col min="2563" max="2563" width="30.6640625" style="4" customWidth="1"/>
    <col min="2564" max="2564" width="11.6640625" style="4" customWidth="1"/>
    <col min="2565" max="2565" width="14.6640625" style="4" customWidth="1"/>
    <col min="2566" max="2566" width="16.6640625" style="4" customWidth="1"/>
    <col min="2567" max="2568" width="0" style="4" hidden="1" customWidth="1"/>
    <col min="2569" max="2816" width="9.109375" style="4"/>
    <col min="2817" max="2817" width="4.6640625" style="4" customWidth="1"/>
    <col min="2818" max="2818" width="10.6640625" style="4" customWidth="1"/>
    <col min="2819" max="2819" width="30.6640625" style="4" customWidth="1"/>
    <col min="2820" max="2820" width="11.6640625" style="4" customWidth="1"/>
    <col min="2821" max="2821" width="14.6640625" style="4" customWidth="1"/>
    <col min="2822" max="2822" width="16.6640625" style="4" customWidth="1"/>
    <col min="2823" max="2824" width="0" style="4" hidden="1" customWidth="1"/>
    <col min="2825" max="3072" width="9.109375" style="4"/>
    <col min="3073" max="3073" width="4.6640625" style="4" customWidth="1"/>
    <col min="3074" max="3074" width="10.6640625" style="4" customWidth="1"/>
    <col min="3075" max="3075" width="30.6640625" style="4" customWidth="1"/>
    <col min="3076" max="3076" width="11.6640625" style="4" customWidth="1"/>
    <col min="3077" max="3077" width="14.6640625" style="4" customWidth="1"/>
    <col min="3078" max="3078" width="16.6640625" style="4" customWidth="1"/>
    <col min="3079" max="3080" width="0" style="4" hidden="1" customWidth="1"/>
    <col min="3081" max="3328" width="9.109375" style="4"/>
    <col min="3329" max="3329" width="4.6640625" style="4" customWidth="1"/>
    <col min="3330" max="3330" width="10.6640625" style="4" customWidth="1"/>
    <col min="3331" max="3331" width="30.6640625" style="4" customWidth="1"/>
    <col min="3332" max="3332" width="11.6640625" style="4" customWidth="1"/>
    <col min="3333" max="3333" width="14.6640625" style="4" customWidth="1"/>
    <col min="3334" max="3334" width="16.6640625" style="4" customWidth="1"/>
    <col min="3335" max="3336" width="0" style="4" hidden="1" customWidth="1"/>
    <col min="3337" max="3584" width="9.109375" style="4"/>
    <col min="3585" max="3585" width="4.6640625" style="4" customWidth="1"/>
    <col min="3586" max="3586" width="10.6640625" style="4" customWidth="1"/>
    <col min="3587" max="3587" width="30.6640625" style="4" customWidth="1"/>
    <col min="3588" max="3588" width="11.6640625" style="4" customWidth="1"/>
    <col min="3589" max="3589" width="14.6640625" style="4" customWidth="1"/>
    <col min="3590" max="3590" width="16.6640625" style="4" customWidth="1"/>
    <col min="3591" max="3592" width="0" style="4" hidden="1" customWidth="1"/>
    <col min="3593" max="3840" width="9.109375" style="4"/>
    <col min="3841" max="3841" width="4.6640625" style="4" customWidth="1"/>
    <col min="3842" max="3842" width="10.6640625" style="4" customWidth="1"/>
    <col min="3843" max="3843" width="30.6640625" style="4" customWidth="1"/>
    <col min="3844" max="3844" width="11.6640625" style="4" customWidth="1"/>
    <col min="3845" max="3845" width="14.6640625" style="4" customWidth="1"/>
    <col min="3846" max="3846" width="16.6640625" style="4" customWidth="1"/>
    <col min="3847" max="3848" width="0" style="4" hidden="1" customWidth="1"/>
    <col min="3849" max="4096" width="9.109375" style="4"/>
    <col min="4097" max="4097" width="4.6640625" style="4" customWidth="1"/>
    <col min="4098" max="4098" width="10.6640625" style="4" customWidth="1"/>
    <col min="4099" max="4099" width="30.6640625" style="4" customWidth="1"/>
    <col min="4100" max="4100" width="11.6640625" style="4" customWidth="1"/>
    <col min="4101" max="4101" width="14.6640625" style="4" customWidth="1"/>
    <col min="4102" max="4102" width="16.6640625" style="4" customWidth="1"/>
    <col min="4103" max="4104" width="0" style="4" hidden="1" customWidth="1"/>
    <col min="4105" max="4352" width="9.109375" style="4"/>
    <col min="4353" max="4353" width="4.6640625" style="4" customWidth="1"/>
    <col min="4354" max="4354" width="10.6640625" style="4" customWidth="1"/>
    <col min="4355" max="4355" width="30.6640625" style="4" customWidth="1"/>
    <col min="4356" max="4356" width="11.6640625" style="4" customWidth="1"/>
    <col min="4357" max="4357" width="14.6640625" style="4" customWidth="1"/>
    <col min="4358" max="4358" width="16.6640625" style="4" customWidth="1"/>
    <col min="4359" max="4360" width="0" style="4" hidden="1" customWidth="1"/>
    <col min="4361" max="4608" width="9.109375" style="4"/>
    <col min="4609" max="4609" width="4.6640625" style="4" customWidth="1"/>
    <col min="4610" max="4610" width="10.6640625" style="4" customWidth="1"/>
    <col min="4611" max="4611" width="30.6640625" style="4" customWidth="1"/>
    <col min="4612" max="4612" width="11.6640625" style="4" customWidth="1"/>
    <col min="4613" max="4613" width="14.6640625" style="4" customWidth="1"/>
    <col min="4614" max="4614" width="16.6640625" style="4" customWidth="1"/>
    <col min="4615" max="4616" width="0" style="4" hidden="1" customWidth="1"/>
    <col min="4617" max="4864" width="9.109375" style="4"/>
    <col min="4865" max="4865" width="4.6640625" style="4" customWidth="1"/>
    <col min="4866" max="4866" width="10.6640625" style="4" customWidth="1"/>
    <col min="4867" max="4867" width="30.6640625" style="4" customWidth="1"/>
    <col min="4868" max="4868" width="11.6640625" style="4" customWidth="1"/>
    <col min="4869" max="4869" width="14.6640625" style="4" customWidth="1"/>
    <col min="4870" max="4870" width="16.6640625" style="4" customWidth="1"/>
    <col min="4871" max="4872" width="0" style="4" hidden="1" customWidth="1"/>
    <col min="4873" max="5120" width="9.109375" style="4"/>
    <col min="5121" max="5121" width="4.6640625" style="4" customWidth="1"/>
    <col min="5122" max="5122" width="10.6640625" style="4" customWidth="1"/>
    <col min="5123" max="5123" width="30.6640625" style="4" customWidth="1"/>
    <col min="5124" max="5124" width="11.6640625" style="4" customWidth="1"/>
    <col min="5125" max="5125" width="14.6640625" style="4" customWidth="1"/>
    <col min="5126" max="5126" width="16.6640625" style="4" customWidth="1"/>
    <col min="5127" max="5128" width="0" style="4" hidden="1" customWidth="1"/>
    <col min="5129" max="5376" width="9.109375" style="4"/>
    <col min="5377" max="5377" width="4.6640625" style="4" customWidth="1"/>
    <col min="5378" max="5378" width="10.6640625" style="4" customWidth="1"/>
    <col min="5379" max="5379" width="30.6640625" style="4" customWidth="1"/>
    <col min="5380" max="5380" width="11.6640625" style="4" customWidth="1"/>
    <col min="5381" max="5381" width="14.6640625" style="4" customWidth="1"/>
    <col min="5382" max="5382" width="16.6640625" style="4" customWidth="1"/>
    <col min="5383" max="5384" width="0" style="4" hidden="1" customWidth="1"/>
    <col min="5385" max="5632" width="9.109375" style="4"/>
    <col min="5633" max="5633" width="4.6640625" style="4" customWidth="1"/>
    <col min="5634" max="5634" width="10.6640625" style="4" customWidth="1"/>
    <col min="5635" max="5635" width="30.6640625" style="4" customWidth="1"/>
    <col min="5636" max="5636" width="11.6640625" style="4" customWidth="1"/>
    <col min="5637" max="5637" width="14.6640625" style="4" customWidth="1"/>
    <col min="5638" max="5638" width="16.6640625" style="4" customWidth="1"/>
    <col min="5639" max="5640" width="0" style="4" hidden="1" customWidth="1"/>
    <col min="5641" max="5888" width="9.109375" style="4"/>
    <col min="5889" max="5889" width="4.6640625" style="4" customWidth="1"/>
    <col min="5890" max="5890" width="10.6640625" style="4" customWidth="1"/>
    <col min="5891" max="5891" width="30.6640625" style="4" customWidth="1"/>
    <col min="5892" max="5892" width="11.6640625" style="4" customWidth="1"/>
    <col min="5893" max="5893" width="14.6640625" style="4" customWidth="1"/>
    <col min="5894" max="5894" width="16.6640625" style="4" customWidth="1"/>
    <col min="5895" max="5896" width="0" style="4" hidden="1" customWidth="1"/>
    <col min="5897" max="6144" width="9.109375" style="4"/>
    <col min="6145" max="6145" width="4.6640625" style="4" customWidth="1"/>
    <col min="6146" max="6146" width="10.6640625" style="4" customWidth="1"/>
    <col min="6147" max="6147" width="30.6640625" style="4" customWidth="1"/>
    <col min="6148" max="6148" width="11.6640625" style="4" customWidth="1"/>
    <col min="6149" max="6149" width="14.6640625" style="4" customWidth="1"/>
    <col min="6150" max="6150" width="16.6640625" style="4" customWidth="1"/>
    <col min="6151" max="6152" width="0" style="4" hidden="1" customWidth="1"/>
    <col min="6153" max="6400" width="9.109375" style="4"/>
    <col min="6401" max="6401" width="4.6640625" style="4" customWidth="1"/>
    <col min="6402" max="6402" width="10.6640625" style="4" customWidth="1"/>
    <col min="6403" max="6403" width="30.6640625" style="4" customWidth="1"/>
    <col min="6404" max="6404" width="11.6640625" style="4" customWidth="1"/>
    <col min="6405" max="6405" width="14.6640625" style="4" customWidth="1"/>
    <col min="6406" max="6406" width="16.6640625" style="4" customWidth="1"/>
    <col min="6407" max="6408" width="0" style="4" hidden="1" customWidth="1"/>
    <col min="6409" max="6656" width="9.109375" style="4"/>
    <col min="6657" max="6657" width="4.6640625" style="4" customWidth="1"/>
    <col min="6658" max="6658" width="10.6640625" style="4" customWidth="1"/>
    <col min="6659" max="6659" width="30.6640625" style="4" customWidth="1"/>
    <col min="6660" max="6660" width="11.6640625" style="4" customWidth="1"/>
    <col min="6661" max="6661" width="14.6640625" style="4" customWidth="1"/>
    <col min="6662" max="6662" width="16.6640625" style="4" customWidth="1"/>
    <col min="6663" max="6664" width="0" style="4" hidden="1" customWidth="1"/>
    <col min="6665" max="6912" width="9.109375" style="4"/>
    <col min="6913" max="6913" width="4.6640625" style="4" customWidth="1"/>
    <col min="6914" max="6914" width="10.6640625" style="4" customWidth="1"/>
    <col min="6915" max="6915" width="30.6640625" style="4" customWidth="1"/>
    <col min="6916" max="6916" width="11.6640625" style="4" customWidth="1"/>
    <col min="6917" max="6917" width="14.6640625" style="4" customWidth="1"/>
    <col min="6918" max="6918" width="16.6640625" style="4" customWidth="1"/>
    <col min="6919" max="6920" width="0" style="4" hidden="1" customWidth="1"/>
    <col min="6921" max="7168" width="9.109375" style="4"/>
    <col min="7169" max="7169" width="4.6640625" style="4" customWidth="1"/>
    <col min="7170" max="7170" width="10.6640625" style="4" customWidth="1"/>
    <col min="7171" max="7171" width="30.6640625" style="4" customWidth="1"/>
    <col min="7172" max="7172" width="11.6640625" style="4" customWidth="1"/>
    <col min="7173" max="7173" width="14.6640625" style="4" customWidth="1"/>
    <col min="7174" max="7174" width="16.6640625" style="4" customWidth="1"/>
    <col min="7175" max="7176" width="0" style="4" hidden="1" customWidth="1"/>
    <col min="7177" max="7424" width="9.109375" style="4"/>
    <col min="7425" max="7425" width="4.6640625" style="4" customWidth="1"/>
    <col min="7426" max="7426" width="10.6640625" style="4" customWidth="1"/>
    <col min="7427" max="7427" width="30.6640625" style="4" customWidth="1"/>
    <col min="7428" max="7428" width="11.6640625" style="4" customWidth="1"/>
    <col min="7429" max="7429" width="14.6640625" style="4" customWidth="1"/>
    <col min="7430" max="7430" width="16.6640625" style="4" customWidth="1"/>
    <col min="7431" max="7432" width="0" style="4" hidden="1" customWidth="1"/>
    <col min="7433" max="7680" width="9.109375" style="4"/>
    <col min="7681" max="7681" width="4.6640625" style="4" customWidth="1"/>
    <col min="7682" max="7682" width="10.6640625" style="4" customWidth="1"/>
    <col min="7683" max="7683" width="30.6640625" style="4" customWidth="1"/>
    <col min="7684" max="7684" width="11.6640625" style="4" customWidth="1"/>
    <col min="7685" max="7685" width="14.6640625" style="4" customWidth="1"/>
    <col min="7686" max="7686" width="16.6640625" style="4" customWidth="1"/>
    <col min="7687" max="7688" width="0" style="4" hidden="1" customWidth="1"/>
    <col min="7689" max="7936" width="9.109375" style="4"/>
    <col min="7937" max="7937" width="4.6640625" style="4" customWidth="1"/>
    <col min="7938" max="7938" width="10.6640625" style="4" customWidth="1"/>
    <col min="7939" max="7939" width="30.6640625" style="4" customWidth="1"/>
    <col min="7940" max="7940" width="11.6640625" style="4" customWidth="1"/>
    <col min="7941" max="7941" width="14.6640625" style="4" customWidth="1"/>
    <col min="7942" max="7942" width="16.6640625" style="4" customWidth="1"/>
    <col min="7943" max="7944" width="0" style="4" hidden="1" customWidth="1"/>
    <col min="7945" max="8192" width="9.109375" style="4"/>
    <col min="8193" max="8193" width="4.6640625" style="4" customWidth="1"/>
    <col min="8194" max="8194" width="10.6640625" style="4" customWidth="1"/>
    <col min="8195" max="8195" width="30.6640625" style="4" customWidth="1"/>
    <col min="8196" max="8196" width="11.6640625" style="4" customWidth="1"/>
    <col min="8197" max="8197" width="14.6640625" style="4" customWidth="1"/>
    <col min="8198" max="8198" width="16.6640625" style="4" customWidth="1"/>
    <col min="8199" max="8200" width="0" style="4" hidden="1" customWidth="1"/>
    <col min="8201" max="8448" width="9.109375" style="4"/>
    <col min="8449" max="8449" width="4.6640625" style="4" customWidth="1"/>
    <col min="8450" max="8450" width="10.6640625" style="4" customWidth="1"/>
    <col min="8451" max="8451" width="30.6640625" style="4" customWidth="1"/>
    <col min="8452" max="8452" width="11.6640625" style="4" customWidth="1"/>
    <col min="8453" max="8453" width="14.6640625" style="4" customWidth="1"/>
    <col min="8454" max="8454" width="16.6640625" style="4" customWidth="1"/>
    <col min="8455" max="8456" width="0" style="4" hidden="1" customWidth="1"/>
    <col min="8457" max="8704" width="9.109375" style="4"/>
    <col min="8705" max="8705" width="4.6640625" style="4" customWidth="1"/>
    <col min="8706" max="8706" width="10.6640625" style="4" customWidth="1"/>
    <col min="8707" max="8707" width="30.6640625" style="4" customWidth="1"/>
    <col min="8708" max="8708" width="11.6640625" style="4" customWidth="1"/>
    <col min="8709" max="8709" width="14.6640625" style="4" customWidth="1"/>
    <col min="8710" max="8710" width="16.6640625" style="4" customWidth="1"/>
    <col min="8711" max="8712" width="0" style="4" hidden="1" customWidth="1"/>
    <col min="8713" max="8960" width="9.109375" style="4"/>
    <col min="8961" max="8961" width="4.6640625" style="4" customWidth="1"/>
    <col min="8962" max="8962" width="10.6640625" style="4" customWidth="1"/>
    <col min="8963" max="8963" width="30.6640625" style="4" customWidth="1"/>
    <col min="8964" max="8964" width="11.6640625" style="4" customWidth="1"/>
    <col min="8965" max="8965" width="14.6640625" style="4" customWidth="1"/>
    <col min="8966" max="8966" width="16.6640625" style="4" customWidth="1"/>
    <col min="8967" max="8968" width="0" style="4" hidden="1" customWidth="1"/>
    <col min="8969" max="9216" width="9.109375" style="4"/>
    <col min="9217" max="9217" width="4.6640625" style="4" customWidth="1"/>
    <col min="9218" max="9218" width="10.6640625" style="4" customWidth="1"/>
    <col min="9219" max="9219" width="30.6640625" style="4" customWidth="1"/>
    <col min="9220" max="9220" width="11.6640625" style="4" customWidth="1"/>
    <col min="9221" max="9221" width="14.6640625" style="4" customWidth="1"/>
    <col min="9222" max="9222" width="16.6640625" style="4" customWidth="1"/>
    <col min="9223" max="9224" width="0" style="4" hidden="1" customWidth="1"/>
    <col min="9225" max="9472" width="9.109375" style="4"/>
    <col min="9473" max="9473" width="4.6640625" style="4" customWidth="1"/>
    <col min="9474" max="9474" width="10.6640625" style="4" customWidth="1"/>
    <col min="9475" max="9475" width="30.6640625" style="4" customWidth="1"/>
    <col min="9476" max="9476" width="11.6640625" style="4" customWidth="1"/>
    <col min="9477" max="9477" width="14.6640625" style="4" customWidth="1"/>
    <col min="9478" max="9478" width="16.6640625" style="4" customWidth="1"/>
    <col min="9479" max="9480" width="0" style="4" hidden="1" customWidth="1"/>
    <col min="9481" max="9728" width="9.109375" style="4"/>
    <col min="9729" max="9729" width="4.6640625" style="4" customWidth="1"/>
    <col min="9730" max="9730" width="10.6640625" style="4" customWidth="1"/>
    <col min="9731" max="9731" width="30.6640625" style="4" customWidth="1"/>
    <col min="9732" max="9732" width="11.6640625" style="4" customWidth="1"/>
    <col min="9733" max="9733" width="14.6640625" style="4" customWidth="1"/>
    <col min="9734" max="9734" width="16.6640625" style="4" customWidth="1"/>
    <col min="9735" max="9736" width="0" style="4" hidden="1" customWidth="1"/>
    <col min="9737" max="9984" width="9.109375" style="4"/>
    <col min="9985" max="9985" width="4.6640625" style="4" customWidth="1"/>
    <col min="9986" max="9986" width="10.6640625" style="4" customWidth="1"/>
    <col min="9987" max="9987" width="30.6640625" style="4" customWidth="1"/>
    <col min="9988" max="9988" width="11.6640625" style="4" customWidth="1"/>
    <col min="9989" max="9989" width="14.6640625" style="4" customWidth="1"/>
    <col min="9990" max="9990" width="16.6640625" style="4" customWidth="1"/>
    <col min="9991" max="9992" width="0" style="4" hidden="1" customWidth="1"/>
    <col min="9993" max="10240" width="9.109375" style="4"/>
    <col min="10241" max="10241" width="4.6640625" style="4" customWidth="1"/>
    <col min="10242" max="10242" width="10.6640625" style="4" customWidth="1"/>
    <col min="10243" max="10243" width="30.6640625" style="4" customWidth="1"/>
    <col min="10244" max="10244" width="11.6640625" style="4" customWidth="1"/>
    <col min="10245" max="10245" width="14.6640625" style="4" customWidth="1"/>
    <col min="10246" max="10246" width="16.6640625" style="4" customWidth="1"/>
    <col min="10247" max="10248" width="0" style="4" hidden="1" customWidth="1"/>
    <col min="10249" max="10496" width="9.109375" style="4"/>
    <col min="10497" max="10497" width="4.6640625" style="4" customWidth="1"/>
    <col min="10498" max="10498" width="10.6640625" style="4" customWidth="1"/>
    <col min="10499" max="10499" width="30.6640625" style="4" customWidth="1"/>
    <col min="10500" max="10500" width="11.6640625" style="4" customWidth="1"/>
    <col min="10501" max="10501" width="14.6640625" style="4" customWidth="1"/>
    <col min="10502" max="10502" width="16.6640625" style="4" customWidth="1"/>
    <col min="10503" max="10504" width="0" style="4" hidden="1" customWidth="1"/>
    <col min="10505" max="10752" width="9.109375" style="4"/>
    <col min="10753" max="10753" width="4.6640625" style="4" customWidth="1"/>
    <col min="10754" max="10754" width="10.6640625" style="4" customWidth="1"/>
    <col min="10755" max="10755" width="30.6640625" style="4" customWidth="1"/>
    <col min="10756" max="10756" width="11.6640625" style="4" customWidth="1"/>
    <col min="10757" max="10757" width="14.6640625" style="4" customWidth="1"/>
    <col min="10758" max="10758" width="16.6640625" style="4" customWidth="1"/>
    <col min="10759" max="10760" width="0" style="4" hidden="1" customWidth="1"/>
    <col min="10761" max="11008" width="9.109375" style="4"/>
    <col min="11009" max="11009" width="4.6640625" style="4" customWidth="1"/>
    <col min="11010" max="11010" width="10.6640625" style="4" customWidth="1"/>
    <col min="11011" max="11011" width="30.6640625" style="4" customWidth="1"/>
    <col min="11012" max="11012" width="11.6640625" style="4" customWidth="1"/>
    <col min="11013" max="11013" width="14.6640625" style="4" customWidth="1"/>
    <col min="11014" max="11014" width="16.6640625" style="4" customWidth="1"/>
    <col min="11015" max="11016" width="0" style="4" hidden="1" customWidth="1"/>
    <col min="11017" max="11264" width="9.109375" style="4"/>
    <col min="11265" max="11265" width="4.6640625" style="4" customWidth="1"/>
    <col min="11266" max="11266" width="10.6640625" style="4" customWidth="1"/>
    <col min="11267" max="11267" width="30.6640625" style="4" customWidth="1"/>
    <col min="11268" max="11268" width="11.6640625" style="4" customWidth="1"/>
    <col min="11269" max="11269" width="14.6640625" style="4" customWidth="1"/>
    <col min="11270" max="11270" width="16.6640625" style="4" customWidth="1"/>
    <col min="11271" max="11272" width="0" style="4" hidden="1" customWidth="1"/>
    <col min="11273" max="11520" width="9.109375" style="4"/>
    <col min="11521" max="11521" width="4.6640625" style="4" customWidth="1"/>
    <col min="11522" max="11522" width="10.6640625" style="4" customWidth="1"/>
    <col min="11523" max="11523" width="30.6640625" style="4" customWidth="1"/>
    <col min="11524" max="11524" width="11.6640625" style="4" customWidth="1"/>
    <col min="11525" max="11525" width="14.6640625" style="4" customWidth="1"/>
    <col min="11526" max="11526" width="16.6640625" style="4" customWidth="1"/>
    <col min="11527" max="11528" width="0" style="4" hidden="1" customWidth="1"/>
    <col min="11529" max="11776" width="9.109375" style="4"/>
    <col min="11777" max="11777" width="4.6640625" style="4" customWidth="1"/>
    <col min="11778" max="11778" width="10.6640625" style="4" customWidth="1"/>
    <col min="11779" max="11779" width="30.6640625" style="4" customWidth="1"/>
    <col min="11780" max="11780" width="11.6640625" style="4" customWidth="1"/>
    <col min="11781" max="11781" width="14.6640625" style="4" customWidth="1"/>
    <col min="11782" max="11782" width="16.6640625" style="4" customWidth="1"/>
    <col min="11783" max="11784" width="0" style="4" hidden="1" customWidth="1"/>
    <col min="11785" max="12032" width="9.109375" style="4"/>
    <col min="12033" max="12033" width="4.6640625" style="4" customWidth="1"/>
    <col min="12034" max="12034" width="10.6640625" style="4" customWidth="1"/>
    <col min="12035" max="12035" width="30.6640625" style="4" customWidth="1"/>
    <col min="12036" max="12036" width="11.6640625" style="4" customWidth="1"/>
    <col min="12037" max="12037" width="14.6640625" style="4" customWidth="1"/>
    <col min="12038" max="12038" width="16.6640625" style="4" customWidth="1"/>
    <col min="12039" max="12040" width="0" style="4" hidden="1" customWidth="1"/>
    <col min="12041" max="12288" width="9.109375" style="4"/>
    <col min="12289" max="12289" width="4.6640625" style="4" customWidth="1"/>
    <col min="12290" max="12290" width="10.6640625" style="4" customWidth="1"/>
    <col min="12291" max="12291" width="30.6640625" style="4" customWidth="1"/>
    <col min="12292" max="12292" width="11.6640625" style="4" customWidth="1"/>
    <col min="12293" max="12293" width="14.6640625" style="4" customWidth="1"/>
    <col min="12294" max="12294" width="16.6640625" style="4" customWidth="1"/>
    <col min="12295" max="12296" width="0" style="4" hidden="1" customWidth="1"/>
    <col min="12297" max="12544" width="9.109375" style="4"/>
    <col min="12545" max="12545" width="4.6640625" style="4" customWidth="1"/>
    <col min="12546" max="12546" width="10.6640625" style="4" customWidth="1"/>
    <col min="12547" max="12547" width="30.6640625" style="4" customWidth="1"/>
    <col min="12548" max="12548" width="11.6640625" style="4" customWidth="1"/>
    <col min="12549" max="12549" width="14.6640625" style="4" customWidth="1"/>
    <col min="12550" max="12550" width="16.6640625" style="4" customWidth="1"/>
    <col min="12551" max="12552" width="0" style="4" hidden="1" customWidth="1"/>
    <col min="12553" max="12800" width="9.109375" style="4"/>
    <col min="12801" max="12801" width="4.6640625" style="4" customWidth="1"/>
    <col min="12802" max="12802" width="10.6640625" style="4" customWidth="1"/>
    <col min="12803" max="12803" width="30.6640625" style="4" customWidth="1"/>
    <col min="12804" max="12804" width="11.6640625" style="4" customWidth="1"/>
    <col min="12805" max="12805" width="14.6640625" style="4" customWidth="1"/>
    <col min="12806" max="12806" width="16.6640625" style="4" customWidth="1"/>
    <col min="12807" max="12808" width="0" style="4" hidden="1" customWidth="1"/>
    <col min="12809" max="13056" width="9.109375" style="4"/>
    <col min="13057" max="13057" width="4.6640625" style="4" customWidth="1"/>
    <col min="13058" max="13058" width="10.6640625" style="4" customWidth="1"/>
    <col min="13059" max="13059" width="30.6640625" style="4" customWidth="1"/>
    <col min="13060" max="13060" width="11.6640625" style="4" customWidth="1"/>
    <col min="13061" max="13061" width="14.6640625" style="4" customWidth="1"/>
    <col min="13062" max="13062" width="16.6640625" style="4" customWidth="1"/>
    <col min="13063" max="13064" width="0" style="4" hidden="1" customWidth="1"/>
    <col min="13065" max="13312" width="9.109375" style="4"/>
    <col min="13313" max="13313" width="4.6640625" style="4" customWidth="1"/>
    <col min="13314" max="13314" width="10.6640625" style="4" customWidth="1"/>
    <col min="13315" max="13315" width="30.6640625" style="4" customWidth="1"/>
    <col min="13316" max="13316" width="11.6640625" style="4" customWidth="1"/>
    <col min="13317" max="13317" width="14.6640625" style="4" customWidth="1"/>
    <col min="13318" max="13318" width="16.6640625" style="4" customWidth="1"/>
    <col min="13319" max="13320" width="0" style="4" hidden="1" customWidth="1"/>
    <col min="13321" max="13568" width="9.109375" style="4"/>
    <col min="13569" max="13569" width="4.6640625" style="4" customWidth="1"/>
    <col min="13570" max="13570" width="10.6640625" style="4" customWidth="1"/>
    <col min="13571" max="13571" width="30.6640625" style="4" customWidth="1"/>
    <col min="13572" max="13572" width="11.6640625" style="4" customWidth="1"/>
    <col min="13573" max="13573" width="14.6640625" style="4" customWidth="1"/>
    <col min="13574" max="13574" width="16.6640625" style="4" customWidth="1"/>
    <col min="13575" max="13576" width="0" style="4" hidden="1" customWidth="1"/>
    <col min="13577" max="13824" width="9.109375" style="4"/>
    <col min="13825" max="13825" width="4.6640625" style="4" customWidth="1"/>
    <col min="13826" max="13826" width="10.6640625" style="4" customWidth="1"/>
    <col min="13827" max="13827" width="30.6640625" style="4" customWidth="1"/>
    <col min="13828" max="13828" width="11.6640625" style="4" customWidth="1"/>
    <col min="13829" max="13829" width="14.6640625" style="4" customWidth="1"/>
    <col min="13830" max="13830" width="16.6640625" style="4" customWidth="1"/>
    <col min="13831" max="13832" width="0" style="4" hidden="1" customWidth="1"/>
    <col min="13833" max="14080" width="9.109375" style="4"/>
    <col min="14081" max="14081" width="4.6640625" style="4" customWidth="1"/>
    <col min="14082" max="14082" width="10.6640625" style="4" customWidth="1"/>
    <col min="14083" max="14083" width="30.6640625" style="4" customWidth="1"/>
    <col min="14084" max="14084" width="11.6640625" style="4" customWidth="1"/>
    <col min="14085" max="14085" width="14.6640625" style="4" customWidth="1"/>
    <col min="14086" max="14086" width="16.6640625" style="4" customWidth="1"/>
    <col min="14087" max="14088" width="0" style="4" hidden="1" customWidth="1"/>
    <col min="14089" max="14336" width="9.109375" style="4"/>
    <col min="14337" max="14337" width="4.6640625" style="4" customWidth="1"/>
    <col min="14338" max="14338" width="10.6640625" style="4" customWidth="1"/>
    <col min="14339" max="14339" width="30.6640625" style="4" customWidth="1"/>
    <col min="14340" max="14340" width="11.6640625" style="4" customWidth="1"/>
    <col min="14341" max="14341" width="14.6640625" style="4" customWidth="1"/>
    <col min="14342" max="14342" width="16.6640625" style="4" customWidth="1"/>
    <col min="14343" max="14344" width="0" style="4" hidden="1" customWidth="1"/>
    <col min="14345" max="14592" width="9.109375" style="4"/>
    <col min="14593" max="14593" width="4.6640625" style="4" customWidth="1"/>
    <col min="14594" max="14594" width="10.6640625" style="4" customWidth="1"/>
    <col min="14595" max="14595" width="30.6640625" style="4" customWidth="1"/>
    <col min="14596" max="14596" width="11.6640625" style="4" customWidth="1"/>
    <col min="14597" max="14597" width="14.6640625" style="4" customWidth="1"/>
    <col min="14598" max="14598" width="16.6640625" style="4" customWidth="1"/>
    <col min="14599" max="14600" width="0" style="4" hidden="1" customWidth="1"/>
    <col min="14601" max="14848" width="9.109375" style="4"/>
    <col min="14849" max="14849" width="4.6640625" style="4" customWidth="1"/>
    <col min="14850" max="14850" width="10.6640625" style="4" customWidth="1"/>
    <col min="14851" max="14851" width="30.6640625" style="4" customWidth="1"/>
    <col min="14852" max="14852" width="11.6640625" style="4" customWidth="1"/>
    <col min="14853" max="14853" width="14.6640625" style="4" customWidth="1"/>
    <col min="14854" max="14854" width="16.6640625" style="4" customWidth="1"/>
    <col min="14855" max="14856" width="0" style="4" hidden="1" customWidth="1"/>
    <col min="14857" max="15104" width="9.109375" style="4"/>
    <col min="15105" max="15105" width="4.6640625" style="4" customWidth="1"/>
    <col min="15106" max="15106" width="10.6640625" style="4" customWidth="1"/>
    <col min="15107" max="15107" width="30.6640625" style="4" customWidth="1"/>
    <col min="15108" max="15108" width="11.6640625" style="4" customWidth="1"/>
    <col min="15109" max="15109" width="14.6640625" style="4" customWidth="1"/>
    <col min="15110" max="15110" width="16.6640625" style="4" customWidth="1"/>
    <col min="15111" max="15112" width="0" style="4" hidden="1" customWidth="1"/>
    <col min="15113" max="15360" width="9.109375" style="4"/>
    <col min="15361" max="15361" width="4.6640625" style="4" customWidth="1"/>
    <col min="15362" max="15362" width="10.6640625" style="4" customWidth="1"/>
    <col min="15363" max="15363" width="30.6640625" style="4" customWidth="1"/>
    <col min="15364" max="15364" width="11.6640625" style="4" customWidth="1"/>
    <col min="15365" max="15365" width="14.6640625" style="4" customWidth="1"/>
    <col min="15366" max="15366" width="16.6640625" style="4" customWidth="1"/>
    <col min="15367" max="15368" width="0" style="4" hidden="1" customWidth="1"/>
    <col min="15369" max="15616" width="9.109375" style="4"/>
    <col min="15617" max="15617" width="4.6640625" style="4" customWidth="1"/>
    <col min="15618" max="15618" width="10.6640625" style="4" customWidth="1"/>
    <col min="15619" max="15619" width="30.6640625" style="4" customWidth="1"/>
    <col min="15620" max="15620" width="11.6640625" style="4" customWidth="1"/>
    <col min="15621" max="15621" width="14.6640625" style="4" customWidth="1"/>
    <col min="15622" max="15622" width="16.6640625" style="4" customWidth="1"/>
    <col min="15623" max="15624" width="0" style="4" hidden="1" customWidth="1"/>
    <col min="15625" max="15872" width="9.109375" style="4"/>
    <col min="15873" max="15873" width="4.6640625" style="4" customWidth="1"/>
    <col min="15874" max="15874" width="10.6640625" style="4" customWidth="1"/>
    <col min="15875" max="15875" width="30.6640625" style="4" customWidth="1"/>
    <col min="15876" max="15876" width="11.6640625" style="4" customWidth="1"/>
    <col min="15877" max="15877" width="14.6640625" style="4" customWidth="1"/>
    <col min="15878" max="15878" width="16.6640625" style="4" customWidth="1"/>
    <col min="15879" max="15880" width="0" style="4" hidden="1" customWidth="1"/>
    <col min="15881" max="16128" width="9.109375" style="4"/>
    <col min="16129" max="16129" width="4.6640625" style="4" customWidth="1"/>
    <col min="16130" max="16130" width="10.6640625" style="4" customWidth="1"/>
    <col min="16131" max="16131" width="30.6640625" style="4" customWidth="1"/>
    <col min="16132" max="16132" width="11.6640625" style="4" customWidth="1"/>
    <col min="16133" max="16133" width="14.6640625" style="4" customWidth="1"/>
    <col min="16134" max="16134" width="16.6640625" style="4" customWidth="1"/>
    <col min="16135" max="16136" width="0" style="4" hidden="1" customWidth="1"/>
    <col min="16137" max="16384" width="9.109375" style="4"/>
  </cols>
  <sheetData>
    <row r="3" spans="1:8" ht="15.6">
      <c r="A3" s="5"/>
      <c r="B3" s="40" t="s">
        <v>17</v>
      </c>
      <c r="C3" s="40"/>
      <c r="D3" s="6"/>
      <c r="E3" s="7"/>
      <c r="F3" s="8"/>
      <c r="G3" s="5"/>
    </row>
    <row r="4" spans="1:8" ht="15.6">
      <c r="A4" s="5"/>
      <c r="B4" s="40" t="s">
        <v>74</v>
      </c>
      <c r="C4" s="40"/>
      <c r="D4" s="6"/>
      <c r="E4" s="7"/>
      <c r="F4" s="8"/>
      <c r="G4" s="5"/>
    </row>
    <row r="5" spans="1:8" ht="15.6">
      <c r="A5" s="5"/>
      <c r="B5" s="40" t="s">
        <v>116</v>
      </c>
      <c r="C5" s="40"/>
      <c r="D5" s="6"/>
      <c r="E5" s="7"/>
      <c r="F5" s="8"/>
      <c r="G5" s="5"/>
    </row>
    <row r="6" spans="1:8" ht="16.2" thickBot="1">
      <c r="A6" s="5"/>
      <c r="B6" s="40"/>
      <c r="C6" s="40"/>
      <c r="D6" s="6"/>
      <c r="E6" s="7"/>
      <c r="F6" s="8"/>
      <c r="G6" s="5"/>
    </row>
    <row r="7" spans="1:8" s="34" customFormat="1" ht="33.9" customHeight="1" thickBot="1">
      <c r="A7" s="35" t="s">
        <v>20</v>
      </c>
      <c r="B7" s="36"/>
      <c r="C7" s="36"/>
      <c r="D7" s="37"/>
      <c r="E7" s="38"/>
      <c r="F7" s="39"/>
    </row>
    <row r="8" spans="1:8" ht="16.2" thickBot="1">
      <c r="A8" s="41" t="s">
        <v>21</v>
      </c>
      <c r="B8" s="42"/>
      <c r="C8" s="42"/>
      <c r="D8" s="43" t="s">
        <v>22</v>
      </c>
      <c r="E8" s="44" t="s">
        <v>23</v>
      </c>
      <c r="F8" s="45" t="s">
        <v>24</v>
      </c>
    </row>
    <row r="9" spans="1:8" ht="15.6">
      <c r="A9" s="21">
        <v>1</v>
      </c>
      <c r="B9" s="9" t="s">
        <v>76</v>
      </c>
      <c r="C9" s="9"/>
      <c r="D9" s="10"/>
      <c r="E9" s="11"/>
      <c r="F9" s="22">
        <f>'Soupis položek NN-VV'!G29</f>
        <v>0</v>
      </c>
      <c r="H9" s="4">
        <v>9</v>
      </c>
    </row>
    <row r="10" spans="1:8" ht="15.6">
      <c r="A10" s="21">
        <v>2</v>
      </c>
      <c r="B10" s="9" t="s">
        <v>77</v>
      </c>
      <c r="C10" s="9"/>
      <c r="D10" s="10">
        <v>3.6</v>
      </c>
      <c r="E10" s="11">
        <f>SUM(F9:F9)</f>
        <v>0</v>
      </c>
      <c r="F10" s="22">
        <f>D10*E10/100</f>
        <v>0</v>
      </c>
      <c r="H10" s="4">
        <v>10</v>
      </c>
    </row>
    <row r="11" spans="1:8" ht="15.6">
      <c r="A11" s="21">
        <v>3</v>
      </c>
      <c r="B11" s="9" t="s">
        <v>78</v>
      </c>
      <c r="C11" s="9"/>
      <c r="D11" s="10">
        <v>1</v>
      </c>
      <c r="E11" s="11">
        <f>SUM(F9:F9)</f>
        <v>0</v>
      </c>
      <c r="F11" s="22">
        <f>D11*E11/100</f>
        <v>0</v>
      </c>
      <c r="H11" s="4">
        <v>12</v>
      </c>
    </row>
    <row r="12" spans="1:8" ht="15.6">
      <c r="A12" s="21">
        <v>4</v>
      </c>
      <c r="B12" s="9" t="s">
        <v>0</v>
      </c>
      <c r="C12" s="9"/>
      <c r="D12" s="10"/>
      <c r="E12" s="11"/>
      <c r="F12" s="22">
        <f>'Soupis položek NN-VV'!G130</f>
        <v>0</v>
      </c>
      <c r="H12" s="4">
        <v>13</v>
      </c>
    </row>
    <row r="13" spans="1:8" ht="15.6">
      <c r="A13" s="21">
        <v>5</v>
      </c>
      <c r="B13" s="9" t="s">
        <v>1</v>
      </c>
      <c r="C13" s="9"/>
      <c r="D13" s="10">
        <v>5</v>
      </c>
      <c r="E13" s="11">
        <f>'Soupis položek NN-VV'!G31+'Soupis položek NN-VV'!G32+'Soupis položek NN-VV'!G33+'Soupis položek NN-VV'!G34+'Soupis položek NN-VV'!G35+'Soupis položek NN-VV'!G36+'Soupis položek NN-VV'!G37+'Soupis položek NN-VV'!G38+'Soupis položek NN-VV'!G39+'Soupis položek NN-VV'!G40+'Soupis položek NN-VV'!G41+'Soupis položek NN-VV'!G42+'Soupis položek NN-VV'!G43+'Soupis položek NN-VV'!G44+'Soupis položek NN-VV'!G45+'Soupis položek NN-VV'!G46+'Soupis položek NN-VV'!G47+'Soupis položek NN-VV'!G48+'Soupis položek NN-VV'!G49+'Soupis položek NN-VV'!G62+'Soupis položek NN-VV'!G63+'Soupis položek NN-VV'!G64+'Soupis položek NN-VV'!G65+'Soupis položek NN-VV'!G74+'Soupis položek NN-VV'!G75+'Soupis položek NN-VV'!G76+'Soupis položek NN-VV'!G77+'Soupis položek NN-VV'!G78+'Soupis položek NN-VV'!G79+'Soupis položek NN-VV'!G80</f>
        <v>0</v>
      </c>
      <c r="F13" s="22">
        <f>D13*E13/100</f>
        <v>0</v>
      </c>
      <c r="H13" s="4">
        <v>14</v>
      </c>
    </row>
    <row r="14" spans="1:8" ht="15.6">
      <c r="A14" s="21">
        <v>6</v>
      </c>
      <c r="B14" s="9" t="s">
        <v>2</v>
      </c>
      <c r="C14" s="9"/>
      <c r="D14" s="10">
        <v>3</v>
      </c>
      <c r="E14" s="11">
        <f>SUM(F12:F12)</f>
        <v>0</v>
      </c>
      <c r="F14" s="22">
        <f>D14*E14/100</f>
        <v>0</v>
      </c>
      <c r="H14" s="4">
        <v>15</v>
      </c>
    </row>
    <row r="15" spans="1:8" ht="15.6">
      <c r="A15" s="21">
        <v>7</v>
      </c>
      <c r="B15" s="9" t="s">
        <v>3</v>
      </c>
      <c r="C15" s="9"/>
      <c r="D15" s="10"/>
      <c r="E15" s="11"/>
      <c r="F15" s="22">
        <f>'Soupis položek NN-VV'!G216</f>
        <v>0</v>
      </c>
      <c r="G15" s="3">
        <f>SUM(F12:F14)</f>
        <v>0</v>
      </c>
      <c r="H15" s="4">
        <v>18</v>
      </c>
    </row>
    <row r="16" spans="1:8" ht="16.2" thickBot="1">
      <c r="A16" s="21">
        <v>8</v>
      </c>
      <c r="B16" s="9" t="s">
        <v>4</v>
      </c>
      <c r="C16" s="9"/>
      <c r="D16" s="10">
        <v>1</v>
      </c>
      <c r="E16" s="11">
        <f>SUM(F15:G15)</f>
        <v>0</v>
      </c>
      <c r="F16" s="22">
        <f>D16*E16/100</f>
        <v>0</v>
      </c>
      <c r="H16" s="4">
        <v>22</v>
      </c>
    </row>
    <row r="17" spans="1:8" ht="15.6">
      <c r="A17" s="23">
        <v>9</v>
      </c>
      <c r="B17" s="12" t="s">
        <v>79</v>
      </c>
      <c r="C17" s="12"/>
      <c r="D17" s="13"/>
      <c r="E17" s="14"/>
      <c r="F17" s="24">
        <f>SUM(F9:F10)</f>
        <v>0</v>
      </c>
      <c r="H17" s="4">
        <v>25</v>
      </c>
    </row>
    <row r="18" spans="1:8" ht="15.6">
      <c r="A18" s="21">
        <v>10</v>
      </c>
      <c r="B18" s="9" t="s">
        <v>5</v>
      </c>
      <c r="C18" s="9"/>
      <c r="D18" s="10"/>
      <c r="E18" s="11"/>
      <c r="F18" s="22">
        <f>SUM(F11:F16)</f>
        <v>0</v>
      </c>
      <c r="H18" s="4">
        <v>26</v>
      </c>
    </row>
    <row r="19" spans="1:8" ht="16.2" thickBot="1">
      <c r="A19" s="21">
        <v>11</v>
      </c>
      <c r="B19" s="9" t="s">
        <v>6</v>
      </c>
      <c r="C19" s="9"/>
      <c r="D19" s="10"/>
      <c r="E19" s="11"/>
      <c r="F19" s="22">
        <f>'Soupis položek NN-VV'!G241</f>
        <v>0</v>
      </c>
      <c r="H19" s="4">
        <v>27</v>
      </c>
    </row>
    <row r="20" spans="1:8" ht="15.6">
      <c r="A20" s="25">
        <v>12</v>
      </c>
      <c r="B20" s="18" t="s">
        <v>7</v>
      </c>
      <c r="C20" s="18"/>
      <c r="D20" s="19"/>
      <c r="E20" s="20"/>
      <c r="F20" s="26">
        <f>SUM(F17:F19)</f>
        <v>0</v>
      </c>
      <c r="G20" s="3">
        <f>SUM(F20:F20)</f>
        <v>0</v>
      </c>
      <c r="H20" s="4">
        <v>28</v>
      </c>
    </row>
    <row r="21" spans="1:8" ht="15.6">
      <c r="A21" s="27"/>
      <c r="B21" s="15"/>
      <c r="C21" s="15"/>
      <c r="D21" s="16"/>
      <c r="E21" s="17"/>
      <c r="F21" s="28"/>
    </row>
    <row r="22" spans="1:8" ht="15.6">
      <c r="A22" s="21">
        <v>13</v>
      </c>
      <c r="B22" s="9" t="s">
        <v>8</v>
      </c>
      <c r="C22" s="9"/>
      <c r="D22" s="10">
        <v>3.25</v>
      </c>
      <c r="E22" s="11">
        <f>SUM(F18:F18)</f>
        <v>0</v>
      </c>
      <c r="F22" s="22">
        <f>D22*E22/100</f>
        <v>0</v>
      </c>
      <c r="H22" s="4">
        <v>30</v>
      </c>
    </row>
    <row r="23" spans="1:8" ht="16.2" thickBot="1">
      <c r="A23" s="21">
        <v>14</v>
      </c>
      <c r="B23" s="9" t="s">
        <v>9</v>
      </c>
      <c r="C23" s="9"/>
      <c r="D23" s="10">
        <v>0.8</v>
      </c>
      <c r="E23" s="11">
        <f>SUM(F18:F18)</f>
        <v>0</v>
      </c>
      <c r="F23" s="22">
        <f>D23*E23/100</f>
        <v>0</v>
      </c>
      <c r="H23" s="4">
        <v>31</v>
      </c>
    </row>
    <row r="24" spans="1:8" ht="15.6">
      <c r="A24" s="25">
        <v>15</v>
      </c>
      <c r="B24" s="18" t="s">
        <v>10</v>
      </c>
      <c r="C24" s="18"/>
      <c r="D24" s="19"/>
      <c r="E24" s="20"/>
      <c r="F24" s="26">
        <f>SUM(F22:F23)</f>
        <v>0</v>
      </c>
      <c r="G24" s="3">
        <f>SUM(F24:F24)</f>
        <v>0</v>
      </c>
      <c r="H24" s="4">
        <v>33</v>
      </c>
    </row>
    <row r="25" spans="1:8" ht="15.6">
      <c r="A25" s="27"/>
      <c r="B25" s="15"/>
      <c r="C25" s="15"/>
      <c r="D25" s="16"/>
      <c r="E25" s="17"/>
      <c r="F25" s="28"/>
    </row>
    <row r="26" spans="1:8" ht="15.6">
      <c r="A26" s="21">
        <v>16</v>
      </c>
      <c r="B26" s="9" t="s">
        <v>11</v>
      </c>
      <c r="C26" s="9"/>
      <c r="D26" s="10"/>
      <c r="E26" s="11"/>
      <c r="F26" s="118">
        <v>0</v>
      </c>
      <c r="H26" s="4">
        <v>35</v>
      </c>
    </row>
    <row r="27" spans="1:8" ht="15.6">
      <c r="A27" s="21">
        <v>17</v>
      </c>
      <c r="B27" s="9" t="s">
        <v>12</v>
      </c>
      <c r="C27" s="9"/>
      <c r="D27" s="10"/>
      <c r="E27" s="11"/>
      <c r="F27" s="118">
        <v>0</v>
      </c>
      <c r="H27" s="4">
        <v>36</v>
      </c>
    </row>
    <row r="28" spans="1:8" ht="15.6">
      <c r="A28" s="21">
        <v>18</v>
      </c>
      <c r="B28" s="9" t="s">
        <v>80</v>
      </c>
      <c r="C28" s="9"/>
      <c r="D28" s="10"/>
      <c r="E28" s="11"/>
      <c r="F28" s="118">
        <v>0</v>
      </c>
      <c r="H28" s="4">
        <v>37</v>
      </c>
    </row>
    <row r="29" spans="1:8" ht="16.2" thickBot="1">
      <c r="A29" s="21">
        <v>19</v>
      </c>
      <c r="B29" s="9" t="s">
        <v>13</v>
      </c>
      <c r="C29" s="9"/>
      <c r="D29" s="10"/>
      <c r="E29" s="11"/>
      <c r="F29" s="118">
        <v>0</v>
      </c>
      <c r="H29" s="4">
        <v>40</v>
      </c>
    </row>
    <row r="30" spans="1:8" ht="15.6">
      <c r="A30" s="25">
        <v>20</v>
      </c>
      <c r="B30" s="18" t="s">
        <v>14</v>
      </c>
      <c r="C30" s="18"/>
      <c r="D30" s="19"/>
      <c r="E30" s="20"/>
      <c r="F30" s="26">
        <f>SUM(F26:F29)</f>
        <v>0</v>
      </c>
      <c r="G30" s="3">
        <f>SUM(F30:F30)</f>
        <v>0</v>
      </c>
      <c r="H30" s="4">
        <v>41</v>
      </c>
    </row>
    <row r="31" spans="1:8" ht="15.6">
      <c r="A31" s="27"/>
      <c r="B31" s="15"/>
      <c r="C31" s="15"/>
      <c r="D31" s="16"/>
      <c r="E31" s="17"/>
      <c r="F31" s="28"/>
    </row>
    <row r="32" spans="1:8" ht="16.2" thickBot="1">
      <c r="A32" s="21">
        <v>21</v>
      </c>
      <c r="B32" s="9" t="s">
        <v>272</v>
      </c>
      <c r="C32" s="9"/>
      <c r="D32" s="10"/>
      <c r="E32" s="11"/>
      <c r="F32" s="118">
        <v>0</v>
      </c>
      <c r="H32" s="4">
        <v>5</v>
      </c>
    </row>
    <row r="33" spans="1:8" ht="15.6">
      <c r="A33" s="25">
        <v>22</v>
      </c>
      <c r="B33" s="18" t="s">
        <v>15</v>
      </c>
      <c r="C33" s="18"/>
      <c r="D33" s="19"/>
      <c r="E33" s="20"/>
      <c r="F33" s="26">
        <f>SUM(F32:F32)</f>
        <v>0</v>
      </c>
      <c r="G33" s="3">
        <f>SUM(F33:F33)</f>
        <v>0</v>
      </c>
      <c r="H33" s="4">
        <v>7</v>
      </c>
    </row>
    <row r="34" spans="1:8" ht="16.2" thickBot="1">
      <c r="A34" s="27"/>
      <c r="B34" s="15"/>
      <c r="C34" s="15"/>
      <c r="D34" s="16"/>
      <c r="E34" s="17"/>
      <c r="F34" s="28"/>
    </row>
    <row r="35" spans="1:8" ht="16.8" thickTop="1" thickBot="1">
      <c r="A35" s="29">
        <v>23</v>
      </c>
      <c r="B35" s="30" t="s">
        <v>16</v>
      </c>
      <c r="C35" s="30"/>
      <c r="D35" s="31"/>
      <c r="E35" s="32"/>
      <c r="F35" s="119">
        <f>SUM(G17:G34)</f>
        <v>0</v>
      </c>
      <c r="H35" s="4">
        <v>44</v>
      </c>
    </row>
    <row r="36" spans="1:8" ht="15.6">
      <c r="A36" s="5"/>
      <c r="B36" s="5"/>
      <c r="C36" s="5"/>
      <c r="D36" s="6"/>
      <c r="E36" s="7"/>
      <c r="F36" s="8"/>
    </row>
    <row r="37" spans="1:8" ht="15.6">
      <c r="A37" s="5"/>
      <c r="B37" s="5"/>
      <c r="C37" s="5"/>
      <c r="D37" s="6"/>
      <c r="E37" s="7"/>
      <c r="F37" s="8"/>
    </row>
    <row r="38" spans="1:8" ht="15.6">
      <c r="A38" s="5" t="s">
        <v>278</v>
      </c>
      <c r="B38" s="5"/>
      <c r="C38" s="5"/>
      <c r="D38" s="6"/>
      <c r="E38" s="7"/>
      <c r="F38" s="8"/>
    </row>
    <row r="39" spans="1:8" ht="15.6">
      <c r="A39" s="5" t="s">
        <v>25</v>
      </c>
      <c r="B39" s="5"/>
      <c r="C39" s="5"/>
      <c r="D39" s="6"/>
      <c r="E39" s="7"/>
      <c r="F39" s="8"/>
    </row>
    <row r="40" spans="1:8" ht="15.6">
      <c r="A40" s="5"/>
      <c r="B40" s="5"/>
      <c r="C40" s="5"/>
      <c r="D40" s="6"/>
      <c r="E40" s="7"/>
      <c r="F40" s="8"/>
    </row>
    <row r="41" spans="1:8" ht="15.6">
      <c r="A41" s="5"/>
      <c r="B41" s="5"/>
      <c r="C41" s="5"/>
      <c r="D41" s="6"/>
      <c r="E41" s="7"/>
      <c r="F41" s="8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M255"/>
  <sheetViews>
    <sheetView workbookViewId="0">
      <selection activeCell="F83" sqref="F83"/>
    </sheetView>
  </sheetViews>
  <sheetFormatPr defaultColWidth="9.109375" defaultRowHeight="13.2"/>
  <cols>
    <col min="1" max="1" width="5.109375" style="4" customWidth="1"/>
    <col min="2" max="2" width="10.88671875" style="4" customWidth="1"/>
    <col min="3" max="3" width="47.6640625" style="4" bestFit="1" customWidth="1"/>
    <col min="4" max="4" width="4" style="4" bestFit="1" customWidth="1"/>
    <col min="5" max="5" width="7.88671875" style="4" bestFit="1" customWidth="1"/>
    <col min="6" max="6" width="9.44140625" style="4" bestFit="1" customWidth="1"/>
    <col min="7" max="7" width="10.109375" style="4" bestFit="1" customWidth="1"/>
    <col min="8" max="8" width="7.33203125" style="4" customWidth="1"/>
    <col min="9" max="9" width="8.88671875" style="4" bestFit="1" customWidth="1"/>
    <col min="10" max="10" width="4.5546875" style="113" hidden="1" customWidth="1"/>
    <col min="11" max="11" width="4.44140625" style="4" hidden="1" customWidth="1"/>
    <col min="12" max="12" width="0" style="4" hidden="1" customWidth="1"/>
    <col min="13" max="13" width="4.109375" style="4" hidden="1" customWidth="1"/>
    <col min="14" max="256" width="9.109375" style="4"/>
    <col min="257" max="257" width="3.6640625" style="4" bestFit="1" customWidth="1"/>
    <col min="258" max="258" width="8.6640625" style="4" bestFit="1" customWidth="1"/>
    <col min="259" max="259" width="47.6640625" style="4" bestFit="1" customWidth="1"/>
    <col min="260" max="260" width="4" style="4" bestFit="1" customWidth="1"/>
    <col min="261" max="261" width="7.88671875" style="4" bestFit="1" customWidth="1"/>
    <col min="262" max="262" width="9.44140625" style="4" bestFit="1" customWidth="1"/>
    <col min="263" max="263" width="10.109375" style="4" bestFit="1" customWidth="1"/>
    <col min="264" max="264" width="6" style="4" bestFit="1" customWidth="1"/>
    <col min="265" max="265" width="8.88671875" style="4" bestFit="1" customWidth="1"/>
    <col min="266" max="269" width="0" style="4" hidden="1" customWidth="1"/>
    <col min="270" max="512" width="9.109375" style="4"/>
    <col min="513" max="513" width="3.6640625" style="4" bestFit="1" customWidth="1"/>
    <col min="514" max="514" width="8.6640625" style="4" bestFit="1" customWidth="1"/>
    <col min="515" max="515" width="47.6640625" style="4" bestFit="1" customWidth="1"/>
    <col min="516" max="516" width="4" style="4" bestFit="1" customWidth="1"/>
    <col min="517" max="517" width="7.88671875" style="4" bestFit="1" customWidth="1"/>
    <col min="518" max="518" width="9.44140625" style="4" bestFit="1" customWidth="1"/>
    <col min="519" max="519" width="10.109375" style="4" bestFit="1" customWidth="1"/>
    <col min="520" max="520" width="6" style="4" bestFit="1" customWidth="1"/>
    <col min="521" max="521" width="8.88671875" style="4" bestFit="1" customWidth="1"/>
    <col min="522" max="525" width="0" style="4" hidden="1" customWidth="1"/>
    <col min="526" max="768" width="9.109375" style="4"/>
    <col min="769" max="769" width="3.6640625" style="4" bestFit="1" customWidth="1"/>
    <col min="770" max="770" width="8.6640625" style="4" bestFit="1" customWidth="1"/>
    <col min="771" max="771" width="47.6640625" style="4" bestFit="1" customWidth="1"/>
    <col min="772" max="772" width="4" style="4" bestFit="1" customWidth="1"/>
    <col min="773" max="773" width="7.88671875" style="4" bestFit="1" customWidth="1"/>
    <col min="774" max="774" width="9.44140625" style="4" bestFit="1" customWidth="1"/>
    <col min="775" max="775" width="10.109375" style="4" bestFit="1" customWidth="1"/>
    <col min="776" max="776" width="6" style="4" bestFit="1" customWidth="1"/>
    <col min="777" max="777" width="8.88671875" style="4" bestFit="1" customWidth="1"/>
    <col min="778" max="781" width="0" style="4" hidden="1" customWidth="1"/>
    <col min="782" max="1024" width="9.109375" style="4"/>
    <col min="1025" max="1025" width="3.6640625" style="4" bestFit="1" customWidth="1"/>
    <col min="1026" max="1026" width="8.6640625" style="4" bestFit="1" customWidth="1"/>
    <col min="1027" max="1027" width="47.6640625" style="4" bestFit="1" customWidth="1"/>
    <col min="1028" max="1028" width="4" style="4" bestFit="1" customWidth="1"/>
    <col min="1029" max="1029" width="7.88671875" style="4" bestFit="1" customWidth="1"/>
    <col min="1030" max="1030" width="9.44140625" style="4" bestFit="1" customWidth="1"/>
    <col min="1031" max="1031" width="10.109375" style="4" bestFit="1" customWidth="1"/>
    <col min="1032" max="1032" width="6" style="4" bestFit="1" customWidth="1"/>
    <col min="1033" max="1033" width="8.88671875" style="4" bestFit="1" customWidth="1"/>
    <col min="1034" max="1037" width="0" style="4" hidden="1" customWidth="1"/>
    <col min="1038" max="1280" width="9.109375" style="4"/>
    <col min="1281" max="1281" width="3.6640625" style="4" bestFit="1" customWidth="1"/>
    <col min="1282" max="1282" width="8.6640625" style="4" bestFit="1" customWidth="1"/>
    <col min="1283" max="1283" width="47.6640625" style="4" bestFit="1" customWidth="1"/>
    <col min="1284" max="1284" width="4" style="4" bestFit="1" customWidth="1"/>
    <col min="1285" max="1285" width="7.88671875" style="4" bestFit="1" customWidth="1"/>
    <col min="1286" max="1286" width="9.44140625" style="4" bestFit="1" customWidth="1"/>
    <col min="1287" max="1287" width="10.109375" style="4" bestFit="1" customWidth="1"/>
    <col min="1288" max="1288" width="6" style="4" bestFit="1" customWidth="1"/>
    <col min="1289" max="1289" width="8.88671875" style="4" bestFit="1" customWidth="1"/>
    <col min="1290" max="1293" width="0" style="4" hidden="1" customWidth="1"/>
    <col min="1294" max="1536" width="9.109375" style="4"/>
    <col min="1537" max="1537" width="3.6640625" style="4" bestFit="1" customWidth="1"/>
    <col min="1538" max="1538" width="8.6640625" style="4" bestFit="1" customWidth="1"/>
    <col min="1539" max="1539" width="47.6640625" style="4" bestFit="1" customWidth="1"/>
    <col min="1540" max="1540" width="4" style="4" bestFit="1" customWidth="1"/>
    <col min="1541" max="1541" width="7.88671875" style="4" bestFit="1" customWidth="1"/>
    <col min="1542" max="1542" width="9.44140625" style="4" bestFit="1" customWidth="1"/>
    <col min="1543" max="1543" width="10.109375" style="4" bestFit="1" customWidth="1"/>
    <col min="1544" max="1544" width="6" style="4" bestFit="1" customWidth="1"/>
    <col min="1545" max="1545" width="8.88671875" style="4" bestFit="1" customWidth="1"/>
    <col min="1546" max="1549" width="0" style="4" hidden="1" customWidth="1"/>
    <col min="1550" max="1792" width="9.109375" style="4"/>
    <col min="1793" max="1793" width="3.6640625" style="4" bestFit="1" customWidth="1"/>
    <col min="1794" max="1794" width="8.6640625" style="4" bestFit="1" customWidth="1"/>
    <col min="1795" max="1795" width="47.6640625" style="4" bestFit="1" customWidth="1"/>
    <col min="1796" max="1796" width="4" style="4" bestFit="1" customWidth="1"/>
    <col min="1797" max="1797" width="7.88671875" style="4" bestFit="1" customWidth="1"/>
    <col min="1798" max="1798" width="9.44140625" style="4" bestFit="1" customWidth="1"/>
    <col min="1799" max="1799" width="10.109375" style="4" bestFit="1" customWidth="1"/>
    <col min="1800" max="1800" width="6" style="4" bestFit="1" customWidth="1"/>
    <col min="1801" max="1801" width="8.88671875" style="4" bestFit="1" customWidth="1"/>
    <col min="1802" max="1805" width="0" style="4" hidden="1" customWidth="1"/>
    <col min="1806" max="2048" width="9.109375" style="4"/>
    <col min="2049" max="2049" width="3.6640625" style="4" bestFit="1" customWidth="1"/>
    <col min="2050" max="2050" width="8.6640625" style="4" bestFit="1" customWidth="1"/>
    <col min="2051" max="2051" width="47.6640625" style="4" bestFit="1" customWidth="1"/>
    <col min="2052" max="2052" width="4" style="4" bestFit="1" customWidth="1"/>
    <col min="2053" max="2053" width="7.88671875" style="4" bestFit="1" customWidth="1"/>
    <col min="2054" max="2054" width="9.44140625" style="4" bestFit="1" customWidth="1"/>
    <col min="2055" max="2055" width="10.109375" style="4" bestFit="1" customWidth="1"/>
    <col min="2056" max="2056" width="6" style="4" bestFit="1" customWidth="1"/>
    <col min="2057" max="2057" width="8.88671875" style="4" bestFit="1" customWidth="1"/>
    <col min="2058" max="2061" width="0" style="4" hidden="1" customWidth="1"/>
    <col min="2062" max="2304" width="9.109375" style="4"/>
    <col min="2305" max="2305" width="3.6640625" style="4" bestFit="1" customWidth="1"/>
    <col min="2306" max="2306" width="8.6640625" style="4" bestFit="1" customWidth="1"/>
    <col min="2307" max="2307" width="47.6640625" style="4" bestFit="1" customWidth="1"/>
    <col min="2308" max="2308" width="4" style="4" bestFit="1" customWidth="1"/>
    <col min="2309" max="2309" width="7.88671875" style="4" bestFit="1" customWidth="1"/>
    <col min="2310" max="2310" width="9.44140625" style="4" bestFit="1" customWidth="1"/>
    <col min="2311" max="2311" width="10.109375" style="4" bestFit="1" customWidth="1"/>
    <col min="2312" max="2312" width="6" style="4" bestFit="1" customWidth="1"/>
    <col min="2313" max="2313" width="8.88671875" style="4" bestFit="1" customWidth="1"/>
    <col min="2314" max="2317" width="0" style="4" hidden="1" customWidth="1"/>
    <col min="2318" max="2560" width="9.109375" style="4"/>
    <col min="2561" max="2561" width="3.6640625" style="4" bestFit="1" customWidth="1"/>
    <col min="2562" max="2562" width="8.6640625" style="4" bestFit="1" customWidth="1"/>
    <col min="2563" max="2563" width="47.6640625" style="4" bestFit="1" customWidth="1"/>
    <col min="2564" max="2564" width="4" style="4" bestFit="1" customWidth="1"/>
    <col min="2565" max="2565" width="7.88671875" style="4" bestFit="1" customWidth="1"/>
    <col min="2566" max="2566" width="9.44140625" style="4" bestFit="1" customWidth="1"/>
    <col min="2567" max="2567" width="10.109375" style="4" bestFit="1" customWidth="1"/>
    <col min="2568" max="2568" width="6" style="4" bestFit="1" customWidth="1"/>
    <col min="2569" max="2569" width="8.88671875" style="4" bestFit="1" customWidth="1"/>
    <col min="2570" max="2573" width="0" style="4" hidden="1" customWidth="1"/>
    <col min="2574" max="2816" width="9.109375" style="4"/>
    <col min="2817" max="2817" width="3.6640625" style="4" bestFit="1" customWidth="1"/>
    <col min="2818" max="2818" width="8.6640625" style="4" bestFit="1" customWidth="1"/>
    <col min="2819" max="2819" width="47.6640625" style="4" bestFit="1" customWidth="1"/>
    <col min="2820" max="2820" width="4" style="4" bestFit="1" customWidth="1"/>
    <col min="2821" max="2821" width="7.88671875" style="4" bestFit="1" customWidth="1"/>
    <col min="2822" max="2822" width="9.44140625" style="4" bestFit="1" customWidth="1"/>
    <col min="2823" max="2823" width="10.109375" style="4" bestFit="1" customWidth="1"/>
    <col min="2824" max="2824" width="6" style="4" bestFit="1" customWidth="1"/>
    <col min="2825" max="2825" width="8.88671875" style="4" bestFit="1" customWidth="1"/>
    <col min="2826" max="2829" width="0" style="4" hidden="1" customWidth="1"/>
    <col min="2830" max="3072" width="9.109375" style="4"/>
    <col min="3073" max="3073" width="3.6640625" style="4" bestFit="1" customWidth="1"/>
    <col min="3074" max="3074" width="8.6640625" style="4" bestFit="1" customWidth="1"/>
    <col min="3075" max="3075" width="47.6640625" style="4" bestFit="1" customWidth="1"/>
    <col min="3076" max="3076" width="4" style="4" bestFit="1" customWidth="1"/>
    <col min="3077" max="3077" width="7.88671875" style="4" bestFit="1" customWidth="1"/>
    <col min="3078" max="3078" width="9.44140625" style="4" bestFit="1" customWidth="1"/>
    <col min="3079" max="3079" width="10.109375" style="4" bestFit="1" customWidth="1"/>
    <col min="3080" max="3080" width="6" style="4" bestFit="1" customWidth="1"/>
    <col min="3081" max="3081" width="8.88671875" style="4" bestFit="1" customWidth="1"/>
    <col min="3082" max="3085" width="0" style="4" hidden="1" customWidth="1"/>
    <col min="3086" max="3328" width="9.109375" style="4"/>
    <col min="3329" max="3329" width="3.6640625" style="4" bestFit="1" customWidth="1"/>
    <col min="3330" max="3330" width="8.6640625" style="4" bestFit="1" customWidth="1"/>
    <col min="3331" max="3331" width="47.6640625" style="4" bestFit="1" customWidth="1"/>
    <col min="3332" max="3332" width="4" style="4" bestFit="1" customWidth="1"/>
    <col min="3333" max="3333" width="7.88671875" style="4" bestFit="1" customWidth="1"/>
    <col min="3334" max="3334" width="9.44140625" style="4" bestFit="1" customWidth="1"/>
    <col min="3335" max="3335" width="10.109375" style="4" bestFit="1" customWidth="1"/>
    <col min="3336" max="3336" width="6" style="4" bestFit="1" customWidth="1"/>
    <col min="3337" max="3337" width="8.88671875" style="4" bestFit="1" customWidth="1"/>
    <col min="3338" max="3341" width="0" style="4" hidden="1" customWidth="1"/>
    <col min="3342" max="3584" width="9.109375" style="4"/>
    <col min="3585" max="3585" width="3.6640625" style="4" bestFit="1" customWidth="1"/>
    <col min="3586" max="3586" width="8.6640625" style="4" bestFit="1" customWidth="1"/>
    <col min="3587" max="3587" width="47.6640625" style="4" bestFit="1" customWidth="1"/>
    <col min="3588" max="3588" width="4" style="4" bestFit="1" customWidth="1"/>
    <col min="3589" max="3589" width="7.88671875" style="4" bestFit="1" customWidth="1"/>
    <col min="3590" max="3590" width="9.44140625" style="4" bestFit="1" customWidth="1"/>
    <col min="3591" max="3591" width="10.109375" style="4" bestFit="1" customWidth="1"/>
    <col min="3592" max="3592" width="6" style="4" bestFit="1" customWidth="1"/>
    <col min="3593" max="3593" width="8.88671875" style="4" bestFit="1" customWidth="1"/>
    <col min="3594" max="3597" width="0" style="4" hidden="1" customWidth="1"/>
    <col min="3598" max="3840" width="9.109375" style="4"/>
    <col min="3841" max="3841" width="3.6640625" style="4" bestFit="1" customWidth="1"/>
    <col min="3842" max="3842" width="8.6640625" style="4" bestFit="1" customWidth="1"/>
    <col min="3843" max="3843" width="47.6640625" style="4" bestFit="1" customWidth="1"/>
    <col min="3844" max="3844" width="4" style="4" bestFit="1" customWidth="1"/>
    <col min="3845" max="3845" width="7.88671875" style="4" bestFit="1" customWidth="1"/>
    <col min="3846" max="3846" width="9.44140625" style="4" bestFit="1" customWidth="1"/>
    <col min="3847" max="3847" width="10.109375" style="4" bestFit="1" customWidth="1"/>
    <col min="3848" max="3848" width="6" style="4" bestFit="1" customWidth="1"/>
    <col min="3849" max="3849" width="8.88671875" style="4" bestFit="1" customWidth="1"/>
    <col min="3850" max="3853" width="0" style="4" hidden="1" customWidth="1"/>
    <col min="3854" max="4096" width="9.109375" style="4"/>
    <col min="4097" max="4097" width="3.6640625" style="4" bestFit="1" customWidth="1"/>
    <col min="4098" max="4098" width="8.6640625" style="4" bestFit="1" customWidth="1"/>
    <col min="4099" max="4099" width="47.6640625" style="4" bestFit="1" customWidth="1"/>
    <col min="4100" max="4100" width="4" style="4" bestFit="1" customWidth="1"/>
    <col min="4101" max="4101" width="7.88671875" style="4" bestFit="1" customWidth="1"/>
    <col min="4102" max="4102" width="9.44140625" style="4" bestFit="1" customWidth="1"/>
    <col min="4103" max="4103" width="10.109375" style="4" bestFit="1" customWidth="1"/>
    <col min="4104" max="4104" width="6" style="4" bestFit="1" customWidth="1"/>
    <col min="4105" max="4105" width="8.88671875" style="4" bestFit="1" customWidth="1"/>
    <col min="4106" max="4109" width="0" style="4" hidden="1" customWidth="1"/>
    <col min="4110" max="4352" width="9.109375" style="4"/>
    <col min="4353" max="4353" width="3.6640625" style="4" bestFit="1" customWidth="1"/>
    <col min="4354" max="4354" width="8.6640625" style="4" bestFit="1" customWidth="1"/>
    <col min="4355" max="4355" width="47.6640625" style="4" bestFit="1" customWidth="1"/>
    <col min="4356" max="4356" width="4" style="4" bestFit="1" customWidth="1"/>
    <col min="4357" max="4357" width="7.88671875" style="4" bestFit="1" customWidth="1"/>
    <col min="4358" max="4358" width="9.44140625" style="4" bestFit="1" customWidth="1"/>
    <col min="4359" max="4359" width="10.109375" style="4" bestFit="1" customWidth="1"/>
    <col min="4360" max="4360" width="6" style="4" bestFit="1" customWidth="1"/>
    <col min="4361" max="4361" width="8.88671875" style="4" bestFit="1" customWidth="1"/>
    <col min="4362" max="4365" width="0" style="4" hidden="1" customWidth="1"/>
    <col min="4366" max="4608" width="9.109375" style="4"/>
    <col min="4609" max="4609" width="3.6640625" style="4" bestFit="1" customWidth="1"/>
    <col min="4610" max="4610" width="8.6640625" style="4" bestFit="1" customWidth="1"/>
    <col min="4611" max="4611" width="47.6640625" style="4" bestFit="1" customWidth="1"/>
    <col min="4612" max="4612" width="4" style="4" bestFit="1" customWidth="1"/>
    <col min="4613" max="4613" width="7.88671875" style="4" bestFit="1" customWidth="1"/>
    <col min="4614" max="4614" width="9.44140625" style="4" bestFit="1" customWidth="1"/>
    <col min="4615" max="4615" width="10.109375" style="4" bestFit="1" customWidth="1"/>
    <col min="4616" max="4616" width="6" style="4" bestFit="1" customWidth="1"/>
    <col min="4617" max="4617" width="8.88671875" style="4" bestFit="1" customWidth="1"/>
    <col min="4618" max="4621" width="0" style="4" hidden="1" customWidth="1"/>
    <col min="4622" max="4864" width="9.109375" style="4"/>
    <col min="4865" max="4865" width="3.6640625" style="4" bestFit="1" customWidth="1"/>
    <col min="4866" max="4866" width="8.6640625" style="4" bestFit="1" customWidth="1"/>
    <col min="4867" max="4867" width="47.6640625" style="4" bestFit="1" customWidth="1"/>
    <col min="4868" max="4868" width="4" style="4" bestFit="1" customWidth="1"/>
    <col min="4869" max="4869" width="7.88671875" style="4" bestFit="1" customWidth="1"/>
    <col min="4870" max="4870" width="9.44140625" style="4" bestFit="1" customWidth="1"/>
    <col min="4871" max="4871" width="10.109375" style="4" bestFit="1" customWidth="1"/>
    <col min="4872" max="4872" width="6" style="4" bestFit="1" customWidth="1"/>
    <col min="4873" max="4873" width="8.88671875" style="4" bestFit="1" customWidth="1"/>
    <col min="4874" max="4877" width="0" style="4" hidden="1" customWidth="1"/>
    <col min="4878" max="5120" width="9.109375" style="4"/>
    <col min="5121" max="5121" width="3.6640625" style="4" bestFit="1" customWidth="1"/>
    <col min="5122" max="5122" width="8.6640625" style="4" bestFit="1" customWidth="1"/>
    <col min="5123" max="5123" width="47.6640625" style="4" bestFit="1" customWidth="1"/>
    <col min="5124" max="5124" width="4" style="4" bestFit="1" customWidth="1"/>
    <col min="5125" max="5125" width="7.88671875" style="4" bestFit="1" customWidth="1"/>
    <col min="5126" max="5126" width="9.44140625" style="4" bestFit="1" customWidth="1"/>
    <col min="5127" max="5127" width="10.109375" style="4" bestFit="1" customWidth="1"/>
    <col min="5128" max="5128" width="6" style="4" bestFit="1" customWidth="1"/>
    <col min="5129" max="5129" width="8.88671875" style="4" bestFit="1" customWidth="1"/>
    <col min="5130" max="5133" width="0" style="4" hidden="1" customWidth="1"/>
    <col min="5134" max="5376" width="9.109375" style="4"/>
    <col min="5377" max="5377" width="3.6640625" style="4" bestFit="1" customWidth="1"/>
    <col min="5378" max="5378" width="8.6640625" style="4" bestFit="1" customWidth="1"/>
    <col min="5379" max="5379" width="47.6640625" style="4" bestFit="1" customWidth="1"/>
    <col min="5380" max="5380" width="4" style="4" bestFit="1" customWidth="1"/>
    <col min="5381" max="5381" width="7.88671875" style="4" bestFit="1" customWidth="1"/>
    <col min="5382" max="5382" width="9.44140625" style="4" bestFit="1" customWidth="1"/>
    <col min="5383" max="5383" width="10.109375" style="4" bestFit="1" customWidth="1"/>
    <col min="5384" max="5384" width="6" style="4" bestFit="1" customWidth="1"/>
    <col min="5385" max="5385" width="8.88671875" style="4" bestFit="1" customWidth="1"/>
    <col min="5386" max="5389" width="0" style="4" hidden="1" customWidth="1"/>
    <col min="5390" max="5632" width="9.109375" style="4"/>
    <col min="5633" max="5633" width="3.6640625" style="4" bestFit="1" customWidth="1"/>
    <col min="5634" max="5634" width="8.6640625" style="4" bestFit="1" customWidth="1"/>
    <col min="5635" max="5635" width="47.6640625" style="4" bestFit="1" customWidth="1"/>
    <col min="5636" max="5636" width="4" style="4" bestFit="1" customWidth="1"/>
    <col min="5637" max="5637" width="7.88671875" style="4" bestFit="1" customWidth="1"/>
    <col min="5638" max="5638" width="9.44140625" style="4" bestFit="1" customWidth="1"/>
    <col min="5639" max="5639" width="10.109375" style="4" bestFit="1" customWidth="1"/>
    <col min="5640" max="5640" width="6" style="4" bestFit="1" customWidth="1"/>
    <col min="5641" max="5641" width="8.88671875" style="4" bestFit="1" customWidth="1"/>
    <col min="5642" max="5645" width="0" style="4" hidden="1" customWidth="1"/>
    <col min="5646" max="5888" width="9.109375" style="4"/>
    <col min="5889" max="5889" width="3.6640625" style="4" bestFit="1" customWidth="1"/>
    <col min="5890" max="5890" width="8.6640625" style="4" bestFit="1" customWidth="1"/>
    <col min="5891" max="5891" width="47.6640625" style="4" bestFit="1" customWidth="1"/>
    <col min="5892" max="5892" width="4" style="4" bestFit="1" customWidth="1"/>
    <col min="5893" max="5893" width="7.88671875" style="4" bestFit="1" customWidth="1"/>
    <col min="5894" max="5894" width="9.44140625" style="4" bestFit="1" customWidth="1"/>
    <col min="5895" max="5895" width="10.109375" style="4" bestFit="1" customWidth="1"/>
    <col min="5896" max="5896" width="6" style="4" bestFit="1" customWidth="1"/>
    <col min="5897" max="5897" width="8.88671875" style="4" bestFit="1" customWidth="1"/>
    <col min="5898" max="5901" width="0" style="4" hidden="1" customWidth="1"/>
    <col min="5902" max="6144" width="9.109375" style="4"/>
    <col min="6145" max="6145" width="3.6640625" style="4" bestFit="1" customWidth="1"/>
    <col min="6146" max="6146" width="8.6640625" style="4" bestFit="1" customWidth="1"/>
    <col min="6147" max="6147" width="47.6640625" style="4" bestFit="1" customWidth="1"/>
    <col min="6148" max="6148" width="4" style="4" bestFit="1" customWidth="1"/>
    <col min="6149" max="6149" width="7.88671875" style="4" bestFit="1" customWidth="1"/>
    <col min="6150" max="6150" width="9.44140625" style="4" bestFit="1" customWidth="1"/>
    <col min="6151" max="6151" width="10.109375" style="4" bestFit="1" customWidth="1"/>
    <col min="6152" max="6152" width="6" style="4" bestFit="1" customWidth="1"/>
    <col min="6153" max="6153" width="8.88671875" style="4" bestFit="1" customWidth="1"/>
    <col min="6154" max="6157" width="0" style="4" hidden="1" customWidth="1"/>
    <col min="6158" max="6400" width="9.109375" style="4"/>
    <col min="6401" max="6401" width="3.6640625" style="4" bestFit="1" customWidth="1"/>
    <col min="6402" max="6402" width="8.6640625" style="4" bestFit="1" customWidth="1"/>
    <col min="6403" max="6403" width="47.6640625" style="4" bestFit="1" customWidth="1"/>
    <col min="6404" max="6404" width="4" style="4" bestFit="1" customWidth="1"/>
    <col min="6405" max="6405" width="7.88671875" style="4" bestFit="1" customWidth="1"/>
    <col min="6406" max="6406" width="9.44140625" style="4" bestFit="1" customWidth="1"/>
    <col min="6407" max="6407" width="10.109375" style="4" bestFit="1" customWidth="1"/>
    <col min="6408" max="6408" width="6" style="4" bestFit="1" customWidth="1"/>
    <col min="6409" max="6409" width="8.88671875" style="4" bestFit="1" customWidth="1"/>
    <col min="6410" max="6413" width="0" style="4" hidden="1" customWidth="1"/>
    <col min="6414" max="6656" width="9.109375" style="4"/>
    <col min="6657" max="6657" width="3.6640625" style="4" bestFit="1" customWidth="1"/>
    <col min="6658" max="6658" width="8.6640625" style="4" bestFit="1" customWidth="1"/>
    <col min="6659" max="6659" width="47.6640625" style="4" bestFit="1" customWidth="1"/>
    <col min="6660" max="6660" width="4" style="4" bestFit="1" customWidth="1"/>
    <col min="6661" max="6661" width="7.88671875" style="4" bestFit="1" customWidth="1"/>
    <col min="6662" max="6662" width="9.44140625" style="4" bestFit="1" customWidth="1"/>
    <col min="6663" max="6663" width="10.109375" style="4" bestFit="1" customWidth="1"/>
    <col min="6664" max="6664" width="6" style="4" bestFit="1" customWidth="1"/>
    <col min="6665" max="6665" width="8.88671875" style="4" bestFit="1" customWidth="1"/>
    <col min="6666" max="6669" width="0" style="4" hidden="1" customWidth="1"/>
    <col min="6670" max="6912" width="9.109375" style="4"/>
    <col min="6913" max="6913" width="3.6640625" style="4" bestFit="1" customWidth="1"/>
    <col min="6914" max="6914" width="8.6640625" style="4" bestFit="1" customWidth="1"/>
    <col min="6915" max="6915" width="47.6640625" style="4" bestFit="1" customWidth="1"/>
    <col min="6916" max="6916" width="4" style="4" bestFit="1" customWidth="1"/>
    <col min="6917" max="6917" width="7.88671875" style="4" bestFit="1" customWidth="1"/>
    <col min="6918" max="6918" width="9.44140625" style="4" bestFit="1" customWidth="1"/>
    <col min="6919" max="6919" width="10.109375" style="4" bestFit="1" customWidth="1"/>
    <col min="6920" max="6920" width="6" style="4" bestFit="1" customWidth="1"/>
    <col min="6921" max="6921" width="8.88671875" style="4" bestFit="1" customWidth="1"/>
    <col min="6922" max="6925" width="0" style="4" hidden="1" customWidth="1"/>
    <col min="6926" max="7168" width="9.109375" style="4"/>
    <col min="7169" max="7169" width="3.6640625" style="4" bestFit="1" customWidth="1"/>
    <col min="7170" max="7170" width="8.6640625" style="4" bestFit="1" customWidth="1"/>
    <col min="7171" max="7171" width="47.6640625" style="4" bestFit="1" customWidth="1"/>
    <col min="7172" max="7172" width="4" style="4" bestFit="1" customWidth="1"/>
    <col min="7173" max="7173" width="7.88671875" style="4" bestFit="1" customWidth="1"/>
    <col min="7174" max="7174" width="9.44140625" style="4" bestFit="1" customWidth="1"/>
    <col min="7175" max="7175" width="10.109375" style="4" bestFit="1" customWidth="1"/>
    <col min="7176" max="7176" width="6" style="4" bestFit="1" customWidth="1"/>
    <col min="7177" max="7177" width="8.88671875" style="4" bestFit="1" customWidth="1"/>
    <col min="7178" max="7181" width="0" style="4" hidden="1" customWidth="1"/>
    <col min="7182" max="7424" width="9.109375" style="4"/>
    <col min="7425" max="7425" width="3.6640625" style="4" bestFit="1" customWidth="1"/>
    <col min="7426" max="7426" width="8.6640625" style="4" bestFit="1" customWidth="1"/>
    <col min="7427" max="7427" width="47.6640625" style="4" bestFit="1" customWidth="1"/>
    <col min="7428" max="7428" width="4" style="4" bestFit="1" customWidth="1"/>
    <col min="7429" max="7429" width="7.88671875" style="4" bestFit="1" customWidth="1"/>
    <col min="7430" max="7430" width="9.44140625" style="4" bestFit="1" customWidth="1"/>
    <col min="7431" max="7431" width="10.109375" style="4" bestFit="1" customWidth="1"/>
    <col min="7432" max="7432" width="6" style="4" bestFit="1" customWidth="1"/>
    <col min="7433" max="7433" width="8.88671875" style="4" bestFit="1" customWidth="1"/>
    <col min="7434" max="7437" width="0" style="4" hidden="1" customWidth="1"/>
    <col min="7438" max="7680" width="9.109375" style="4"/>
    <col min="7681" max="7681" width="3.6640625" style="4" bestFit="1" customWidth="1"/>
    <col min="7682" max="7682" width="8.6640625" style="4" bestFit="1" customWidth="1"/>
    <col min="7683" max="7683" width="47.6640625" style="4" bestFit="1" customWidth="1"/>
    <col min="7684" max="7684" width="4" style="4" bestFit="1" customWidth="1"/>
    <col min="7685" max="7685" width="7.88671875" style="4" bestFit="1" customWidth="1"/>
    <col min="7686" max="7686" width="9.44140625" style="4" bestFit="1" customWidth="1"/>
    <col min="7687" max="7687" width="10.109375" style="4" bestFit="1" customWidth="1"/>
    <col min="7688" max="7688" width="6" style="4" bestFit="1" customWidth="1"/>
    <col min="7689" max="7689" width="8.88671875" style="4" bestFit="1" customWidth="1"/>
    <col min="7690" max="7693" width="0" style="4" hidden="1" customWidth="1"/>
    <col min="7694" max="7936" width="9.109375" style="4"/>
    <col min="7937" max="7937" width="3.6640625" style="4" bestFit="1" customWidth="1"/>
    <col min="7938" max="7938" width="8.6640625" style="4" bestFit="1" customWidth="1"/>
    <col min="7939" max="7939" width="47.6640625" style="4" bestFit="1" customWidth="1"/>
    <col min="7940" max="7940" width="4" style="4" bestFit="1" customWidth="1"/>
    <col min="7941" max="7941" width="7.88671875" style="4" bestFit="1" customWidth="1"/>
    <col min="7942" max="7942" width="9.44140625" style="4" bestFit="1" customWidth="1"/>
    <col min="7943" max="7943" width="10.109375" style="4" bestFit="1" customWidth="1"/>
    <col min="7944" max="7944" width="6" style="4" bestFit="1" customWidth="1"/>
    <col min="7945" max="7945" width="8.88671875" style="4" bestFit="1" customWidth="1"/>
    <col min="7946" max="7949" width="0" style="4" hidden="1" customWidth="1"/>
    <col min="7950" max="8192" width="9.109375" style="4"/>
    <col min="8193" max="8193" width="3.6640625" style="4" bestFit="1" customWidth="1"/>
    <col min="8194" max="8194" width="8.6640625" style="4" bestFit="1" customWidth="1"/>
    <col min="8195" max="8195" width="47.6640625" style="4" bestFit="1" customWidth="1"/>
    <col min="8196" max="8196" width="4" style="4" bestFit="1" customWidth="1"/>
    <col min="8197" max="8197" width="7.88671875" style="4" bestFit="1" customWidth="1"/>
    <col min="8198" max="8198" width="9.44140625" style="4" bestFit="1" customWidth="1"/>
    <col min="8199" max="8199" width="10.109375" style="4" bestFit="1" customWidth="1"/>
    <col min="8200" max="8200" width="6" style="4" bestFit="1" customWidth="1"/>
    <col min="8201" max="8201" width="8.88671875" style="4" bestFit="1" customWidth="1"/>
    <col min="8202" max="8205" width="0" style="4" hidden="1" customWidth="1"/>
    <col min="8206" max="8448" width="9.109375" style="4"/>
    <col min="8449" max="8449" width="3.6640625" style="4" bestFit="1" customWidth="1"/>
    <col min="8450" max="8450" width="8.6640625" style="4" bestFit="1" customWidth="1"/>
    <col min="8451" max="8451" width="47.6640625" style="4" bestFit="1" customWidth="1"/>
    <col min="8452" max="8452" width="4" style="4" bestFit="1" customWidth="1"/>
    <col min="8453" max="8453" width="7.88671875" style="4" bestFit="1" customWidth="1"/>
    <col min="8454" max="8454" width="9.44140625" style="4" bestFit="1" customWidth="1"/>
    <col min="8455" max="8455" width="10.109375" style="4" bestFit="1" customWidth="1"/>
    <col min="8456" max="8456" width="6" style="4" bestFit="1" customWidth="1"/>
    <col min="8457" max="8457" width="8.88671875" style="4" bestFit="1" customWidth="1"/>
    <col min="8458" max="8461" width="0" style="4" hidden="1" customWidth="1"/>
    <col min="8462" max="8704" width="9.109375" style="4"/>
    <col min="8705" max="8705" width="3.6640625" style="4" bestFit="1" customWidth="1"/>
    <col min="8706" max="8706" width="8.6640625" style="4" bestFit="1" customWidth="1"/>
    <col min="8707" max="8707" width="47.6640625" style="4" bestFit="1" customWidth="1"/>
    <col min="8708" max="8708" width="4" style="4" bestFit="1" customWidth="1"/>
    <col min="8709" max="8709" width="7.88671875" style="4" bestFit="1" customWidth="1"/>
    <col min="8710" max="8710" width="9.44140625" style="4" bestFit="1" customWidth="1"/>
    <col min="8711" max="8711" width="10.109375" style="4" bestFit="1" customWidth="1"/>
    <col min="8712" max="8712" width="6" style="4" bestFit="1" customWidth="1"/>
    <col min="8713" max="8713" width="8.88671875" style="4" bestFit="1" customWidth="1"/>
    <col min="8714" max="8717" width="0" style="4" hidden="1" customWidth="1"/>
    <col min="8718" max="8960" width="9.109375" style="4"/>
    <col min="8961" max="8961" width="3.6640625" style="4" bestFit="1" customWidth="1"/>
    <col min="8962" max="8962" width="8.6640625" style="4" bestFit="1" customWidth="1"/>
    <col min="8963" max="8963" width="47.6640625" style="4" bestFit="1" customWidth="1"/>
    <col min="8964" max="8964" width="4" style="4" bestFit="1" customWidth="1"/>
    <col min="8965" max="8965" width="7.88671875" style="4" bestFit="1" customWidth="1"/>
    <col min="8966" max="8966" width="9.44140625" style="4" bestFit="1" customWidth="1"/>
    <col min="8967" max="8967" width="10.109375" style="4" bestFit="1" customWidth="1"/>
    <col min="8968" max="8968" width="6" style="4" bestFit="1" customWidth="1"/>
    <col min="8969" max="8969" width="8.88671875" style="4" bestFit="1" customWidth="1"/>
    <col min="8970" max="8973" width="0" style="4" hidden="1" customWidth="1"/>
    <col min="8974" max="9216" width="9.109375" style="4"/>
    <col min="9217" max="9217" width="3.6640625" style="4" bestFit="1" customWidth="1"/>
    <col min="9218" max="9218" width="8.6640625" style="4" bestFit="1" customWidth="1"/>
    <col min="9219" max="9219" width="47.6640625" style="4" bestFit="1" customWidth="1"/>
    <col min="9220" max="9220" width="4" style="4" bestFit="1" customWidth="1"/>
    <col min="9221" max="9221" width="7.88671875" style="4" bestFit="1" customWidth="1"/>
    <col min="9222" max="9222" width="9.44140625" style="4" bestFit="1" customWidth="1"/>
    <col min="9223" max="9223" width="10.109375" style="4" bestFit="1" customWidth="1"/>
    <col min="9224" max="9224" width="6" style="4" bestFit="1" customWidth="1"/>
    <col min="9225" max="9225" width="8.88671875" style="4" bestFit="1" customWidth="1"/>
    <col min="9226" max="9229" width="0" style="4" hidden="1" customWidth="1"/>
    <col min="9230" max="9472" width="9.109375" style="4"/>
    <col min="9473" max="9473" width="3.6640625" style="4" bestFit="1" customWidth="1"/>
    <col min="9474" max="9474" width="8.6640625" style="4" bestFit="1" customWidth="1"/>
    <col min="9475" max="9475" width="47.6640625" style="4" bestFit="1" customWidth="1"/>
    <col min="9476" max="9476" width="4" style="4" bestFit="1" customWidth="1"/>
    <col min="9477" max="9477" width="7.88671875" style="4" bestFit="1" customWidth="1"/>
    <col min="9478" max="9478" width="9.44140625" style="4" bestFit="1" customWidth="1"/>
    <col min="9479" max="9479" width="10.109375" style="4" bestFit="1" customWidth="1"/>
    <col min="9480" max="9480" width="6" style="4" bestFit="1" customWidth="1"/>
    <col min="9481" max="9481" width="8.88671875" style="4" bestFit="1" customWidth="1"/>
    <col min="9482" max="9485" width="0" style="4" hidden="1" customWidth="1"/>
    <col min="9486" max="9728" width="9.109375" style="4"/>
    <col min="9729" max="9729" width="3.6640625" style="4" bestFit="1" customWidth="1"/>
    <col min="9730" max="9730" width="8.6640625" style="4" bestFit="1" customWidth="1"/>
    <col min="9731" max="9731" width="47.6640625" style="4" bestFit="1" customWidth="1"/>
    <col min="9732" max="9732" width="4" style="4" bestFit="1" customWidth="1"/>
    <col min="9733" max="9733" width="7.88671875" style="4" bestFit="1" customWidth="1"/>
    <col min="9734" max="9734" width="9.44140625" style="4" bestFit="1" customWidth="1"/>
    <col min="9735" max="9735" width="10.109375" style="4" bestFit="1" customWidth="1"/>
    <col min="9736" max="9736" width="6" style="4" bestFit="1" customWidth="1"/>
    <col min="9737" max="9737" width="8.88671875" style="4" bestFit="1" customWidth="1"/>
    <col min="9738" max="9741" width="0" style="4" hidden="1" customWidth="1"/>
    <col min="9742" max="9984" width="9.109375" style="4"/>
    <col min="9985" max="9985" width="3.6640625" style="4" bestFit="1" customWidth="1"/>
    <col min="9986" max="9986" width="8.6640625" style="4" bestFit="1" customWidth="1"/>
    <col min="9987" max="9987" width="47.6640625" style="4" bestFit="1" customWidth="1"/>
    <col min="9988" max="9988" width="4" style="4" bestFit="1" customWidth="1"/>
    <col min="9989" max="9989" width="7.88671875" style="4" bestFit="1" customWidth="1"/>
    <col min="9990" max="9990" width="9.44140625" style="4" bestFit="1" customWidth="1"/>
    <col min="9991" max="9991" width="10.109375" style="4" bestFit="1" customWidth="1"/>
    <col min="9992" max="9992" width="6" style="4" bestFit="1" customWidth="1"/>
    <col min="9993" max="9993" width="8.88671875" style="4" bestFit="1" customWidth="1"/>
    <col min="9994" max="9997" width="0" style="4" hidden="1" customWidth="1"/>
    <col min="9998" max="10240" width="9.109375" style="4"/>
    <col min="10241" max="10241" width="3.6640625" style="4" bestFit="1" customWidth="1"/>
    <col min="10242" max="10242" width="8.6640625" style="4" bestFit="1" customWidth="1"/>
    <col min="10243" max="10243" width="47.6640625" style="4" bestFit="1" customWidth="1"/>
    <col min="10244" max="10244" width="4" style="4" bestFit="1" customWidth="1"/>
    <col min="10245" max="10245" width="7.88671875" style="4" bestFit="1" customWidth="1"/>
    <col min="10246" max="10246" width="9.44140625" style="4" bestFit="1" customWidth="1"/>
    <col min="10247" max="10247" width="10.109375" style="4" bestFit="1" customWidth="1"/>
    <col min="10248" max="10248" width="6" style="4" bestFit="1" customWidth="1"/>
    <col min="10249" max="10249" width="8.88671875" style="4" bestFit="1" customWidth="1"/>
    <col min="10250" max="10253" width="0" style="4" hidden="1" customWidth="1"/>
    <col min="10254" max="10496" width="9.109375" style="4"/>
    <col min="10497" max="10497" width="3.6640625" style="4" bestFit="1" customWidth="1"/>
    <col min="10498" max="10498" width="8.6640625" style="4" bestFit="1" customWidth="1"/>
    <col min="10499" max="10499" width="47.6640625" style="4" bestFit="1" customWidth="1"/>
    <col min="10500" max="10500" width="4" style="4" bestFit="1" customWidth="1"/>
    <col min="10501" max="10501" width="7.88671875" style="4" bestFit="1" customWidth="1"/>
    <col min="10502" max="10502" width="9.44140625" style="4" bestFit="1" customWidth="1"/>
    <col min="10503" max="10503" width="10.109375" style="4" bestFit="1" customWidth="1"/>
    <col min="10504" max="10504" width="6" style="4" bestFit="1" customWidth="1"/>
    <col min="10505" max="10505" width="8.88671875" style="4" bestFit="1" customWidth="1"/>
    <col min="10506" max="10509" width="0" style="4" hidden="1" customWidth="1"/>
    <col min="10510" max="10752" width="9.109375" style="4"/>
    <col min="10753" max="10753" width="3.6640625" style="4" bestFit="1" customWidth="1"/>
    <col min="10754" max="10754" width="8.6640625" style="4" bestFit="1" customWidth="1"/>
    <col min="10755" max="10755" width="47.6640625" style="4" bestFit="1" customWidth="1"/>
    <col min="10756" max="10756" width="4" style="4" bestFit="1" customWidth="1"/>
    <col min="10757" max="10757" width="7.88671875" style="4" bestFit="1" customWidth="1"/>
    <col min="10758" max="10758" width="9.44140625" style="4" bestFit="1" customWidth="1"/>
    <col min="10759" max="10759" width="10.109375" style="4" bestFit="1" customWidth="1"/>
    <col min="10760" max="10760" width="6" style="4" bestFit="1" customWidth="1"/>
    <col min="10761" max="10761" width="8.88671875" style="4" bestFit="1" customWidth="1"/>
    <col min="10762" max="10765" width="0" style="4" hidden="1" customWidth="1"/>
    <col min="10766" max="11008" width="9.109375" style="4"/>
    <col min="11009" max="11009" width="3.6640625" style="4" bestFit="1" customWidth="1"/>
    <col min="11010" max="11010" width="8.6640625" style="4" bestFit="1" customWidth="1"/>
    <col min="11011" max="11011" width="47.6640625" style="4" bestFit="1" customWidth="1"/>
    <col min="11012" max="11012" width="4" style="4" bestFit="1" customWidth="1"/>
    <col min="11013" max="11013" width="7.88671875" style="4" bestFit="1" customWidth="1"/>
    <col min="11014" max="11014" width="9.44140625" style="4" bestFit="1" customWidth="1"/>
    <col min="11015" max="11015" width="10.109375" style="4" bestFit="1" customWidth="1"/>
    <col min="11016" max="11016" width="6" style="4" bestFit="1" customWidth="1"/>
    <col min="11017" max="11017" width="8.88671875" style="4" bestFit="1" customWidth="1"/>
    <col min="11018" max="11021" width="0" style="4" hidden="1" customWidth="1"/>
    <col min="11022" max="11264" width="9.109375" style="4"/>
    <col min="11265" max="11265" width="3.6640625" style="4" bestFit="1" customWidth="1"/>
    <col min="11266" max="11266" width="8.6640625" style="4" bestFit="1" customWidth="1"/>
    <col min="11267" max="11267" width="47.6640625" style="4" bestFit="1" customWidth="1"/>
    <col min="11268" max="11268" width="4" style="4" bestFit="1" customWidth="1"/>
    <col min="11269" max="11269" width="7.88671875" style="4" bestFit="1" customWidth="1"/>
    <col min="11270" max="11270" width="9.44140625" style="4" bestFit="1" customWidth="1"/>
    <col min="11271" max="11271" width="10.109375" style="4" bestFit="1" customWidth="1"/>
    <col min="11272" max="11272" width="6" style="4" bestFit="1" customWidth="1"/>
    <col min="11273" max="11273" width="8.88671875" style="4" bestFit="1" customWidth="1"/>
    <col min="11274" max="11277" width="0" style="4" hidden="1" customWidth="1"/>
    <col min="11278" max="11520" width="9.109375" style="4"/>
    <col min="11521" max="11521" width="3.6640625" style="4" bestFit="1" customWidth="1"/>
    <col min="11522" max="11522" width="8.6640625" style="4" bestFit="1" customWidth="1"/>
    <col min="11523" max="11523" width="47.6640625" style="4" bestFit="1" customWidth="1"/>
    <col min="11524" max="11524" width="4" style="4" bestFit="1" customWidth="1"/>
    <col min="11525" max="11525" width="7.88671875" style="4" bestFit="1" customWidth="1"/>
    <col min="11526" max="11526" width="9.44140625" style="4" bestFit="1" customWidth="1"/>
    <col min="11527" max="11527" width="10.109375" style="4" bestFit="1" customWidth="1"/>
    <col min="11528" max="11528" width="6" style="4" bestFit="1" customWidth="1"/>
    <col min="11529" max="11529" width="8.88671875" style="4" bestFit="1" customWidth="1"/>
    <col min="11530" max="11533" width="0" style="4" hidden="1" customWidth="1"/>
    <col min="11534" max="11776" width="9.109375" style="4"/>
    <col min="11777" max="11777" width="3.6640625" style="4" bestFit="1" customWidth="1"/>
    <col min="11778" max="11778" width="8.6640625" style="4" bestFit="1" customWidth="1"/>
    <col min="11779" max="11779" width="47.6640625" style="4" bestFit="1" customWidth="1"/>
    <col min="11780" max="11780" width="4" style="4" bestFit="1" customWidth="1"/>
    <col min="11781" max="11781" width="7.88671875" style="4" bestFit="1" customWidth="1"/>
    <col min="11782" max="11782" width="9.44140625" style="4" bestFit="1" customWidth="1"/>
    <col min="11783" max="11783" width="10.109375" style="4" bestFit="1" customWidth="1"/>
    <col min="11784" max="11784" width="6" style="4" bestFit="1" customWidth="1"/>
    <col min="11785" max="11785" width="8.88671875" style="4" bestFit="1" customWidth="1"/>
    <col min="11786" max="11789" width="0" style="4" hidden="1" customWidth="1"/>
    <col min="11790" max="12032" width="9.109375" style="4"/>
    <col min="12033" max="12033" width="3.6640625" style="4" bestFit="1" customWidth="1"/>
    <col min="12034" max="12034" width="8.6640625" style="4" bestFit="1" customWidth="1"/>
    <col min="12035" max="12035" width="47.6640625" style="4" bestFit="1" customWidth="1"/>
    <col min="12036" max="12036" width="4" style="4" bestFit="1" customWidth="1"/>
    <col min="12037" max="12037" width="7.88671875" style="4" bestFit="1" customWidth="1"/>
    <col min="12038" max="12038" width="9.44140625" style="4" bestFit="1" customWidth="1"/>
    <col min="12039" max="12039" width="10.109375" style="4" bestFit="1" customWidth="1"/>
    <col min="12040" max="12040" width="6" style="4" bestFit="1" customWidth="1"/>
    <col min="12041" max="12041" width="8.88671875" style="4" bestFit="1" customWidth="1"/>
    <col min="12042" max="12045" width="0" style="4" hidden="1" customWidth="1"/>
    <col min="12046" max="12288" width="9.109375" style="4"/>
    <col min="12289" max="12289" width="3.6640625" style="4" bestFit="1" customWidth="1"/>
    <col min="12290" max="12290" width="8.6640625" style="4" bestFit="1" customWidth="1"/>
    <col min="12291" max="12291" width="47.6640625" style="4" bestFit="1" customWidth="1"/>
    <col min="12292" max="12292" width="4" style="4" bestFit="1" customWidth="1"/>
    <col min="12293" max="12293" width="7.88671875" style="4" bestFit="1" customWidth="1"/>
    <col min="12294" max="12294" width="9.44140625" style="4" bestFit="1" customWidth="1"/>
    <col min="12295" max="12295" width="10.109375" style="4" bestFit="1" customWidth="1"/>
    <col min="12296" max="12296" width="6" style="4" bestFit="1" customWidth="1"/>
    <col min="12297" max="12297" width="8.88671875" style="4" bestFit="1" customWidth="1"/>
    <col min="12298" max="12301" width="0" style="4" hidden="1" customWidth="1"/>
    <col min="12302" max="12544" width="9.109375" style="4"/>
    <col min="12545" max="12545" width="3.6640625" style="4" bestFit="1" customWidth="1"/>
    <col min="12546" max="12546" width="8.6640625" style="4" bestFit="1" customWidth="1"/>
    <col min="12547" max="12547" width="47.6640625" style="4" bestFit="1" customWidth="1"/>
    <col min="12548" max="12548" width="4" style="4" bestFit="1" customWidth="1"/>
    <col min="12549" max="12549" width="7.88671875" style="4" bestFit="1" customWidth="1"/>
    <col min="12550" max="12550" width="9.44140625" style="4" bestFit="1" customWidth="1"/>
    <col min="12551" max="12551" width="10.109375" style="4" bestFit="1" customWidth="1"/>
    <col min="12552" max="12552" width="6" style="4" bestFit="1" customWidth="1"/>
    <col min="12553" max="12553" width="8.88671875" style="4" bestFit="1" customWidth="1"/>
    <col min="12554" max="12557" width="0" style="4" hidden="1" customWidth="1"/>
    <col min="12558" max="12800" width="9.109375" style="4"/>
    <col min="12801" max="12801" width="3.6640625" style="4" bestFit="1" customWidth="1"/>
    <col min="12802" max="12802" width="8.6640625" style="4" bestFit="1" customWidth="1"/>
    <col min="12803" max="12803" width="47.6640625" style="4" bestFit="1" customWidth="1"/>
    <col min="12804" max="12804" width="4" style="4" bestFit="1" customWidth="1"/>
    <col min="12805" max="12805" width="7.88671875" style="4" bestFit="1" customWidth="1"/>
    <col min="12806" max="12806" width="9.44140625" style="4" bestFit="1" customWidth="1"/>
    <col min="12807" max="12807" width="10.109375" style="4" bestFit="1" customWidth="1"/>
    <col min="12808" max="12808" width="6" style="4" bestFit="1" customWidth="1"/>
    <col min="12809" max="12809" width="8.88671875" style="4" bestFit="1" customWidth="1"/>
    <col min="12810" max="12813" width="0" style="4" hidden="1" customWidth="1"/>
    <col min="12814" max="13056" width="9.109375" style="4"/>
    <col min="13057" max="13057" width="3.6640625" style="4" bestFit="1" customWidth="1"/>
    <col min="13058" max="13058" width="8.6640625" style="4" bestFit="1" customWidth="1"/>
    <col min="13059" max="13059" width="47.6640625" style="4" bestFit="1" customWidth="1"/>
    <col min="13060" max="13060" width="4" style="4" bestFit="1" customWidth="1"/>
    <col min="13061" max="13061" width="7.88671875" style="4" bestFit="1" customWidth="1"/>
    <col min="13062" max="13062" width="9.44140625" style="4" bestFit="1" customWidth="1"/>
    <col min="13063" max="13063" width="10.109375" style="4" bestFit="1" customWidth="1"/>
    <col min="13064" max="13064" width="6" style="4" bestFit="1" customWidth="1"/>
    <col min="13065" max="13065" width="8.88671875" style="4" bestFit="1" customWidth="1"/>
    <col min="13066" max="13069" width="0" style="4" hidden="1" customWidth="1"/>
    <col min="13070" max="13312" width="9.109375" style="4"/>
    <col min="13313" max="13313" width="3.6640625" style="4" bestFit="1" customWidth="1"/>
    <col min="13314" max="13314" width="8.6640625" style="4" bestFit="1" customWidth="1"/>
    <col min="13315" max="13315" width="47.6640625" style="4" bestFit="1" customWidth="1"/>
    <col min="13316" max="13316" width="4" style="4" bestFit="1" customWidth="1"/>
    <col min="13317" max="13317" width="7.88671875" style="4" bestFit="1" customWidth="1"/>
    <col min="13318" max="13318" width="9.44140625" style="4" bestFit="1" customWidth="1"/>
    <col min="13319" max="13319" width="10.109375" style="4" bestFit="1" customWidth="1"/>
    <col min="13320" max="13320" width="6" style="4" bestFit="1" customWidth="1"/>
    <col min="13321" max="13321" width="8.88671875" style="4" bestFit="1" customWidth="1"/>
    <col min="13322" max="13325" width="0" style="4" hidden="1" customWidth="1"/>
    <col min="13326" max="13568" width="9.109375" style="4"/>
    <col min="13569" max="13569" width="3.6640625" style="4" bestFit="1" customWidth="1"/>
    <col min="13570" max="13570" width="8.6640625" style="4" bestFit="1" customWidth="1"/>
    <col min="13571" max="13571" width="47.6640625" style="4" bestFit="1" customWidth="1"/>
    <col min="13572" max="13572" width="4" style="4" bestFit="1" customWidth="1"/>
    <col min="13573" max="13573" width="7.88671875" style="4" bestFit="1" customWidth="1"/>
    <col min="13574" max="13574" width="9.44140625" style="4" bestFit="1" customWidth="1"/>
    <col min="13575" max="13575" width="10.109375" style="4" bestFit="1" customWidth="1"/>
    <col min="13576" max="13576" width="6" style="4" bestFit="1" customWidth="1"/>
    <col min="13577" max="13577" width="8.88671875" style="4" bestFit="1" customWidth="1"/>
    <col min="13578" max="13581" width="0" style="4" hidden="1" customWidth="1"/>
    <col min="13582" max="13824" width="9.109375" style="4"/>
    <col min="13825" max="13825" width="3.6640625" style="4" bestFit="1" customWidth="1"/>
    <col min="13826" max="13826" width="8.6640625" style="4" bestFit="1" customWidth="1"/>
    <col min="13827" max="13827" width="47.6640625" style="4" bestFit="1" customWidth="1"/>
    <col min="13828" max="13828" width="4" style="4" bestFit="1" customWidth="1"/>
    <col min="13829" max="13829" width="7.88671875" style="4" bestFit="1" customWidth="1"/>
    <col min="13830" max="13830" width="9.44140625" style="4" bestFit="1" customWidth="1"/>
    <col min="13831" max="13831" width="10.109375" style="4" bestFit="1" customWidth="1"/>
    <col min="13832" max="13832" width="6" style="4" bestFit="1" customWidth="1"/>
    <col min="13833" max="13833" width="8.88671875" style="4" bestFit="1" customWidth="1"/>
    <col min="13834" max="13837" width="0" style="4" hidden="1" customWidth="1"/>
    <col min="13838" max="14080" width="9.109375" style="4"/>
    <col min="14081" max="14081" width="3.6640625" style="4" bestFit="1" customWidth="1"/>
    <col min="14082" max="14082" width="8.6640625" style="4" bestFit="1" customWidth="1"/>
    <col min="14083" max="14083" width="47.6640625" style="4" bestFit="1" customWidth="1"/>
    <col min="14084" max="14084" width="4" style="4" bestFit="1" customWidth="1"/>
    <col min="14085" max="14085" width="7.88671875" style="4" bestFit="1" customWidth="1"/>
    <col min="14086" max="14086" width="9.44140625" style="4" bestFit="1" customWidth="1"/>
    <col min="14087" max="14087" width="10.109375" style="4" bestFit="1" customWidth="1"/>
    <col min="14088" max="14088" width="6" style="4" bestFit="1" customWidth="1"/>
    <col min="14089" max="14089" width="8.88671875" style="4" bestFit="1" customWidth="1"/>
    <col min="14090" max="14093" width="0" style="4" hidden="1" customWidth="1"/>
    <col min="14094" max="14336" width="9.109375" style="4"/>
    <col min="14337" max="14337" width="3.6640625" style="4" bestFit="1" customWidth="1"/>
    <col min="14338" max="14338" width="8.6640625" style="4" bestFit="1" customWidth="1"/>
    <col min="14339" max="14339" width="47.6640625" style="4" bestFit="1" customWidth="1"/>
    <col min="14340" max="14340" width="4" style="4" bestFit="1" customWidth="1"/>
    <col min="14341" max="14341" width="7.88671875" style="4" bestFit="1" customWidth="1"/>
    <col min="14342" max="14342" width="9.44140625" style="4" bestFit="1" customWidth="1"/>
    <col min="14343" max="14343" width="10.109375" style="4" bestFit="1" customWidth="1"/>
    <col min="14344" max="14344" width="6" style="4" bestFit="1" customWidth="1"/>
    <col min="14345" max="14345" width="8.88671875" style="4" bestFit="1" customWidth="1"/>
    <col min="14346" max="14349" width="0" style="4" hidden="1" customWidth="1"/>
    <col min="14350" max="14592" width="9.109375" style="4"/>
    <col min="14593" max="14593" width="3.6640625" style="4" bestFit="1" customWidth="1"/>
    <col min="14594" max="14594" width="8.6640625" style="4" bestFit="1" customWidth="1"/>
    <col min="14595" max="14595" width="47.6640625" style="4" bestFit="1" customWidth="1"/>
    <col min="14596" max="14596" width="4" style="4" bestFit="1" customWidth="1"/>
    <col min="14597" max="14597" width="7.88671875" style="4" bestFit="1" customWidth="1"/>
    <col min="14598" max="14598" width="9.44140625" style="4" bestFit="1" customWidth="1"/>
    <col min="14599" max="14599" width="10.109375" style="4" bestFit="1" customWidth="1"/>
    <col min="14600" max="14600" width="6" style="4" bestFit="1" customWidth="1"/>
    <col min="14601" max="14601" width="8.88671875" style="4" bestFit="1" customWidth="1"/>
    <col min="14602" max="14605" width="0" style="4" hidden="1" customWidth="1"/>
    <col min="14606" max="14848" width="9.109375" style="4"/>
    <col min="14849" max="14849" width="3.6640625" style="4" bestFit="1" customWidth="1"/>
    <col min="14850" max="14850" width="8.6640625" style="4" bestFit="1" customWidth="1"/>
    <col min="14851" max="14851" width="47.6640625" style="4" bestFit="1" customWidth="1"/>
    <col min="14852" max="14852" width="4" style="4" bestFit="1" customWidth="1"/>
    <col min="14853" max="14853" width="7.88671875" style="4" bestFit="1" customWidth="1"/>
    <col min="14854" max="14854" width="9.44140625" style="4" bestFit="1" customWidth="1"/>
    <col min="14855" max="14855" width="10.109375" style="4" bestFit="1" customWidth="1"/>
    <col min="14856" max="14856" width="6" style="4" bestFit="1" customWidth="1"/>
    <col min="14857" max="14857" width="8.88671875" style="4" bestFit="1" customWidth="1"/>
    <col min="14858" max="14861" width="0" style="4" hidden="1" customWidth="1"/>
    <col min="14862" max="15104" width="9.109375" style="4"/>
    <col min="15105" max="15105" width="3.6640625" style="4" bestFit="1" customWidth="1"/>
    <col min="15106" max="15106" width="8.6640625" style="4" bestFit="1" customWidth="1"/>
    <col min="15107" max="15107" width="47.6640625" style="4" bestFit="1" customWidth="1"/>
    <col min="15108" max="15108" width="4" style="4" bestFit="1" customWidth="1"/>
    <col min="15109" max="15109" width="7.88671875" style="4" bestFit="1" customWidth="1"/>
    <col min="15110" max="15110" width="9.44140625" style="4" bestFit="1" customWidth="1"/>
    <col min="15111" max="15111" width="10.109375" style="4" bestFit="1" customWidth="1"/>
    <col min="15112" max="15112" width="6" style="4" bestFit="1" customWidth="1"/>
    <col min="15113" max="15113" width="8.88671875" style="4" bestFit="1" customWidth="1"/>
    <col min="15114" max="15117" width="0" style="4" hidden="1" customWidth="1"/>
    <col min="15118" max="15360" width="9.109375" style="4"/>
    <col min="15361" max="15361" width="3.6640625" style="4" bestFit="1" customWidth="1"/>
    <col min="15362" max="15362" width="8.6640625" style="4" bestFit="1" customWidth="1"/>
    <col min="15363" max="15363" width="47.6640625" style="4" bestFit="1" customWidth="1"/>
    <col min="15364" max="15364" width="4" style="4" bestFit="1" customWidth="1"/>
    <col min="15365" max="15365" width="7.88671875" style="4" bestFit="1" customWidth="1"/>
    <col min="15366" max="15366" width="9.44140625" style="4" bestFit="1" customWidth="1"/>
    <col min="15367" max="15367" width="10.109375" style="4" bestFit="1" customWidth="1"/>
    <col min="15368" max="15368" width="6" style="4" bestFit="1" customWidth="1"/>
    <col min="15369" max="15369" width="8.88671875" style="4" bestFit="1" customWidth="1"/>
    <col min="15370" max="15373" width="0" style="4" hidden="1" customWidth="1"/>
    <col min="15374" max="15616" width="9.109375" style="4"/>
    <col min="15617" max="15617" width="3.6640625" style="4" bestFit="1" customWidth="1"/>
    <col min="15618" max="15618" width="8.6640625" style="4" bestFit="1" customWidth="1"/>
    <col min="15619" max="15619" width="47.6640625" style="4" bestFit="1" customWidth="1"/>
    <col min="15620" max="15620" width="4" style="4" bestFit="1" customWidth="1"/>
    <col min="15621" max="15621" width="7.88671875" style="4" bestFit="1" customWidth="1"/>
    <col min="15622" max="15622" width="9.44140625" style="4" bestFit="1" customWidth="1"/>
    <col min="15623" max="15623" width="10.109375" style="4" bestFit="1" customWidth="1"/>
    <col min="15624" max="15624" width="6" style="4" bestFit="1" customWidth="1"/>
    <col min="15625" max="15625" width="8.88671875" style="4" bestFit="1" customWidth="1"/>
    <col min="15626" max="15629" width="0" style="4" hidden="1" customWidth="1"/>
    <col min="15630" max="15872" width="9.109375" style="4"/>
    <col min="15873" max="15873" width="3.6640625" style="4" bestFit="1" customWidth="1"/>
    <col min="15874" max="15874" width="8.6640625" style="4" bestFit="1" customWidth="1"/>
    <col min="15875" max="15875" width="47.6640625" style="4" bestFit="1" customWidth="1"/>
    <col min="15876" max="15876" width="4" style="4" bestFit="1" customWidth="1"/>
    <col min="15877" max="15877" width="7.88671875" style="4" bestFit="1" customWidth="1"/>
    <col min="15878" max="15878" width="9.44140625" style="4" bestFit="1" customWidth="1"/>
    <col min="15879" max="15879" width="10.109375" style="4" bestFit="1" customWidth="1"/>
    <col min="15880" max="15880" width="6" style="4" bestFit="1" customWidth="1"/>
    <col min="15881" max="15881" width="8.88671875" style="4" bestFit="1" customWidth="1"/>
    <col min="15882" max="15885" width="0" style="4" hidden="1" customWidth="1"/>
    <col min="15886" max="16128" width="9.109375" style="4"/>
    <col min="16129" max="16129" width="3.6640625" style="4" bestFit="1" customWidth="1"/>
    <col min="16130" max="16130" width="8.6640625" style="4" bestFit="1" customWidth="1"/>
    <col min="16131" max="16131" width="47.6640625" style="4" bestFit="1" customWidth="1"/>
    <col min="16132" max="16132" width="4" style="4" bestFit="1" customWidth="1"/>
    <col min="16133" max="16133" width="7.88671875" style="4" bestFit="1" customWidth="1"/>
    <col min="16134" max="16134" width="9.44140625" style="4" bestFit="1" customWidth="1"/>
    <col min="16135" max="16135" width="10.109375" style="4" bestFit="1" customWidth="1"/>
    <col min="16136" max="16136" width="6" style="4" bestFit="1" customWidth="1"/>
    <col min="16137" max="16137" width="8.88671875" style="4" bestFit="1" customWidth="1"/>
    <col min="16138" max="16141" width="0" style="4" hidden="1" customWidth="1"/>
    <col min="16142" max="16384" width="9.109375" style="4"/>
  </cols>
  <sheetData>
    <row r="3" spans="1:13" ht="15.6">
      <c r="A3" s="46"/>
      <c r="B3" s="40" t="s">
        <v>17</v>
      </c>
      <c r="C3" s="46"/>
      <c r="D3" s="46"/>
      <c r="E3" s="46"/>
      <c r="F3" s="46"/>
      <c r="G3" s="46"/>
      <c r="H3" s="46"/>
      <c r="I3" s="46"/>
      <c r="J3" s="47"/>
    </row>
    <row r="4" spans="1:13" ht="15.6">
      <c r="A4" s="46"/>
      <c r="B4" s="40" t="s">
        <v>74</v>
      </c>
      <c r="C4" s="46"/>
      <c r="D4" s="46"/>
      <c r="E4" s="46"/>
      <c r="F4" s="46"/>
      <c r="G4" s="46"/>
      <c r="H4" s="46"/>
      <c r="I4" s="46"/>
      <c r="J4" s="47"/>
    </row>
    <row r="5" spans="1:13" ht="15.6">
      <c r="A5" s="46"/>
      <c r="B5" s="40" t="s">
        <v>116</v>
      </c>
      <c r="C5" s="46"/>
      <c r="D5" s="46"/>
      <c r="E5" s="46"/>
      <c r="F5" s="46"/>
      <c r="G5" s="46"/>
      <c r="H5" s="46"/>
      <c r="I5" s="46"/>
      <c r="J5" s="47"/>
    </row>
    <row r="6" spans="1:13" ht="15.6">
      <c r="A6" s="46"/>
      <c r="B6" s="40"/>
      <c r="C6" s="46"/>
      <c r="D6" s="46"/>
      <c r="E6" s="46"/>
      <c r="F6" s="46"/>
      <c r="G6" s="46"/>
      <c r="H6" s="46"/>
      <c r="I6" s="46"/>
      <c r="J6" s="47"/>
    </row>
    <row r="7" spans="1:13" s="34" customFormat="1" ht="33.9" customHeight="1" thickBot="1">
      <c r="A7" s="48" t="s">
        <v>26</v>
      </c>
      <c r="B7" s="48"/>
      <c r="C7" s="48"/>
      <c r="D7" s="48"/>
      <c r="E7" s="48"/>
      <c r="F7" s="48"/>
      <c r="G7" s="48"/>
      <c r="H7" s="48"/>
      <c r="I7" s="48"/>
      <c r="J7" s="49"/>
    </row>
    <row r="8" spans="1:13" ht="13.8" thickBot="1">
      <c r="A8" s="50" t="s">
        <v>21</v>
      </c>
      <c r="B8" s="51" t="s">
        <v>27</v>
      </c>
      <c r="C8" s="52" t="s">
        <v>28</v>
      </c>
      <c r="D8" s="52" t="s">
        <v>29</v>
      </c>
      <c r="E8" s="53" t="s">
        <v>30</v>
      </c>
      <c r="F8" s="53" t="s">
        <v>31</v>
      </c>
      <c r="G8" s="54" t="s">
        <v>32</v>
      </c>
      <c r="H8" s="55" t="s">
        <v>33</v>
      </c>
      <c r="I8" s="56" t="s">
        <v>34</v>
      </c>
      <c r="J8" s="57" t="s">
        <v>35</v>
      </c>
      <c r="K8" s="4" t="s">
        <v>36</v>
      </c>
      <c r="L8" s="4" t="s">
        <v>37</v>
      </c>
      <c r="M8" s="4" t="s">
        <v>38</v>
      </c>
    </row>
    <row r="9" spans="1:13" s="46" customFormat="1" ht="20.100000000000001" customHeight="1">
      <c r="A9" s="58" t="s">
        <v>81</v>
      </c>
      <c r="B9" s="59"/>
      <c r="C9" s="60"/>
      <c r="D9" s="60"/>
      <c r="E9" s="61"/>
      <c r="F9" s="61"/>
      <c r="G9" s="62"/>
      <c r="H9" s="63"/>
      <c r="I9" s="64"/>
      <c r="J9" s="47"/>
    </row>
    <row r="10" spans="1:13">
      <c r="A10" s="65">
        <v>1</v>
      </c>
      <c r="B10" s="66">
        <v>521021</v>
      </c>
      <c r="C10" s="67" t="s">
        <v>117</v>
      </c>
      <c r="D10" s="67" t="s">
        <v>46</v>
      </c>
      <c r="E10" s="68">
        <v>14</v>
      </c>
      <c r="F10" s="68">
        <v>0</v>
      </c>
      <c r="G10" s="69">
        <f t="shared" ref="G10:G28" si="0">E10*F10</f>
        <v>0</v>
      </c>
      <c r="H10" s="70">
        <v>0</v>
      </c>
      <c r="I10" s="71">
        <f t="shared" ref="I10:I28" si="1">E10*H10</f>
        <v>0</v>
      </c>
      <c r="J10" s="72" t="s">
        <v>118</v>
      </c>
      <c r="K10" s="4" t="s">
        <v>43</v>
      </c>
      <c r="M10" s="73" t="s">
        <v>83</v>
      </c>
    </row>
    <row r="11" spans="1:13">
      <c r="A11" s="65">
        <v>2</v>
      </c>
      <c r="B11" s="66">
        <v>521023</v>
      </c>
      <c r="C11" s="67" t="s">
        <v>119</v>
      </c>
      <c r="D11" s="67" t="s">
        <v>46</v>
      </c>
      <c r="E11" s="68">
        <v>2</v>
      </c>
      <c r="F11" s="68">
        <v>0</v>
      </c>
      <c r="G11" s="69">
        <f t="shared" si="0"/>
        <v>0</v>
      </c>
      <c r="H11" s="70">
        <v>0</v>
      </c>
      <c r="I11" s="71">
        <f t="shared" si="1"/>
        <v>0</v>
      </c>
      <c r="J11" s="72" t="s">
        <v>118</v>
      </c>
      <c r="K11" s="4" t="s">
        <v>43</v>
      </c>
      <c r="M11" s="73" t="s">
        <v>83</v>
      </c>
    </row>
    <row r="12" spans="1:13">
      <c r="A12" s="65">
        <v>3</v>
      </c>
      <c r="B12" s="66">
        <v>509201</v>
      </c>
      <c r="C12" s="67" t="s">
        <v>120</v>
      </c>
      <c r="D12" s="67" t="s">
        <v>46</v>
      </c>
      <c r="E12" s="68">
        <v>7</v>
      </c>
      <c r="F12" s="68">
        <v>0</v>
      </c>
      <c r="G12" s="69">
        <f t="shared" si="0"/>
        <v>0</v>
      </c>
      <c r="H12" s="70">
        <v>0</v>
      </c>
      <c r="I12" s="71">
        <f t="shared" si="1"/>
        <v>0</v>
      </c>
      <c r="J12" s="72" t="s">
        <v>118</v>
      </c>
      <c r="K12" s="4" t="s">
        <v>43</v>
      </c>
      <c r="M12" s="73" t="s">
        <v>83</v>
      </c>
    </row>
    <row r="13" spans="1:13">
      <c r="A13" s="65">
        <v>4</v>
      </c>
      <c r="B13" s="66">
        <v>509201</v>
      </c>
      <c r="C13" s="67" t="s">
        <v>120</v>
      </c>
      <c r="D13" s="67" t="s">
        <v>46</v>
      </c>
      <c r="E13" s="68">
        <v>5</v>
      </c>
      <c r="F13" s="68">
        <v>0</v>
      </c>
      <c r="G13" s="69">
        <f t="shared" si="0"/>
        <v>0</v>
      </c>
      <c r="H13" s="70">
        <v>0</v>
      </c>
      <c r="I13" s="71">
        <f t="shared" si="1"/>
        <v>0</v>
      </c>
      <c r="J13" s="72" t="s">
        <v>118</v>
      </c>
      <c r="K13" s="4" t="s">
        <v>43</v>
      </c>
      <c r="M13" s="73" t="s">
        <v>83</v>
      </c>
    </row>
    <row r="14" spans="1:13">
      <c r="A14" s="65">
        <v>5</v>
      </c>
      <c r="B14" s="66">
        <v>509108</v>
      </c>
      <c r="C14" s="67" t="s">
        <v>121</v>
      </c>
      <c r="D14" s="67" t="s">
        <v>46</v>
      </c>
      <c r="E14" s="68">
        <v>2</v>
      </c>
      <c r="F14" s="68">
        <v>0</v>
      </c>
      <c r="G14" s="69">
        <f t="shared" si="0"/>
        <v>0</v>
      </c>
      <c r="H14" s="70">
        <v>0</v>
      </c>
      <c r="I14" s="71">
        <f t="shared" si="1"/>
        <v>0</v>
      </c>
      <c r="J14" s="72" t="s">
        <v>118</v>
      </c>
      <c r="K14" s="4" t="s">
        <v>43</v>
      </c>
      <c r="M14" s="73" t="s">
        <v>83</v>
      </c>
    </row>
    <row r="15" spans="1:13">
      <c r="A15" s="65">
        <v>6</v>
      </c>
      <c r="B15" s="66">
        <v>522705</v>
      </c>
      <c r="C15" s="67" t="s">
        <v>122</v>
      </c>
      <c r="D15" s="67" t="s">
        <v>46</v>
      </c>
      <c r="E15" s="68">
        <v>9</v>
      </c>
      <c r="F15" s="68">
        <v>0</v>
      </c>
      <c r="G15" s="69">
        <f t="shared" si="0"/>
        <v>0</v>
      </c>
      <c r="H15" s="70">
        <v>0</v>
      </c>
      <c r="I15" s="71">
        <f t="shared" si="1"/>
        <v>0</v>
      </c>
      <c r="J15" s="72" t="s">
        <v>118</v>
      </c>
      <c r="K15" s="4" t="s">
        <v>43</v>
      </c>
      <c r="M15" s="73" t="s">
        <v>83</v>
      </c>
    </row>
    <row r="16" spans="1:13">
      <c r="A16" s="65">
        <v>7</v>
      </c>
      <c r="B16" s="66">
        <v>522701</v>
      </c>
      <c r="C16" s="67" t="s">
        <v>123</v>
      </c>
      <c r="D16" s="67" t="s">
        <v>46</v>
      </c>
      <c r="E16" s="68">
        <v>1</v>
      </c>
      <c r="F16" s="68">
        <v>0</v>
      </c>
      <c r="G16" s="69">
        <f t="shared" si="0"/>
        <v>0</v>
      </c>
      <c r="H16" s="70">
        <v>0</v>
      </c>
      <c r="I16" s="71">
        <f t="shared" si="1"/>
        <v>0</v>
      </c>
      <c r="J16" s="72" t="s">
        <v>118</v>
      </c>
      <c r="K16" s="4" t="s">
        <v>43</v>
      </c>
      <c r="M16" s="73" t="s">
        <v>83</v>
      </c>
    </row>
    <row r="17" spans="1:13">
      <c r="A17" s="65">
        <v>8</v>
      </c>
      <c r="B17" s="66">
        <v>522701</v>
      </c>
      <c r="C17" s="67" t="s">
        <v>124</v>
      </c>
      <c r="D17" s="67" t="s">
        <v>46</v>
      </c>
      <c r="E17" s="68">
        <v>1</v>
      </c>
      <c r="F17" s="68">
        <v>0</v>
      </c>
      <c r="G17" s="69">
        <f t="shared" si="0"/>
        <v>0</v>
      </c>
      <c r="H17" s="70">
        <v>0</v>
      </c>
      <c r="I17" s="71">
        <f t="shared" si="1"/>
        <v>0</v>
      </c>
      <c r="J17" s="72" t="s">
        <v>118</v>
      </c>
      <c r="K17" s="4" t="s">
        <v>43</v>
      </c>
      <c r="M17" s="73" t="s">
        <v>83</v>
      </c>
    </row>
    <row r="18" spans="1:13">
      <c r="A18" s="65">
        <v>9</v>
      </c>
      <c r="B18" s="66">
        <v>509125</v>
      </c>
      <c r="C18" s="67" t="s">
        <v>125</v>
      </c>
      <c r="D18" s="67" t="s">
        <v>46</v>
      </c>
      <c r="E18" s="68">
        <v>4</v>
      </c>
      <c r="F18" s="68">
        <v>0</v>
      </c>
      <c r="G18" s="69">
        <f t="shared" si="0"/>
        <v>0</v>
      </c>
      <c r="H18" s="70">
        <v>0</v>
      </c>
      <c r="I18" s="71">
        <f t="shared" si="1"/>
        <v>0</v>
      </c>
      <c r="J18" s="72" t="s">
        <v>118</v>
      </c>
      <c r="K18" s="4" t="s">
        <v>43</v>
      </c>
      <c r="M18" s="73" t="s">
        <v>83</v>
      </c>
    </row>
    <row r="19" spans="1:13">
      <c r="A19" s="65">
        <v>10</v>
      </c>
      <c r="B19" s="66">
        <v>536211</v>
      </c>
      <c r="C19" s="67" t="s">
        <v>126</v>
      </c>
      <c r="D19" s="67" t="s">
        <v>46</v>
      </c>
      <c r="E19" s="68">
        <v>1</v>
      </c>
      <c r="F19" s="68">
        <v>0</v>
      </c>
      <c r="G19" s="69">
        <f t="shared" si="0"/>
        <v>0</v>
      </c>
      <c r="H19" s="70">
        <v>0</v>
      </c>
      <c r="I19" s="71">
        <f t="shared" si="1"/>
        <v>0</v>
      </c>
      <c r="J19" s="72" t="s">
        <v>118</v>
      </c>
      <c r="K19" s="4" t="s">
        <v>43</v>
      </c>
      <c r="M19" s="73" t="s">
        <v>83</v>
      </c>
    </row>
    <row r="20" spans="1:13">
      <c r="A20" s="65">
        <v>11</v>
      </c>
      <c r="B20" s="66">
        <v>552041</v>
      </c>
      <c r="C20" s="67" t="s">
        <v>127</v>
      </c>
      <c r="D20" s="67" t="s">
        <v>46</v>
      </c>
      <c r="E20" s="68">
        <v>8</v>
      </c>
      <c r="F20" s="68">
        <v>0</v>
      </c>
      <c r="G20" s="69">
        <f t="shared" si="0"/>
        <v>0</v>
      </c>
      <c r="H20" s="70">
        <v>0</v>
      </c>
      <c r="I20" s="71">
        <f t="shared" si="1"/>
        <v>0</v>
      </c>
      <c r="J20" s="72" t="s">
        <v>118</v>
      </c>
      <c r="K20" s="4" t="s">
        <v>43</v>
      </c>
      <c r="M20" s="73" t="s">
        <v>83</v>
      </c>
    </row>
    <row r="21" spans="1:13">
      <c r="A21" s="65">
        <v>12</v>
      </c>
      <c r="B21" s="66">
        <v>552041</v>
      </c>
      <c r="C21" s="67" t="s">
        <v>127</v>
      </c>
      <c r="D21" s="67" t="s">
        <v>46</v>
      </c>
      <c r="E21" s="68">
        <v>5</v>
      </c>
      <c r="F21" s="68">
        <v>0</v>
      </c>
      <c r="G21" s="69">
        <f t="shared" si="0"/>
        <v>0</v>
      </c>
      <c r="H21" s="70">
        <v>0</v>
      </c>
      <c r="I21" s="71">
        <f t="shared" si="1"/>
        <v>0</v>
      </c>
      <c r="J21" s="72" t="s">
        <v>118</v>
      </c>
      <c r="K21" s="4" t="s">
        <v>43</v>
      </c>
      <c r="M21" s="73" t="s">
        <v>83</v>
      </c>
    </row>
    <row r="22" spans="1:13">
      <c r="A22" s="65">
        <v>13</v>
      </c>
      <c r="B22" s="66">
        <v>552211</v>
      </c>
      <c r="C22" s="67" t="s">
        <v>128</v>
      </c>
      <c r="D22" s="67" t="s">
        <v>46</v>
      </c>
      <c r="E22" s="68">
        <v>6</v>
      </c>
      <c r="F22" s="68">
        <v>0</v>
      </c>
      <c r="G22" s="69">
        <f t="shared" si="0"/>
        <v>0</v>
      </c>
      <c r="H22" s="70">
        <v>0</v>
      </c>
      <c r="I22" s="71">
        <f t="shared" si="1"/>
        <v>0</v>
      </c>
      <c r="J22" s="72" t="s">
        <v>42</v>
      </c>
      <c r="K22" s="4" t="s">
        <v>43</v>
      </c>
      <c r="M22" s="73" t="s">
        <v>83</v>
      </c>
    </row>
    <row r="23" spans="1:13">
      <c r="A23" s="65">
        <v>14</v>
      </c>
      <c r="B23" s="66">
        <v>712746</v>
      </c>
      <c r="C23" s="67" t="s">
        <v>129</v>
      </c>
      <c r="D23" s="67" t="s">
        <v>46</v>
      </c>
      <c r="E23" s="68">
        <v>1</v>
      </c>
      <c r="F23" s="68">
        <v>0</v>
      </c>
      <c r="G23" s="69">
        <f t="shared" si="0"/>
        <v>0</v>
      </c>
      <c r="H23" s="70">
        <v>0</v>
      </c>
      <c r="I23" s="71">
        <f t="shared" si="1"/>
        <v>0</v>
      </c>
      <c r="J23" s="72" t="s">
        <v>118</v>
      </c>
      <c r="K23" s="4" t="s">
        <v>43</v>
      </c>
      <c r="M23" s="73" t="s">
        <v>83</v>
      </c>
    </row>
    <row r="24" spans="1:13">
      <c r="A24" s="65"/>
      <c r="B24" s="66"/>
      <c r="C24" s="67" t="s">
        <v>130</v>
      </c>
      <c r="D24" s="114"/>
      <c r="E24" s="68"/>
      <c r="F24" s="68"/>
      <c r="G24" s="69">
        <f t="shared" si="0"/>
        <v>0</v>
      </c>
      <c r="H24" s="70">
        <v>0</v>
      </c>
      <c r="I24" s="71">
        <f t="shared" si="1"/>
        <v>0</v>
      </c>
      <c r="J24" s="115"/>
      <c r="K24" s="4" t="s">
        <v>131</v>
      </c>
      <c r="M24" s="73" t="s">
        <v>83</v>
      </c>
    </row>
    <row r="25" spans="1:13">
      <c r="A25" s="65">
        <v>15</v>
      </c>
      <c r="B25" s="66">
        <v>0</v>
      </c>
      <c r="C25" s="67" t="s">
        <v>273</v>
      </c>
      <c r="D25" s="67" t="s">
        <v>46</v>
      </c>
      <c r="E25" s="68">
        <v>1</v>
      </c>
      <c r="F25" s="68">
        <v>0</v>
      </c>
      <c r="G25" s="69">
        <f t="shared" si="0"/>
        <v>0</v>
      </c>
      <c r="H25" s="70">
        <v>0</v>
      </c>
      <c r="I25" s="71">
        <f t="shared" si="1"/>
        <v>0</v>
      </c>
      <c r="J25" s="72" t="s">
        <v>42</v>
      </c>
      <c r="K25" s="4" t="s">
        <v>43</v>
      </c>
      <c r="M25" s="73" t="s">
        <v>83</v>
      </c>
    </row>
    <row r="26" spans="1:13">
      <c r="A26" s="65">
        <v>16</v>
      </c>
      <c r="B26" s="66">
        <v>0</v>
      </c>
      <c r="C26" s="67" t="s">
        <v>274</v>
      </c>
      <c r="D26" s="67" t="s">
        <v>46</v>
      </c>
      <c r="E26" s="68">
        <v>1</v>
      </c>
      <c r="F26" s="68">
        <v>0</v>
      </c>
      <c r="G26" s="69">
        <f t="shared" si="0"/>
        <v>0</v>
      </c>
      <c r="H26" s="70">
        <v>0</v>
      </c>
      <c r="I26" s="71">
        <f t="shared" si="1"/>
        <v>0</v>
      </c>
      <c r="J26" s="72" t="s">
        <v>42</v>
      </c>
      <c r="K26" s="4" t="s">
        <v>43</v>
      </c>
      <c r="M26" s="73" t="s">
        <v>83</v>
      </c>
    </row>
    <row r="27" spans="1:13">
      <c r="A27" s="65">
        <v>17</v>
      </c>
      <c r="B27" s="66">
        <v>0</v>
      </c>
      <c r="C27" s="67" t="s">
        <v>275</v>
      </c>
      <c r="D27" s="67" t="s">
        <v>46</v>
      </c>
      <c r="E27" s="68">
        <v>1</v>
      </c>
      <c r="F27" s="68">
        <v>0</v>
      </c>
      <c r="G27" s="69">
        <f t="shared" si="0"/>
        <v>0</v>
      </c>
      <c r="H27" s="70">
        <v>0</v>
      </c>
      <c r="I27" s="71">
        <f t="shared" si="1"/>
        <v>0</v>
      </c>
      <c r="J27" s="72" t="s">
        <v>42</v>
      </c>
      <c r="K27" s="4" t="s">
        <v>43</v>
      </c>
      <c r="M27" s="73" t="s">
        <v>83</v>
      </c>
    </row>
    <row r="28" spans="1:13" ht="13.8" thickBot="1">
      <c r="A28" s="74">
        <v>18</v>
      </c>
      <c r="B28" s="75">
        <v>0</v>
      </c>
      <c r="C28" s="76" t="s">
        <v>276</v>
      </c>
      <c r="D28" s="76" t="s">
        <v>46</v>
      </c>
      <c r="E28" s="77">
        <v>1</v>
      </c>
      <c r="F28" s="77">
        <v>0</v>
      </c>
      <c r="G28" s="78">
        <f t="shared" si="0"/>
        <v>0</v>
      </c>
      <c r="H28" s="79">
        <v>0</v>
      </c>
      <c r="I28" s="80">
        <f t="shared" si="1"/>
        <v>0</v>
      </c>
      <c r="J28" s="81" t="s">
        <v>42</v>
      </c>
      <c r="K28" s="4" t="s">
        <v>43</v>
      </c>
      <c r="M28" s="73" t="s">
        <v>83</v>
      </c>
    </row>
    <row r="29" spans="1:13" s="90" customFormat="1">
      <c r="A29" s="82"/>
      <c r="B29" s="83"/>
      <c r="C29" s="84" t="s">
        <v>60</v>
      </c>
      <c r="D29" s="84"/>
      <c r="E29" s="85"/>
      <c r="F29" s="85"/>
      <c r="G29" s="86">
        <f>SUM(G10:G28)</f>
        <v>0</v>
      </c>
      <c r="H29" s="87"/>
      <c r="I29" s="88">
        <f>SUM(I10:I28)</f>
        <v>0</v>
      </c>
      <c r="J29" s="89"/>
      <c r="M29" s="91" t="s">
        <v>83</v>
      </c>
    </row>
    <row r="30" spans="1:13" s="46" customFormat="1" ht="20.100000000000001" customHeight="1">
      <c r="A30" s="92" t="s">
        <v>39</v>
      </c>
      <c r="B30" s="93"/>
      <c r="C30" s="94"/>
      <c r="D30" s="94"/>
      <c r="E30" s="95"/>
      <c r="F30" s="95"/>
      <c r="G30" s="96"/>
      <c r="H30" s="97"/>
      <c r="I30" s="98"/>
      <c r="J30" s="99"/>
      <c r="M30" s="100"/>
    </row>
    <row r="31" spans="1:13">
      <c r="A31" s="65">
        <v>19</v>
      </c>
      <c r="B31" s="66">
        <v>101105</v>
      </c>
      <c r="C31" s="67" t="s">
        <v>132</v>
      </c>
      <c r="D31" s="67" t="s">
        <v>41</v>
      </c>
      <c r="E31" s="68">
        <v>524</v>
      </c>
      <c r="F31" s="68">
        <v>0</v>
      </c>
      <c r="G31" s="69">
        <f t="shared" ref="G31:G94" si="2">E31*F31</f>
        <v>0</v>
      </c>
      <c r="H31" s="70">
        <v>0</v>
      </c>
      <c r="I31" s="71">
        <f t="shared" ref="I31:I94" si="3">E31*H31</f>
        <v>0</v>
      </c>
      <c r="J31" s="72" t="s">
        <v>42</v>
      </c>
      <c r="K31" s="4" t="s">
        <v>43</v>
      </c>
      <c r="M31" s="73" t="s">
        <v>44</v>
      </c>
    </row>
    <row r="32" spans="1:13">
      <c r="A32" s="65">
        <v>20</v>
      </c>
      <c r="B32" s="66">
        <v>101105</v>
      </c>
      <c r="C32" s="67" t="s">
        <v>132</v>
      </c>
      <c r="D32" s="67" t="s">
        <v>41</v>
      </c>
      <c r="E32" s="68">
        <v>307</v>
      </c>
      <c r="F32" s="68">
        <v>0</v>
      </c>
      <c r="G32" s="69">
        <f t="shared" si="2"/>
        <v>0</v>
      </c>
      <c r="H32" s="70">
        <v>0</v>
      </c>
      <c r="I32" s="71">
        <f t="shared" si="3"/>
        <v>0</v>
      </c>
      <c r="J32" s="72" t="s">
        <v>42</v>
      </c>
      <c r="K32" s="4" t="s">
        <v>43</v>
      </c>
      <c r="M32" s="73" t="s">
        <v>44</v>
      </c>
    </row>
    <row r="33" spans="1:13">
      <c r="A33" s="65">
        <v>21</v>
      </c>
      <c r="B33" s="66">
        <v>101205</v>
      </c>
      <c r="C33" s="67" t="s">
        <v>133</v>
      </c>
      <c r="D33" s="67" t="s">
        <v>41</v>
      </c>
      <c r="E33" s="68">
        <v>5</v>
      </c>
      <c r="F33" s="68">
        <v>0</v>
      </c>
      <c r="G33" s="69">
        <f t="shared" si="2"/>
        <v>0</v>
      </c>
      <c r="H33" s="70">
        <v>0</v>
      </c>
      <c r="I33" s="71">
        <f t="shared" si="3"/>
        <v>0</v>
      </c>
      <c r="J33" s="72" t="s">
        <v>42</v>
      </c>
      <c r="K33" s="4" t="s">
        <v>43</v>
      </c>
      <c r="M33" s="73" t="s">
        <v>44</v>
      </c>
    </row>
    <row r="34" spans="1:13">
      <c r="A34" s="65">
        <v>22</v>
      </c>
      <c r="B34" s="66">
        <v>101305</v>
      </c>
      <c r="C34" s="67" t="s">
        <v>134</v>
      </c>
      <c r="D34" s="67" t="s">
        <v>41</v>
      </c>
      <c r="E34" s="68">
        <v>167</v>
      </c>
      <c r="F34" s="68">
        <v>0</v>
      </c>
      <c r="G34" s="69">
        <f t="shared" si="2"/>
        <v>0</v>
      </c>
      <c r="H34" s="70">
        <v>0</v>
      </c>
      <c r="I34" s="71">
        <f t="shared" si="3"/>
        <v>0</v>
      </c>
      <c r="J34" s="72" t="s">
        <v>42</v>
      </c>
      <c r="K34" s="4" t="s">
        <v>43</v>
      </c>
      <c r="M34" s="73" t="s">
        <v>44</v>
      </c>
    </row>
    <row r="35" spans="1:13">
      <c r="A35" s="65">
        <v>23</v>
      </c>
      <c r="B35" s="66">
        <v>101106</v>
      </c>
      <c r="C35" s="67" t="s">
        <v>135</v>
      </c>
      <c r="D35" s="67" t="s">
        <v>41</v>
      </c>
      <c r="E35" s="68">
        <v>920</v>
      </c>
      <c r="F35" s="68">
        <v>0</v>
      </c>
      <c r="G35" s="69">
        <f t="shared" si="2"/>
        <v>0</v>
      </c>
      <c r="H35" s="70">
        <v>0</v>
      </c>
      <c r="I35" s="71">
        <f t="shared" si="3"/>
        <v>0</v>
      </c>
      <c r="J35" s="72" t="s">
        <v>42</v>
      </c>
      <c r="K35" s="4" t="s">
        <v>43</v>
      </c>
      <c r="M35" s="73" t="s">
        <v>44</v>
      </c>
    </row>
    <row r="36" spans="1:13">
      <c r="A36" s="65">
        <v>24</v>
      </c>
      <c r="B36" s="66">
        <v>101106</v>
      </c>
      <c r="C36" s="67" t="s">
        <v>135</v>
      </c>
      <c r="D36" s="67" t="s">
        <v>41</v>
      </c>
      <c r="E36" s="68">
        <v>26</v>
      </c>
      <c r="F36" s="68">
        <v>0</v>
      </c>
      <c r="G36" s="69">
        <f t="shared" si="2"/>
        <v>0</v>
      </c>
      <c r="H36" s="70">
        <v>0</v>
      </c>
      <c r="I36" s="71">
        <f t="shared" si="3"/>
        <v>0</v>
      </c>
      <c r="J36" s="72" t="s">
        <v>42</v>
      </c>
      <c r="K36" s="4" t="s">
        <v>43</v>
      </c>
      <c r="M36" s="73" t="s">
        <v>44</v>
      </c>
    </row>
    <row r="37" spans="1:13">
      <c r="A37" s="65">
        <v>25</v>
      </c>
      <c r="B37" s="66">
        <v>101306</v>
      </c>
      <c r="C37" s="67" t="s">
        <v>136</v>
      </c>
      <c r="D37" s="67" t="s">
        <v>41</v>
      </c>
      <c r="E37" s="68">
        <v>176</v>
      </c>
      <c r="F37" s="68">
        <v>0</v>
      </c>
      <c r="G37" s="69">
        <f t="shared" si="2"/>
        <v>0</v>
      </c>
      <c r="H37" s="70">
        <v>0</v>
      </c>
      <c r="I37" s="71">
        <f t="shared" si="3"/>
        <v>0</v>
      </c>
      <c r="J37" s="72" t="s">
        <v>42</v>
      </c>
      <c r="K37" s="4" t="s">
        <v>43</v>
      </c>
      <c r="M37" s="73" t="s">
        <v>44</v>
      </c>
    </row>
    <row r="38" spans="1:13">
      <c r="A38" s="65">
        <v>26</v>
      </c>
      <c r="B38" s="66">
        <v>101307</v>
      </c>
      <c r="C38" s="67" t="s">
        <v>137</v>
      </c>
      <c r="D38" s="67" t="s">
        <v>41</v>
      </c>
      <c r="E38" s="68">
        <v>170</v>
      </c>
      <c r="F38" s="68">
        <v>0</v>
      </c>
      <c r="G38" s="69">
        <f t="shared" si="2"/>
        <v>0</v>
      </c>
      <c r="H38" s="70">
        <v>0</v>
      </c>
      <c r="I38" s="71">
        <f t="shared" si="3"/>
        <v>0</v>
      </c>
      <c r="J38" s="72" t="s">
        <v>42</v>
      </c>
      <c r="K38" s="4" t="s">
        <v>43</v>
      </c>
      <c r="M38" s="73" t="s">
        <v>44</v>
      </c>
    </row>
    <row r="39" spans="1:13">
      <c r="A39" s="65">
        <v>27</v>
      </c>
      <c r="B39" s="66">
        <v>101308</v>
      </c>
      <c r="C39" s="67" t="s">
        <v>138</v>
      </c>
      <c r="D39" s="67" t="s">
        <v>41</v>
      </c>
      <c r="E39" s="68">
        <v>98</v>
      </c>
      <c r="F39" s="68">
        <v>0</v>
      </c>
      <c r="G39" s="69">
        <f t="shared" si="2"/>
        <v>0</v>
      </c>
      <c r="H39" s="70">
        <v>0</v>
      </c>
      <c r="I39" s="71">
        <f t="shared" si="3"/>
        <v>0</v>
      </c>
      <c r="J39" s="72" t="s">
        <v>42</v>
      </c>
      <c r="K39" s="4" t="s">
        <v>43</v>
      </c>
      <c r="M39" s="73" t="s">
        <v>44</v>
      </c>
    </row>
    <row r="40" spans="1:13">
      <c r="A40" s="65">
        <v>28</v>
      </c>
      <c r="B40" s="66">
        <v>101309</v>
      </c>
      <c r="C40" s="67" t="s">
        <v>139</v>
      </c>
      <c r="D40" s="67" t="s">
        <v>41</v>
      </c>
      <c r="E40" s="68">
        <v>23</v>
      </c>
      <c r="F40" s="68">
        <v>0</v>
      </c>
      <c r="G40" s="69">
        <f t="shared" si="2"/>
        <v>0</v>
      </c>
      <c r="H40" s="70">
        <v>0</v>
      </c>
      <c r="I40" s="71">
        <f t="shared" si="3"/>
        <v>0</v>
      </c>
      <c r="J40" s="72" t="s">
        <v>42</v>
      </c>
      <c r="K40" s="4" t="s">
        <v>43</v>
      </c>
      <c r="M40" s="73" t="s">
        <v>44</v>
      </c>
    </row>
    <row r="41" spans="1:13">
      <c r="A41" s="65">
        <v>29</v>
      </c>
      <c r="B41" s="66">
        <v>101310</v>
      </c>
      <c r="C41" s="67" t="s">
        <v>140</v>
      </c>
      <c r="D41" s="67" t="s">
        <v>41</v>
      </c>
      <c r="E41" s="68">
        <v>40</v>
      </c>
      <c r="F41" s="68">
        <v>0</v>
      </c>
      <c r="G41" s="69">
        <f t="shared" si="2"/>
        <v>0</v>
      </c>
      <c r="H41" s="70">
        <v>0</v>
      </c>
      <c r="I41" s="71">
        <f t="shared" si="3"/>
        <v>0</v>
      </c>
      <c r="J41" s="72" t="s">
        <v>42</v>
      </c>
      <c r="K41" s="4" t="s">
        <v>43</v>
      </c>
      <c r="M41" s="73" t="s">
        <v>44</v>
      </c>
    </row>
    <row r="42" spans="1:13">
      <c r="A42" s="65">
        <v>30</v>
      </c>
      <c r="B42" s="66">
        <v>101209</v>
      </c>
      <c r="C42" s="67" t="s">
        <v>141</v>
      </c>
      <c r="D42" s="67" t="s">
        <v>41</v>
      </c>
      <c r="E42" s="68">
        <v>15</v>
      </c>
      <c r="F42" s="68">
        <v>0</v>
      </c>
      <c r="G42" s="69">
        <f t="shared" si="2"/>
        <v>0</v>
      </c>
      <c r="H42" s="70">
        <v>0</v>
      </c>
      <c r="I42" s="71">
        <f t="shared" si="3"/>
        <v>0</v>
      </c>
      <c r="J42" s="72" t="s">
        <v>42</v>
      </c>
      <c r="K42" s="4" t="s">
        <v>43</v>
      </c>
      <c r="M42" s="73" t="s">
        <v>44</v>
      </c>
    </row>
    <row r="43" spans="1:13">
      <c r="A43" s="65">
        <v>31</v>
      </c>
      <c r="B43" s="66">
        <v>101211</v>
      </c>
      <c r="C43" s="67" t="s">
        <v>142</v>
      </c>
      <c r="D43" s="67" t="s">
        <v>41</v>
      </c>
      <c r="E43" s="68">
        <v>60</v>
      </c>
      <c r="F43" s="68">
        <v>0</v>
      </c>
      <c r="G43" s="69">
        <f t="shared" si="2"/>
        <v>0</v>
      </c>
      <c r="H43" s="70">
        <v>0</v>
      </c>
      <c r="I43" s="71">
        <f t="shared" si="3"/>
        <v>0</v>
      </c>
      <c r="J43" s="72" t="s">
        <v>42</v>
      </c>
      <c r="K43" s="4" t="s">
        <v>43</v>
      </c>
      <c r="M43" s="73" t="s">
        <v>44</v>
      </c>
    </row>
    <row r="44" spans="1:13">
      <c r="A44" s="65">
        <v>32</v>
      </c>
      <c r="B44" s="66">
        <v>101217</v>
      </c>
      <c r="C44" s="67" t="s">
        <v>143</v>
      </c>
      <c r="D44" s="67" t="s">
        <v>41</v>
      </c>
      <c r="E44" s="68">
        <v>30</v>
      </c>
      <c r="F44" s="68">
        <v>0</v>
      </c>
      <c r="G44" s="69">
        <f t="shared" si="2"/>
        <v>0</v>
      </c>
      <c r="H44" s="70">
        <v>0</v>
      </c>
      <c r="I44" s="71">
        <f t="shared" si="3"/>
        <v>0</v>
      </c>
      <c r="J44" s="72" t="s">
        <v>42</v>
      </c>
      <c r="K44" s="4" t="s">
        <v>43</v>
      </c>
      <c r="M44" s="73" t="s">
        <v>44</v>
      </c>
    </row>
    <row r="45" spans="1:13">
      <c r="A45" s="65">
        <v>33</v>
      </c>
      <c r="B45" s="66">
        <v>132105</v>
      </c>
      <c r="C45" s="67" t="s">
        <v>144</v>
      </c>
      <c r="D45" s="67" t="s">
        <v>41</v>
      </c>
      <c r="E45" s="68">
        <v>4</v>
      </c>
      <c r="F45" s="68">
        <v>0</v>
      </c>
      <c r="G45" s="69">
        <f t="shared" si="2"/>
        <v>0</v>
      </c>
      <c r="H45" s="70">
        <v>0</v>
      </c>
      <c r="I45" s="71">
        <f t="shared" si="3"/>
        <v>0</v>
      </c>
      <c r="J45" s="72" t="s">
        <v>42</v>
      </c>
      <c r="K45" s="4" t="s">
        <v>43</v>
      </c>
      <c r="M45" s="73" t="s">
        <v>44</v>
      </c>
    </row>
    <row r="46" spans="1:13">
      <c r="A46" s="65">
        <v>34</v>
      </c>
      <c r="B46" s="66">
        <v>160106</v>
      </c>
      <c r="C46" s="67" t="s">
        <v>145</v>
      </c>
      <c r="D46" s="67" t="s">
        <v>41</v>
      </c>
      <c r="E46" s="68">
        <v>17</v>
      </c>
      <c r="F46" s="68">
        <v>0</v>
      </c>
      <c r="G46" s="69">
        <f t="shared" si="2"/>
        <v>0</v>
      </c>
      <c r="H46" s="70">
        <v>0</v>
      </c>
      <c r="I46" s="71">
        <f t="shared" si="3"/>
        <v>0</v>
      </c>
      <c r="J46" s="72" t="s">
        <v>42</v>
      </c>
      <c r="K46" s="4" t="s">
        <v>43</v>
      </c>
      <c r="M46" s="73" t="s">
        <v>44</v>
      </c>
    </row>
    <row r="47" spans="1:13">
      <c r="A47" s="65">
        <v>35</v>
      </c>
      <c r="B47" s="66">
        <v>166305</v>
      </c>
      <c r="C47" s="67" t="s">
        <v>146</v>
      </c>
      <c r="D47" s="67" t="s">
        <v>41</v>
      </c>
      <c r="E47" s="68">
        <v>37</v>
      </c>
      <c r="F47" s="68">
        <v>0</v>
      </c>
      <c r="G47" s="69">
        <f t="shared" si="2"/>
        <v>0</v>
      </c>
      <c r="H47" s="70">
        <v>0</v>
      </c>
      <c r="I47" s="71">
        <f t="shared" si="3"/>
        <v>0</v>
      </c>
      <c r="J47" s="72" t="s">
        <v>42</v>
      </c>
      <c r="K47" s="4" t="s">
        <v>43</v>
      </c>
      <c r="M47" s="73" t="s">
        <v>44</v>
      </c>
    </row>
    <row r="48" spans="1:13">
      <c r="A48" s="65">
        <v>36</v>
      </c>
      <c r="B48" s="66">
        <v>166306</v>
      </c>
      <c r="C48" s="67" t="s">
        <v>147</v>
      </c>
      <c r="D48" s="67" t="s">
        <v>41</v>
      </c>
      <c r="E48" s="68">
        <v>53</v>
      </c>
      <c r="F48" s="68">
        <v>0</v>
      </c>
      <c r="G48" s="69">
        <f t="shared" si="2"/>
        <v>0</v>
      </c>
      <c r="H48" s="70">
        <v>0</v>
      </c>
      <c r="I48" s="71">
        <f t="shared" si="3"/>
        <v>0</v>
      </c>
      <c r="J48" s="72" t="s">
        <v>42</v>
      </c>
      <c r="K48" s="4" t="s">
        <v>43</v>
      </c>
      <c r="M48" s="73" t="s">
        <v>44</v>
      </c>
    </row>
    <row r="49" spans="1:13">
      <c r="A49" s="65">
        <v>37</v>
      </c>
      <c r="B49" s="66">
        <v>160309</v>
      </c>
      <c r="C49" s="67" t="s">
        <v>148</v>
      </c>
      <c r="D49" s="67" t="s">
        <v>41</v>
      </c>
      <c r="E49" s="68">
        <v>26</v>
      </c>
      <c r="F49" s="68">
        <v>0</v>
      </c>
      <c r="G49" s="69">
        <f t="shared" si="2"/>
        <v>0</v>
      </c>
      <c r="H49" s="70">
        <v>0</v>
      </c>
      <c r="I49" s="71">
        <f t="shared" si="3"/>
        <v>0</v>
      </c>
      <c r="J49" s="72" t="s">
        <v>42</v>
      </c>
      <c r="K49" s="4" t="s">
        <v>43</v>
      </c>
      <c r="M49" s="73" t="s">
        <v>44</v>
      </c>
    </row>
    <row r="50" spans="1:13">
      <c r="A50" s="65">
        <v>38</v>
      </c>
      <c r="B50" s="66">
        <v>190110</v>
      </c>
      <c r="C50" s="67" t="s">
        <v>149</v>
      </c>
      <c r="D50" s="67" t="s">
        <v>46</v>
      </c>
      <c r="E50" s="68">
        <v>18</v>
      </c>
      <c r="F50" s="68">
        <v>0</v>
      </c>
      <c r="G50" s="69">
        <f t="shared" si="2"/>
        <v>0</v>
      </c>
      <c r="H50" s="70">
        <v>0</v>
      </c>
      <c r="I50" s="71">
        <f t="shared" si="3"/>
        <v>0</v>
      </c>
      <c r="J50" s="72" t="s">
        <v>42</v>
      </c>
      <c r="M50" s="73" t="s">
        <v>44</v>
      </c>
    </row>
    <row r="51" spans="1:13">
      <c r="A51" s="65">
        <v>39</v>
      </c>
      <c r="B51" s="66">
        <v>190111</v>
      </c>
      <c r="C51" s="67" t="s">
        <v>150</v>
      </c>
      <c r="D51" s="67" t="s">
        <v>46</v>
      </c>
      <c r="E51" s="68">
        <v>4</v>
      </c>
      <c r="F51" s="68">
        <v>0</v>
      </c>
      <c r="G51" s="69">
        <f t="shared" si="2"/>
        <v>0</v>
      </c>
      <c r="H51" s="70">
        <v>0</v>
      </c>
      <c r="I51" s="71">
        <f t="shared" si="3"/>
        <v>0</v>
      </c>
      <c r="J51" s="72" t="s">
        <v>42</v>
      </c>
      <c r="M51" s="73" t="s">
        <v>44</v>
      </c>
    </row>
    <row r="52" spans="1:13">
      <c r="A52" s="65">
        <v>40</v>
      </c>
      <c r="B52" s="66">
        <v>190117</v>
      </c>
      <c r="C52" s="67" t="s">
        <v>151</v>
      </c>
      <c r="D52" s="67" t="s">
        <v>46</v>
      </c>
      <c r="E52" s="68">
        <v>16</v>
      </c>
      <c r="F52" s="68">
        <v>0</v>
      </c>
      <c r="G52" s="69">
        <f t="shared" si="2"/>
        <v>0</v>
      </c>
      <c r="H52" s="70">
        <v>0</v>
      </c>
      <c r="I52" s="71">
        <f t="shared" si="3"/>
        <v>0</v>
      </c>
      <c r="J52" s="72" t="s">
        <v>42</v>
      </c>
      <c r="M52" s="73" t="s">
        <v>44</v>
      </c>
    </row>
    <row r="53" spans="1:13">
      <c r="A53" s="65">
        <v>41</v>
      </c>
      <c r="B53" s="66">
        <v>311115</v>
      </c>
      <c r="C53" s="67" t="s">
        <v>95</v>
      </c>
      <c r="D53" s="67" t="s">
        <v>46</v>
      </c>
      <c r="E53" s="68">
        <v>84</v>
      </c>
      <c r="F53" s="68">
        <v>0</v>
      </c>
      <c r="G53" s="69">
        <f t="shared" si="2"/>
        <v>0</v>
      </c>
      <c r="H53" s="70">
        <v>0</v>
      </c>
      <c r="I53" s="71">
        <f t="shared" si="3"/>
        <v>0</v>
      </c>
      <c r="J53" s="72" t="s">
        <v>42</v>
      </c>
      <c r="K53" s="4" t="s">
        <v>43</v>
      </c>
      <c r="M53" s="73" t="s">
        <v>44</v>
      </c>
    </row>
    <row r="54" spans="1:13">
      <c r="A54" s="65">
        <v>42</v>
      </c>
      <c r="B54" s="66">
        <v>311216</v>
      </c>
      <c r="C54" s="67" t="s">
        <v>152</v>
      </c>
      <c r="D54" s="67" t="s">
        <v>46</v>
      </c>
      <c r="E54" s="68">
        <v>22</v>
      </c>
      <c r="F54" s="68">
        <v>0</v>
      </c>
      <c r="G54" s="69">
        <f t="shared" si="2"/>
        <v>0</v>
      </c>
      <c r="H54" s="70">
        <v>0</v>
      </c>
      <c r="I54" s="71">
        <f t="shared" si="3"/>
        <v>0</v>
      </c>
      <c r="J54" s="72" t="s">
        <v>42</v>
      </c>
      <c r="K54" s="4" t="s">
        <v>43</v>
      </c>
      <c r="M54" s="73" t="s">
        <v>44</v>
      </c>
    </row>
    <row r="55" spans="1:13">
      <c r="A55" s="65">
        <v>43</v>
      </c>
      <c r="B55" s="66">
        <v>311315</v>
      </c>
      <c r="C55" s="67" t="s">
        <v>153</v>
      </c>
      <c r="D55" s="67" t="s">
        <v>46</v>
      </c>
      <c r="E55" s="68">
        <v>10</v>
      </c>
      <c r="F55" s="68">
        <v>0</v>
      </c>
      <c r="G55" s="69">
        <f t="shared" si="2"/>
        <v>0</v>
      </c>
      <c r="H55" s="70">
        <v>0</v>
      </c>
      <c r="I55" s="71">
        <f t="shared" si="3"/>
        <v>0</v>
      </c>
      <c r="J55" s="72" t="s">
        <v>42</v>
      </c>
      <c r="K55" s="4" t="s">
        <v>43</v>
      </c>
      <c r="M55" s="73" t="s">
        <v>44</v>
      </c>
    </row>
    <row r="56" spans="1:13">
      <c r="A56" s="65">
        <v>44</v>
      </c>
      <c r="B56" s="66">
        <v>311117</v>
      </c>
      <c r="C56" s="67" t="s">
        <v>154</v>
      </c>
      <c r="D56" s="67" t="s">
        <v>46</v>
      </c>
      <c r="E56" s="68">
        <v>12</v>
      </c>
      <c r="F56" s="68">
        <v>0</v>
      </c>
      <c r="G56" s="69">
        <f t="shared" si="2"/>
        <v>0</v>
      </c>
      <c r="H56" s="70">
        <v>0</v>
      </c>
      <c r="I56" s="71">
        <f t="shared" si="3"/>
        <v>0</v>
      </c>
      <c r="J56" s="72" t="s">
        <v>42</v>
      </c>
      <c r="K56" s="4" t="s">
        <v>43</v>
      </c>
      <c r="M56" s="73" t="s">
        <v>44</v>
      </c>
    </row>
    <row r="57" spans="1:13">
      <c r="A57" s="65">
        <v>45</v>
      </c>
      <c r="B57" s="66">
        <v>311315</v>
      </c>
      <c r="C57" s="67" t="s">
        <v>153</v>
      </c>
      <c r="D57" s="67" t="s">
        <v>46</v>
      </c>
      <c r="E57" s="68">
        <v>15</v>
      </c>
      <c r="F57" s="68">
        <v>0</v>
      </c>
      <c r="G57" s="69">
        <f t="shared" si="2"/>
        <v>0</v>
      </c>
      <c r="H57" s="70">
        <v>0</v>
      </c>
      <c r="I57" s="71">
        <f t="shared" si="3"/>
        <v>0</v>
      </c>
      <c r="J57" s="72" t="s">
        <v>42</v>
      </c>
      <c r="K57" s="4" t="s">
        <v>43</v>
      </c>
      <c r="M57" s="73" t="s">
        <v>44</v>
      </c>
    </row>
    <row r="58" spans="1:13">
      <c r="A58" s="65">
        <v>46</v>
      </c>
      <c r="B58" s="66">
        <v>312911</v>
      </c>
      <c r="C58" s="67" t="s">
        <v>155</v>
      </c>
      <c r="D58" s="67" t="s">
        <v>46</v>
      </c>
      <c r="E58" s="68">
        <v>26</v>
      </c>
      <c r="F58" s="68">
        <v>0</v>
      </c>
      <c r="G58" s="69">
        <f t="shared" si="2"/>
        <v>0</v>
      </c>
      <c r="H58" s="70">
        <v>0</v>
      </c>
      <c r="I58" s="71">
        <f t="shared" si="3"/>
        <v>0</v>
      </c>
      <c r="J58" s="72" t="s">
        <v>42</v>
      </c>
      <c r="K58" s="4" t="s">
        <v>43</v>
      </c>
      <c r="M58" s="73" t="s">
        <v>44</v>
      </c>
    </row>
    <row r="59" spans="1:13">
      <c r="A59" s="65">
        <v>47</v>
      </c>
      <c r="B59" s="66">
        <v>199222</v>
      </c>
      <c r="C59" s="67" t="s">
        <v>156</v>
      </c>
      <c r="D59" s="67" t="s">
        <v>46</v>
      </c>
      <c r="E59" s="68">
        <v>60</v>
      </c>
      <c r="F59" s="68">
        <v>0</v>
      </c>
      <c r="G59" s="69">
        <f t="shared" si="2"/>
        <v>0</v>
      </c>
      <c r="H59" s="70">
        <v>0</v>
      </c>
      <c r="I59" s="71">
        <f t="shared" si="3"/>
        <v>0</v>
      </c>
      <c r="J59" s="72" t="s">
        <v>42</v>
      </c>
      <c r="K59" s="4" t="s">
        <v>43</v>
      </c>
      <c r="M59" s="73" t="s">
        <v>44</v>
      </c>
    </row>
    <row r="60" spans="1:13">
      <c r="A60" s="65">
        <v>48</v>
      </c>
      <c r="B60" s="66">
        <v>199223</v>
      </c>
      <c r="C60" s="67" t="s">
        <v>157</v>
      </c>
      <c r="D60" s="67" t="s">
        <v>46</v>
      </c>
      <c r="E60" s="68">
        <v>390</v>
      </c>
      <c r="F60" s="68">
        <v>0</v>
      </c>
      <c r="G60" s="69">
        <f t="shared" si="2"/>
        <v>0</v>
      </c>
      <c r="H60" s="70">
        <v>0</v>
      </c>
      <c r="I60" s="71">
        <f t="shared" si="3"/>
        <v>0</v>
      </c>
      <c r="J60" s="72" t="s">
        <v>42</v>
      </c>
      <c r="K60" s="4" t="s">
        <v>43</v>
      </c>
      <c r="M60" s="73" t="s">
        <v>44</v>
      </c>
    </row>
    <row r="61" spans="1:13">
      <c r="A61" s="65">
        <v>49</v>
      </c>
      <c r="B61" s="66">
        <v>199224</v>
      </c>
      <c r="C61" s="67" t="s">
        <v>158</v>
      </c>
      <c r="D61" s="67" t="s">
        <v>46</v>
      </c>
      <c r="E61" s="68">
        <v>45</v>
      </c>
      <c r="F61" s="68">
        <v>0</v>
      </c>
      <c r="G61" s="69">
        <f t="shared" si="2"/>
        <v>0</v>
      </c>
      <c r="H61" s="70">
        <v>0</v>
      </c>
      <c r="I61" s="71">
        <f t="shared" si="3"/>
        <v>0</v>
      </c>
      <c r="J61" s="72" t="s">
        <v>42</v>
      </c>
      <c r="K61" s="4" t="s">
        <v>43</v>
      </c>
      <c r="M61" s="73" t="s">
        <v>44</v>
      </c>
    </row>
    <row r="62" spans="1:13">
      <c r="A62" s="65">
        <v>50</v>
      </c>
      <c r="B62" s="66">
        <v>321500</v>
      </c>
      <c r="C62" s="67" t="s">
        <v>159</v>
      </c>
      <c r="D62" s="67" t="s">
        <v>41</v>
      </c>
      <c r="E62" s="68">
        <v>9</v>
      </c>
      <c r="F62" s="68">
        <v>0</v>
      </c>
      <c r="G62" s="69">
        <f t="shared" si="2"/>
        <v>0</v>
      </c>
      <c r="H62" s="70">
        <v>0</v>
      </c>
      <c r="I62" s="71">
        <f t="shared" si="3"/>
        <v>0</v>
      </c>
      <c r="J62" s="72" t="s">
        <v>42</v>
      </c>
      <c r="K62" s="4" t="s">
        <v>43</v>
      </c>
      <c r="M62" s="73" t="s">
        <v>44</v>
      </c>
    </row>
    <row r="63" spans="1:13">
      <c r="A63" s="65">
        <v>51</v>
      </c>
      <c r="B63" s="66">
        <v>321504</v>
      </c>
      <c r="C63" s="67" t="s">
        <v>160</v>
      </c>
      <c r="D63" s="67" t="s">
        <v>41</v>
      </c>
      <c r="E63" s="68">
        <v>18</v>
      </c>
      <c r="F63" s="68">
        <v>0</v>
      </c>
      <c r="G63" s="69">
        <f t="shared" si="2"/>
        <v>0</v>
      </c>
      <c r="H63" s="70">
        <v>0</v>
      </c>
      <c r="I63" s="71">
        <f t="shared" si="3"/>
        <v>0</v>
      </c>
      <c r="J63" s="72" t="s">
        <v>42</v>
      </c>
      <c r="K63" s="4" t="s">
        <v>43</v>
      </c>
      <c r="M63" s="73" t="s">
        <v>44</v>
      </c>
    </row>
    <row r="64" spans="1:13">
      <c r="A64" s="65">
        <v>52</v>
      </c>
      <c r="B64" s="66">
        <v>353013</v>
      </c>
      <c r="C64" s="67" t="s">
        <v>161</v>
      </c>
      <c r="D64" s="67" t="s">
        <v>41</v>
      </c>
      <c r="E64" s="68">
        <v>11</v>
      </c>
      <c r="F64" s="68">
        <v>0</v>
      </c>
      <c r="G64" s="69">
        <f t="shared" si="2"/>
        <v>0</v>
      </c>
      <c r="H64" s="70">
        <v>0</v>
      </c>
      <c r="I64" s="71">
        <f t="shared" si="3"/>
        <v>0</v>
      </c>
      <c r="J64" s="72" t="s">
        <v>42</v>
      </c>
      <c r="K64" s="4" t="s">
        <v>43</v>
      </c>
      <c r="M64" s="73" t="s">
        <v>44</v>
      </c>
    </row>
    <row r="65" spans="1:13">
      <c r="A65" s="65">
        <v>53</v>
      </c>
      <c r="B65" s="66">
        <v>353004</v>
      </c>
      <c r="C65" s="67" t="s">
        <v>162</v>
      </c>
      <c r="D65" s="67" t="s">
        <v>41</v>
      </c>
      <c r="E65" s="68">
        <v>11</v>
      </c>
      <c r="F65" s="68">
        <v>0</v>
      </c>
      <c r="G65" s="69">
        <f t="shared" si="2"/>
        <v>0</v>
      </c>
      <c r="H65" s="70">
        <v>0</v>
      </c>
      <c r="I65" s="71">
        <f t="shared" si="3"/>
        <v>0</v>
      </c>
      <c r="J65" s="72" t="s">
        <v>42</v>
      </c>
      <c r="K65" s="4" t="s">
        <v>43</v>
      </c>
      <c r="M65" s="73" t="s">
        <v>44</v>
      </c>
    </row>
    <row r="66" spans="1:13">
      <c r="A66" s="65">
        <v>54</v>
      </c>
      <c r="B66" s="66">
        <v>353322</v>
      </c>
      <c r="C66" s="67" t="s">
        <v>163</v>
      </c>
      <c r="D66" s="67" t="s">
        <v>46</v>
      </c>
      <c r="E66" s="68">
        <v>20</v>
      </c>
      <c r="F66" s="68">
        <v>0</v>
      </c>
      <c r="G66" s="69">
        <f t="shared" si="2"/>
        <v>0</v>
      </c>
      <c r="H66" s="70">
        <v>0</v>
      </c>
      <c r="I66" s="71">
        <f t="shared" si="3"/>
        <v>0</v>
      </c>
      <c r="J66" s="72" t="s">
        <v>42</v>
      </c>
      <c r="K66" s="4" t="s">
        <v>43</v>
      </c>
      <c r="M66" s="73" t="s">
        <v>44</v>
      </c>
    </row>
    <row r="67" spans="1:13">
      <c r="A67" s="65">
        <v>55</v>
      </c>
      <c r="B67" s="66">
        <v>353274</v>
      </c>
      <c r="C67" s="67" t="s">
        <v>164</v>
      </c>
      <c r="D67" s="67" t="s">
        <v>46</v>
      </c>
      <c r="E67" s="68">
        <v>8</v>
      </c>
      <c r="F67" s="68">
        <v>0</v>
      </c>
      <c r="G67" s="69">
        <f t="shared" si="2"/>
        <v>0</v>
      </c>
      <c r="H67" s="70">
        <v>0</v>
      </c>
      <c r="I67" s="71">
        <f t="shared" si="3"/>
        <v>0</v>
      </c>
      <c r="J67" s="72" t="s">
        <v>42</v>
      </c>
      <c r="K67" s="4" t="s">
        <v>43</v>
      </c>
      <c r="M67" s="73" t="s">
        <v>44</v>
      </c>
    </row>
    <row r="68" spans="1:13">
      <c r="A68" s="65">
        <v>56</v>
      </c>
      <c r="B68" s="66">
        <v>353204</v>
      </c>
      <c r="C68" s="67" t="s">
        <v>165</v>
      </c>
      <c r="D68" s="67" t="s">
        <v>41</v>
      </c>
      <c r="E68" s="68">
        <v>9</v>
      </c>
      <c r="F68" s="68">
        <v>0</v>
      </c>
      <c r="G68" s="69">
        <f t="shared" si="2"/>
        <v>0</v>
      </c>
      <c r="H68" s="70">
        <v>0</v>
      </c>
      <c r="I68" s="71">
        <f t="shared" si="3"/>
        <v>0</v>
      </c>
      <c r="J68" s="72" t="s">
        <v>42</v>
      </c>
      <c r="K68" s="4" t="s">
        <v>43</v>
      </c>
      <c r="M68" s="73" t="s">
        <v>44</v>
      </c>
    </row>
    <row r="69" spans="1:13">
      <c r="A69" s="65">
        <v>57</v>
      </c>
      <c r="B69" s="66">
        <v>353084</v>
      </c>
      <c r="C69" s="67" t="s">
        <v>166</v>
      </c>
      <c r="D69" s="67" t="s">
        <v>46</v>
      </c>
      <c r="E69" s="68">
        <v>2</v>
      </c>
      <c r="F69" s="68">
        <v>0</v>
      </c>
      <c r="G69" s="69">
        <f t="shared" si="2"/>
        <v>0</v>
      </c>
      <c r="H69" s="70">
        <v>0</v>
      </c>
      <c r="I69" s="71">
        <f t="shared" si="3"/>
        <v>0</v>
      </c>
      <c r="J69" s="72" t="s">
        <v>42</v>
      </c>
      <c r="K69" s="4" t="s">
        <v>43</v>
      </c>
      <c r="M69" s="73" t="s">
        <v>44</v>
      </c>
    </row>
    <row r="70" spans="1:13">
      <c r="A70" s="65">
        <v>58</v>
      </c>
      <c r="B70" s="66">
        <v>353283</v>
      </c>
      <c r="C70" s="67" t="s">
        <v>167</v>
      </c>
      <c r="D70" s="67" t="s">
        <v>46</v>
      </c>
      <c r="E70" s="68">
        <v>8</v>
      </c>
      <c r="F70" s="68">
        <v>0</v>
      </c>
      <c r="G70" s="69">
        <f t="shared" si="2"/>
        <v>0</v>
      </c>
      <c r="H70" s="70">
        <v>0</v>
      </c>
      <c r="I70" s="71">
        <f t="shared" si="3"/>
        <v>0</v>
      </c>
      <c r="J70" s="72" t="s">
        <v>42</v>
      </c>
      <c r="K70" s="4" t="s">
        <v>43</v>
      </c>
      <c r="M70" s="73" t="s">
        <v>44</v>
      </c>
    </row>
    <row r="71" spans="1:13">
      <c r="A71" s="65">
        <v>59</v>
      </c>
      <c r="B71" s="66">
        <v>295447</v>
      </c>
      <c r="C71" s="67" t="s">
        <v>168</v>
      </c>
      <c r="D71" s="67" t="s">
        <v>46</v>
      </c>
      <c r="E71" s="68">
        <v>1</v>
      </c>
      <c r="F71" s="68">
        <v>0</v>
      </c>
      <c r="G71" s="69">
        <f t="shared" si="2"/>
        <v>0</v>
      </c>
      <c r="H71" s="70">
        <v>0</v>
      </c>
      <c r="I71" s="71">
        <f t="shared" si="3"/>
        <v>0</v>
      </c>
      <c r="J71" s="72" t="s">
        <v>42</v>
      </c>
      <c r="K71" s="4" t="s">
        <v>43</v>
      </c>
      <c r="M71" s="73" t="s">
        <v>44</v>
      </c>
    </row>
    <row r="72" spans="1:13">
      <c r="A72" s="65">
        <v>60</v>
      </c>
      <c r="B72" s="66">
        <v>295447</v>
      </c>
      <c r="C72" s="67" t="s">
        <v>169</v>
      </c>
      <c r="D72" s="67" t="s">
        <v>46</v>
      </c>
      <c r="E72" s="68">
        <v>6</v>
      </c>
      <c r="F72" s="68">
        <v>0</v>
      </c>
      <c r="G72" s="69">
        <f t="shared" si="2"/>
        <v>0</v>
      </c>
      <c r="H72" s="70">
        <v>0</v>
      </c>
      <c r="I72" s="71">
        <f t="shared" si="3"/>
        <v>0</v>
      </c>
      <c r="J72" s="72" t="s">
        <v>42</v>
      </c>
      <c r="K72" s="4" t="s">
        <v>43</v>
      </c>
      <c r="M72" s="73" t="s">
        <v>44</v>
      </c>
    </row>
    <row r="73" spans="1:13">
      <c r="A73" s="65">
        <v>61</v>
      </c>
      <c r="B73" s="66">
        <v>311332</v>
      </c>
      <c r="C73" s="67" t="s">
        <v>88</v>
      </c>
      <c r="D73" s="67" t="s">
        <v>46</v>
      </c>
      <c r="E73" s="68">
        <v>7</v>
      </c>
      <c r="F73" s="68">
        <v>0</v>
      </c>
      <c r="G73" s="69">
        <f t="shared" si="2"/>
        <v>0</v>
      </c>
      <c r="H73" s="70">
        <v>0</v>
      </c>
      <c r="I73" s="71">
        <f t="shared" si="3"/>
        <v>0</v>
      </c>
      <c r="J73" s="72" t="s">
        <v>42</v>
      </c>
      <c r="K73" s="4" t="s">
        <v>43</v>
      </c>
      <c r="M73" s="73" t="s">
        <v>44</v>
      </c>
    </row>
    <row r="74" spans="1:13">
      <c r="A74" s="65">
        <v>62</v>
      </c>
      <c r="B74" s="66">
        <v>321142</v>
      </c>
      <c r="C74" s="67" t="s">
        <v>90</v>
      </c>
      <c r="D74" s="67" t="s">
        <v>41</v>
      </c>
      <c r="E74" s="68">
        <v>502</v>
      </c>
      <c r="F74" s="68">
        <v>0</v>
      </c>
      <c r="G74" s="69">
        <f t="shared" si="2"/>
        <v>0</v>
      </c>
      <c r="H74" s="70">
        <v>0</v>
      </c>
      <c r="I74" s="71">
        <f t="shared" si="3"/>
        <v>0</v>
      </c>
      <c r="J74" s="72" t="s">
        <v>42</v>
      </c>
      <c r="K74" s="4" t="s">
        <v>43</v>
      </c>
      <c r="M74" s="73" t="s">
        <v>44</v>
      </c>
    </row>
    <row r="75" spans="1:13">
      <c r="A75" s="65">
        <v>63</v>
      </c>
      <c r="B75" s="66">
        <v>171107</v>
      </c>
      <c r="C75" s="67" t="s">
        <v>170</v>
      </c>
      <c r="D75" s="67" t="s">
        <v>41</v>
      </c>
      <c r="E75" s="68">
        <v>165</v>
      </c>
      <c r="F75" s="68">
        <v>0</v>
      </c>
      <c r="G75" s="69">
        <f t="shared" si="2"/>
        <v>0</v>
      </c>
      <c r="H75" s="70">
        <v>0</v>
      </c>
      <c r="I75" s="71">
        <f t="shared" si="3"/>
        <v>0</v>
      </c>
      <c r="J75" s="72" t="s">
        <v>42</v>
      </c>
      <c r="K75" s="4" t="s">
        <v>43</v>
      </c>
      <c r="M75" s="73" t="s">
        <v>44</v>
      </c>
    </row>
    <row r="76" spans="1:13">
      <c r="A76" s="65">
        <v>64</v>
      </c>
      <c r="B76" s="66">
        <v>171109</v>
      </c>
      <c r="C76" s="67" t="s">
        <v>171</v>
      </c>
      <c r="D76" s="67" t="s">
        <v>41</v>
      </c>
      <c r="E76" s="68">
        <v>267</v>
      </c>
      <c r="F76" s="68">
        <v>0</v>
      </c>
      <c r="G76" s="69">
        <f t="shared" si="2"/>
        <v>0</v>
      </c>
      <c r="H76" s="70">
        <v>0</v>
      </c>
      <c r="I76" s="71">
        <f t="shared" si="3"/>
        <v>0</v>
      </c>
      <c r="J76" s="72" t="s">
        <v>42</v>
      </c>
      <c r="K76" s="4" t="s">
        <v>43</v>
      </c>
      <c r="M76" s="73" t="s">
        <v>44</v>
      </c>
    </row>
    <row r="77" spans="1:13">
      <c r="A77" s="65">
        <v>65</v>
      </c>
      <c r="B77" s="66">
        <v>171110</v>
      </c>
      <c r="C77" s="67" t="s">
        <v>172</v>
      </c>
      <c r="D77" s="67" t="s">
        <v>41</v>
      </c>
      <c r="E77" s="68">
        <v>50</v>
      </c>
      <c r="F77" s="68">
        <v>0</v>
      </c>
      <c r="G77" s="69">
        <f t="shared" si="2"/>
        <v>0</v>
      </c>
      <c r="H77" s="70">
        <v>0</v>
      </c>
      <c r="I77" s="71">
        <f t="shared" si="3"/>
        <v>0</v>
      </c>
      <c r="J77" s="72" t="s">
        <v>42</v>
      </c>
      <c r="K77" s="4" t="s">
        <v>43</v>
      </c>
      <c r="M77" s="73" t="s">
        <v>44</v>
      </c>
    </row>
    <row r="78" spans="1:13">
      <c r="A78" s="65">
        <v>66</v>
      </c>
      <c r="B78" s="66">
        <v>171111</v>
      </c>
      <c r="C78" s="67" t="s">
        <v>173</v>
      </c>
      <c r="D78" s="67" t="s">
        <v>41</v>
      </c>
      <c r="E78" s="68">
        <v>204</v>
      </c>
      <c r="F78" s="68">
        <v>0</v>
      </c>
      <c r="G78" s="69">
        <f t="shared" si="2"/>
        <v>0</v>
      </c>
      <c r="H78" s="70">
        <v>0</v>
      </c>
      <c r="I78" s="71">
        <f t="shared" si="3"/>
        <v>0</v>
      </c>
      <c r="J78" s="72" t="s">
        <v>42</v>
      </c>
      <c r="K78" s="4" t="s">
        <v>43</v>
      </c>
      <c r="M78" s="73" t="s">
        <v>44</v>
      </c>
    </row>
    <row r="79" spans="1:13">
      <c r="A79" s="65">
        <v>67</v>
      </c>
      <c r="B79" s="66">
        <v>171210</v>
      </c>
      <c r="C79" s="67" t="s">
        <v>174</v>
      </c>
      <c r="D79" s="67" t="s">
        <v>41</v>
      </c>
      <c r="E79" s="68">
        <v>9</v>
      </c>
      <c r="F79" s="68">
        <v>0</v>
      </c>
      <c r="G79" s="69">
        <f t="shared" si="2"/>
        <v>0</v>
      </c>
      <c r="H79" s="70">
        <v>0</v>
      </c>
      <c r="I79" s="71">
        <f t="shared" si="3"/>
        <v>0</v>
      </c>
      <c r="J79" s="72" t="s">
        <v>42</v>
      </c>
      <c r="K79" s="4" t="s">
        <v>43</v>
      </c>
      <c r="M79" s="73" t="s">
        <v>44</v>
      </c>
    </row>
    <row r="80" spans="1:13">
      <c r="A80" s="65">
        <v>68</v>
      </c>
      <c r="B80" s="66">
        <v>171211</v>
      </c>
      <c r="C80" s="67" t="s">
        <v>175</v>
      </c>
      <c r="D80" s="67" t="s">
        <v>41</v>
      </c>
      <c r="E80" s="68">
        <v>5</v>
      </c>
      <c r="F80" s="68">
        <v>0</v>
      </c>
      <c r="G80" s="69">
        <f t="shared" si="2"/>
        <v>0</v>
      </c>
      <c r="H80" s="70">
        <v>0</v>
      </c>
      <c r="I80" s="71">
        <f t="shared" si="3"/>
        <v>0</v>
      </c>
      <c r="J80" s="72" t="s">
        <v>42</v>
      </c>
      <c r="K80" s="4" t="s">
        <v>43</v>
      </c>
      <c r="M80" s="73" t="s">
        <v>44</v>
      </c>
    </row>
    <row r="81" spans="1:13">
      <c r="A81" s="65">
        <v>69</v>
      </c>
      <c r="B81" s="66">
        <v>295442</v>
      </c>
      <c r="C81" s="67" t="s">
        <v>176</v>
      </c>
      <c r="D81" s="67" t="s">
        <v>46</v>
      </c>
      <c r="E81" s="68">
        <v>20</v>
      </c>
      <c r="F81" s="68">
        <v>0</v>
      </c>
      <c r="G81" s="69">
        <f t="shared" si="2"/>
        <v>0</v>
      </c>
      <c r="H81" s="70">
        <v>0</v>
      </c>
      <c r="I81" s="71">
        <f t="shared" si="3"/>
        <v>0</v>
      </c>
      <c r="J81" s="72" t="s">
        <v>42</v>
      </c>
      <c r="K81" s="4" t="s">
        <v>43</v>
      </c>
      <c r="M81" s="73" t="s">
        <v>44</v>
      </c>
    </row>
    <row r="82" spans="1:13">
      <c r="A82" s="65">
        <v>70</v>
      </c>
      <c r="B82" s="66">
        <v>295444</v>
      </c>
      <c r="C82" s="67" t="s">
        <v>177</v>
      </c>
      <c r="D82" s="67" t="s">
        <v>46</v>
      </c>
      <c r="E82" s="68">
        <v>20</v>
      </c>
      <c r="F82" s="68">
        <v>0</v>
      </c>
      <c r="G82" s="69">
        <f t="shared" si="2"/>
        <v>0</v>
      </c>
      <c r="H82" s="70">
        <v>0</v>
      </c>
      <c r="I82" s="71">
        <f t="shared" si="3"/>
        <v>0</v>
      </c>
      <c r="J82" s="72" t="s">
        <v>42</v>
      </c>
      <c r="M82" s="73" t="s">
        <v>44</v>
      </c>
    </row>
    <row r="83" spans="1:13">
      <c r="A83" s="65">
        <v>71</v>
      </c>
      <c r="B83" s="66">
        <v>410130</v>
      </c>
      <c r="C83" s="67" t="s">
        <v>178</v>
      </c>
      <c r="D83" s="114"/>
      <c r="E83" s="68">
        <v>4</v>
      </c>
      <c r="F83" s="68"/>
      <c r="G83" s="69">
        <f t="shared" si="2"/>
        <v>0</v>
      </c>
      <c r="H83" s="70">
        <v>0</v>
      </c>
      <c r="I83" s="71">
        <f t="shared" si="3"/>
        <v>0</v>
      </c>
      <c r="J83" s="115"/>
      <c r="K83" s="4" t="s">
        <v>43</v>
      </c>
      <c r="M83" s="73" t="s">
        <v>44</v>
      </c>
    </row>
    <row r="84" spans="1:13">
      <c r="A84" s="65">
        <v>72</v>
      </c>
      <c r="B84" s="66">
        <v>409820</v>
      </c>
      <c r="C84" s="67" t="s">
        <v>179</v>
      </c>
      <c r="D84" s="67" t="s">
        <v>46</v>
      </c>
      <c r="E84" s="68">
        <v>4</v>
      </c>
      <c r="F84" s="68">
        <v>0</v>
      </c>
      <c r="G84" s="69">
        <f t="shared" si="2"/>
        <v>0</v>
      </c>
      <c r="H84" s="70">
        <v>0</v>
      </c>
      <c r="I84" s="71">
        <f t="shared" si="3"/>
        <v>0</v>
      </c>
      <c r="J84" s="72" t="s">
        <v>42</v>
      </c>
      <c r="M84" s="73" t="s">
        <v>44</v>
      </c>
    </row>
    <row r="85" spans="1:13">
      <c r="A85" s="65">
        <v>73</v>
      </c>
      <c r="B85" s="66">
        <v>410101</v>
      </c>
      <c r="C85" s="67" t="s">
        <v>180</v>
      </c>
      <c r="D85" s="67" t="s">
        <v>46</v>
      </c>
      <c r="E85" s="68">
        <v>4</v>
      </c>
      <c r="F85" s="68">
        <v>0</v>
      </c>
      <c r="G85" s="69">
        <f t="shared" si="2"/>
        <v>0</v>
      </c>
      <c r="H85" s="70">
        <v>0</v>
      </c>
      <c r="I85" s="71">
        <f t="shared" si="3"/>
        <v>0</v>
      </c>
      <c r="J85" s="72" t="s">
        <v>42</v>
      </c>
      <c r="M85" s="73" t="s">
        <v>44</v>
      </c>
    </row>
    <row r="86" spans="1:13">
      <c r="A86" s="65">
        <v>74</v>
      </c>
      <c r="B86" s="66">
        <v>420091</v>
      </c>
      <c r="C86" s="67" t="s">
        <v>98</v>
      </c>
      <c r="D86" s="67" t="s">
        <v>46</v>
      </c>
      <c r="E86" s="68">
        <v>4</v>
      </c>
      <c r="F86" s="68">
        <v>0</v>
      </c>
      <c r="G86" s="69">
        <f t="shared" si="2"/>
        <v>0</v>
      </c>
      <c r="H86" s="70">
        <v>0</v>
      </c>
      <c r="I86" s="71">
        <f t="shared" si="3"/>
        <v>0</v>
      </c>
      <c r="J86" s="72" t="s">
        <v>42</v>
      </c>
      <c r="M86" s="73" t="s">
        <v>44</v>
      </c>
    </row>
    <row r="87" spans="1:13">
      <c r="A87" s="65">
        <v>75</v>
      </c>
      <c r="B87" s="66">
        <v>410151</v>
      </c>
      <c r="C87" s="67" t="s">
        <v>181</v>
      </c>
      <c r="D87" s="114"/>
      <c r="E87" s="68">
        <v>6</v>
      </c>
      <c r="F87" s="68"/>
      <c r="G87" s="69">
        <f t="shared" si="2"/>
        <v>0</v>
      </c>
      <c r="H87" s="70">
        <v>0</v>
      </c>
      <c r="I87" s="71">
        <f t="shared" si="3"/>
        <v>0</v>
      </c>
      <c r="J87" s="115"/>
      <c r="K87" s="4" t="s">
        <v>43</v>
      </c>
      <c r="M87" s="73" t="s">
        <v>44</v>
      </c>
    </row>
    <row r="88" spans="1:13">
      <c r="A88" s="65">
        <v>76</v>
      </c>
      <c r="B88" s="66">
        <v>409822</v>
      </c>
      <c r="C88" s="67" t="s">
        <v>182</v>
      </c>
      <c r="D88" s="67" t="s">
        <v>46</v>
      </c>
      <c r="E88" s="68">
        <v>6</v>
      </c>
      <c r="F88" s="68">
        <v>0</v>
      </c>
      <c r="G88" s="69">
        <f t="shared" si="2"/>
        <v>0</v>
      </c>
      <c r="H88" s="70">
        <v>0</v>
      </c>
      <c r="I88" s="71">
        <f t="shared" si="3"/>
        <v>0</v>
      </c>
      <c r="J88" s="72" t="s">
        <v>42</v>
      </c>
      <c r="M88" s="73" t="s">
        <v>44</v>
      </c>
    </row>
    <row r="89" spans="1:13">
      <c r="A89" s="65">
        <v>77</v>
      </c>
      <c r="B89" s="66">
        <v>410101</v>
      </c>
      <c r="C89" s="67" t="s">
        <v>180</v>
      </c>
      <c r="D89" s="67" t="s">
        <v>46</v>
      </c>
      <c r="E89" s="68">
        <v>6</v>
      </c>
      <c r="F89" s="68">
        <v>0</v>
      </c>
      <c r="G89" s="69">
        <f t="shared" si="2"/>
        <v>0</v>
      </c>
      <c r="H89" s="70">
        <v>0</v>
      </c>
      <c r="I89" s="71">
        <f t="shared" si="3"/>
        <v>0</v>
      </c>
      <c r="J89" s="72" t="s">
        <v>42</v>
      </c>
      <c r="M89" s="73" t="s">
        <v>44</v>
      </c>
    </row>
    <row r="90" spans="1:13">
      <c r="A90" s="65">
        <v>78</v>
      </c>
      <c r="B90" s="66">
        <v>420091</v>
      </c>
      <c r="C90" s="67" t="s">
        <v>98</v>
      </c>
      <c r="D90" s="67" t="s">
        <v>46</v>
      </c>
      <c r="E90" s="68">
        <v>6</v>
      </c>
      <c r="F90" s="68">
        <v>0</v>
      </c>
      <c r="G90" s="69">
        <f t="shared" si="2"/>
        <v>0</v>
      </c>
      <c r="H90" s="70">
        <v>0</v>
      </c>
      <c r="I90" s="71">
        <f t="shared" si="3"/>
        <v>0</v>
      </c>
      <c r="J90" s="72" t="s">
        <v>42</v>
      </c>
      <c r="M90" s="73" t="s">
        <v>44</v>
      </c>
    </row>
    <row r="91" spans="1:13">
      <c r="A91" s="65">
        <v>79</v>
      </c>
      <c r="B91" s="66">
        <v>410154</v>
      </c>
      <c r="C91" s="67" t="s">
        <v>183</v>
      </c>
      <c r="D91" s="114"/>
      <c r="E91" s="68">
        <v>4</v>
      </c>
      <c r="F91" s="68">
        <v>0</v>
      </c>
      <c r="G91" s="69">
        <f t="shared" si="2"/>
        <v>0</v>
      </c>
      <c r="H91" s="70">
        <v>0</v>
      </c>
      <c r="I91" s="71">
        <f t="shared" si="3"/>
        <v>0</v>
      </c>
      <c r="J91" s="115"/>
      <c r="K91" s="4" t="s">
        <v>43</v>
      </c>
      <c r="M91" s="73" t="s">
        <v>44</v>
      </c>
    </row>
    <row r="92" spans="1:13">
      <c r="A92" s="65">
        <v>80</v>
      </c>
      <c r="B92" s="66">
        <v>409829</v>
      </c>
      <c r="C92" s="67" t="s">
        <v>184</v>
      </c>
      <c r="D92" s="67" t="s">
        <v>46</v>
      </c>
      <c r="E92" s="68">
        <v>4</v>
      </c>
      <c r="F92" s="68">
        <v>0</v>
      </c>
      <c r="G92" s="69">
        <f t="shared" si="2"/>
        <v>0</v>
      </c>
      <c r="H92" s="70">
        <v>0</v>
      </c>
      <c r="I92" s="71">
        <f t="shared" si="3"/>
        <v>0</v>
      </c>
      <c r="J92" s="72" t="s">
        <v>42</v>
      </c>
      <c r="M92" s="73" t="s">
        <v>44</v>
      </c>
    </row>
    <row r="93" spans="1:13">
      <c r="A93" s="65">
        <v>81</v>
      </c>
      <c r="B93" s="66">
        <v>410102</v>
      </c>
      <c r="C93" s="67" t="s">
        <v>185</v>
      </c>
      <c r="D93" s="67" t="s">
        <v>46</v>
      </c>
      <c r="E93" s="68">
        <v>4</v>
      </c>
      <c r="F93" s="68">
        <v>0</v>
      </c>
      <c r="G93" s="69">
        <f t="shared" si="2"/>
        <v>0</v>
      </c>
      <c r="H93" s="70">
        <v>0</v>
      </c>
      <c r="I93" s="71">
        <f t="shared" si="3"/>
        <v>0</v>
      </c>
      <c r="J93" s="72" t="s">
        <v>42</v>
      </c>
      <c r="M93" s="73" t="s">
        <v>44</v>
      </c>
    </row>
    <row r="94" spans="1:13">
      <c r="A94" s="65">
        <v>82</v>
      </c>
      <c r="B94" s="66">
        <v>420091</v>
      </c>
      <c r="C94" s="67" t="s">
        <v>98</v>
      </c>
      <c r="D94" s="67" t="s">
        <v>46</v>
      </c>
      <c r="E94" s="68">
        <v>4</v>
      </c>
      <c r="F94" s="68">
        <v>0</v>
      </c>
      <c r="G94" s="69">
        <f t="shared" si="2"/>
        <v>0</v>
      </c>
      <c r="H94" s="70">
        <v>0</v>
      </c>
      <c r="I94" s="71">
        <f t="shared" si="3"/>
        <v>0</v>
      </c>
      <c r="J94" s="72" t="s">
        <v>42</v>
      </c>
      <c r="M94" s="73" t="s">
        <v>44</v>
      </c>
    </row>
    <row r="95" spans="1:13">
      <c r="A95" s="65">
        <v>83</v>
      </c>
      <c r="B95" s="66">
        <v>410150</v>
      </c>
      <c r="C95" s="67" t="s">
        <v>186</v>
      </c>
      <c r="D95" s="114"/>
      <c r="E95" s="68">
        <v>2</v>
      </c>
      <c r="F95" s="68"/>
      <c r="G95" s="69">
        <f t="shared" ref="G95:G126" si="4">E95*F95</f>
        <v>0</v>
      </c>
      <c r="H95" s="70">
        <v>0</v>
      </c>
      <c r="I95" s="71">
        <f t="shared" ref="I95:I126" si="5">E95*H95</f>
        <v>0</v>
      </c>
      <c r="J95" s="115"/>
      <c r="K95" s="4" t="s">
        <v>43</v>
      </c>
      <c r="M95" s="73" t="s">
        <v>44</v>
      </c>
    </row>
    <row r="96" spans="1:13">
      <c r="A96" s="65">
        <v>84</v>
      </c>
      <c r="B96" s="66">
        <v>409826</v>
      </c>
      <c r="C96" s="67" t="s">
        <v>187</v>
      </c>
      <c r="D96" s="67" t="s">
        <v>46</v>
      </c>
      <c r="E96" s="68">
        <v>2</v>
      </c>
      <c r="F96" s="68">
        <v>0</v>
      </c>
      <c r="G96" s="69">
        <f t="shared" si="4"/>
        <v>0</v>
      </c>
      <c r="H96" s="70">
        <v>0</v>
      </c>
      <c r="I96" s="71">
        <f t="shared" si="5"/>
        <v>0</v>
      </c>
      <c r="J96" s="72" t="s">
        <v>42</v>
      </c>
      <c r="M96" s="73" t="s">
        <v>44</v>
      </c>
    </row>
    <row r="97" spans="1:13">
      <c r="A97" s="65">
        <v>85</v>
      </c>
      <c r="B97" s="66">
        <v>410102</v>
      </c>
      <c r="C97" s="67" t="s">
        <v>185</v>
      </c>
      <c r="D97" s="67" t="s">
        <v>46</v>
      </c>
      <c r="E97" s="68">
        <v>2</v>
      </c>
      <c r="F97" s="68">
        <v>0</v>
      </c>
      <c r="G97" s="69">
        <f t="shared" si="4"/>
        <v>0</v>
      </c>
      <c r="H97" s="70">
        <v>0</v>
      </c>
      <c r="I97" s="71">
        <f t="shared" si="5"/>
        <v>0</v>
      </c>
      <c r="J97" s="72" t="s">
        <v>42</v>
      </c>
      <c r="M97" s="73" t="s">
        <v>44</v>
      </c>
    </row>
    <row r="98" spans="1:13">
      <c r="A98" s="65">
        <v>86</v>
      </c>
      <c r="B98" s="66">
        <v>420091</v>
      </c>
      <c r="C98" s="67" t="s">
        <v>98</v>
      </c>
      <c r="D98" s="67" t="s">
        <v>46</v>
      </c>
      <c r="E98" s="68">
        <v>2</v>
      </c>
      <c r="F98" s="68">
        <v>0</v>
      </c>
      <c r="G98" s="69">
        <f t="shared" si="4"/>
        <v>0</v>
      </c>
      <c r="H98" s="70">
        <v>0</v>
      </c>
      <c r="I98" s="71">
        <f t="shared" si="5"/>
        <v>0</v>
      </c>
      <c r="J98" s="72" t="s">
        <v>42</v>
      </c>
      <c r="M98" s="73" t="s">
        <v>44</v>
      </c>
    </row>
    <row r="99" spans="1:13">
      <c r="A99" s="65">
        <v>87</v>
      </c>
      <c r="B99" s="66">
        <v>410155</v>
      </c>
      <c r="C99" s="67" t="s">
        <v>188</v>
      </c>
      <c r="D99" s="114"/>
      <c r="E99" s="68">
        <v>6</v>
      </c>
      <c r="F99" s="68"/>
      <c r="G99" s="69">
        <f t="shared" si="4"/>
        <v>0</v>
      </c>
      <c r="H99" s="70">
        <v>0</v>
      </c>
      <c r="I99" s="71">
        <f t="shared" si="5"/>
        <v>0</v>
      </c>
      <c r="J99" s="115"/>
      <c r="K99" s="4" t="s">
        <v>43</v>
      </c>
      <c r="M99" s="73" t="s">
        <v>44</v>
      </c>
    </row>
    <row r="100" spans="1:13">
      <c r="A100" s="65">
        <v>88</v>
      </c>
      <c r="B100" s="66">
        <v>409824</v>
      </c>
      <c r="C100" s="67" t="s">
        <v>189</v>
      </c>
      <c r="D100" s="67" t="s">
        <v>46</v>
      </c>
      <c r="E100" s="68">
        <v>6</v>
      </c>
      <c r="F100" s="68">
        <v>0</v>
      </c>
      <c r="G100" s="69">
        <f t="shared" si="4"/>
        <v>0</v>
      </c>
      <c r="H100" s="70">
        <v>0</v>
      </c>
      <c r="I100" s="71">
        <f t="shared" si="5"/>
        <v>0</v>
      </c>
      <c r="J100" s="72" t="s">
        <v>42</v>
      </c>
      <c r="M100" s="73" t="s">
        <v>44</v>
      </c>
    </row>
    <row r="101" spans="1:13">
      <c r="A101" s="65">
        <v>89</v>
      </c>
      <c r="B101" s="66">
        <v>410101</v>
      </c>
      <c r="C101" s="67" t="s">
        <v>180</v>
      </c>
      <c r="D101" s="67" t="s">
        <v>46</v>
      </c>
      <c r="E101" s="68">
        <v>6</v>
      </c>
      <c r="F101" s="68">
        <v>0</v>
      </c>
      <c r="G101" s="69">
        <f t="shared" si="4"/>
        <v>0</v>
      </c>
      <c r="H101" s="70">
        <v>0</v>
      </c>
      <c r="I101" s="71">
        <f t="shared" si="5"/>
        <v>0</v>
      </c>
      <c r="J101" s="72" t="s">
        <v>42</v>
      </c>
      <c r="M101" s="73" t="s">
        <v>44</v>
      </c>
    </row>
    <row r="102" spans="1:13">
      <c r="A102" s="65">
        <v>90</v>
      </c>
      <c r="B102" s="66">
        <v>420091</v>
      </c>
      <c r="C102" s="67" t="s">
        <v>98</v>
      </c>
      <c r="D102" s="67" t="s">
        <v>46</v>
      </c>
      <c r="E102" s="68">
        <v>6</v>
      </c>
      <c r="F102" s="68">
        <v>0</v>
      </c>
      <c r="G102" s="69">
        <f t="shared" si="4"/>
        <v>0</v>
      </c>
      <c r="H102" s="70">
        <v>0</v>
      </c>
      <c r="I102" s="71">
        <f t="shared" si="5"/>
        <v>0</v>
      </c>
      <c r="J102" s="72" t="s">
        <v>42</v>
      </c>
      <c r="M102" s="73" t="s">
        <v>44</v>
      </c>
    </row>
    <row r="103" spans="1:13">
      <c r="A103" s="65">
        <v>91</v>
      </c>
      <c r="B103" s="66">
        <v>410160</v>
      </c>
      <c r="C103" s="67" t="s">
        <v>190</v>
      </c>
      <c r="D103" s="114"/>
      <c r="E103" s="68">
        <v>2</v>
      </c>
      <c r="F103" s="68"/>
      <c r="G103" s="69">
        <f t="shared" si="4"/>
        <v>0</v>
      </c>
      <c r="H103" s="70">
        <v>0</v>
      </c>
      <c r="I103" s="71">
        <f t="shared" si="5"/>
        <v>0</v>
      </c>
      <c r="J103" s="115"/>
      <c r="K103" s="4" t="s">
        <v>43</v>
      </c>
      <c r="M103" s="73" t="s">
        <v>44</v>
      </c>
    </row>
    <row r="104" spans="1:13">
      <c r="A104" s="65">
        <v>92</v>
      </c>
      <c r="B104" s="66">
        <v>409828</v>
      </c>
      <c r="C104" s="67" t="s">
        <v>191</v>
      </c>
      <c r="D104" s="67" t="s">
        <v>46</v>
      </c>
      <c r="E104" s="68">
        <v>2</v>
      </c>
      <c r="F104" s="68">
        <v>0</v>
      </c>
      <c r="G104" s="69">
        <f t="shared" si="4"/>
        <v>0</v>
      </c>
      <c r="H104" s="70">
        <v>0</v>
      </c>
      <c r="I104" s="71">
        <f t="shared" si="5"/>
        <v>0</v>
      </c>
      <c r="J104" s="72" t="s">
        <v>42</v>
      </c>
      <c r="M104" s="73" t="s">
        <v>44</v>
      </c>
    </row>
    <row r="105" spans="1:13">
      <c r="A105" s="65">
        <v>93</v>
      </c>
      <c r="B105" s="66">
        <v>410101</v>
      </c>
      <c r="C105" s="67" t="s">
        <v>180</v>
      </c>
      <c r="D105" s="67" t="s">
        <v>46</v>
      </c>
      <c r="E105" s="68">
        <v>2</v>
      </c>
      <c r="F105" s="68">
        <v>0</v>
      </c>
      <c r="G105" s="69">
        <f t="shared" si="4"/>
        <v>0</v>
      </c>
      <c r="H105" s="70">
        <v>0</v>
      </c>
      <c r="I105" s="71">
        <f t="shared" si="5"/>
        <v>0</v>
      </c>
      <c r="J105" s="72" t="s">
        <v>42</v>
      </c>
      <c r="M105" s="73" t="s">
        <v>44</v>
      </c>
    </row>
    <row r="106" spans="1:13">
      <c r="A106" s="65">
        <v>94</v>
      </c>
      <c r="B106" s="66">
        <v>420091</v>
      </c>
      <c r="C106" s="67" t="s">
        <v>98</v>
      </c>
      <c r="D106" s="67" t="s">
        <v>46</v>
      </c>
      <c r="E106" s="68">
        <v>2</v>
      </c>
      <c r="F106" s="68">
        <v>0</v>
      </c>
      <c r="G106" s="69">
        <f t="shared" si="4"/>
        <v>0</v>
      </c>
      <c r="H106" s="70">
        <v>0</v>
      </c>
      <c r="I106" s="71">
        <f t="shared" si="5"/>
        <v>0</v>
      </c>
      <c r="J106" s="72" t="s">
        <v>42</v>
      </c>
      <c r="M106" s="73" t="s">
        <v>44</v>
      </c>
    </row>
    <row r="107" spans="1:13">
      <c r="A107" s="65">
        <v>95</v>
      </c>
      <c r="B107" s="66">
        <v>420002</v>
      </c>
      <c r="C107" s="67" t="s">
        <v>192</v>
      </c>
      <c r="D107" s="67" t="s">
        <v>46</v>
      </c>
      <c r="E107" s="68">
        <v>42</v>
      </c>
      <c r="F107" s="68">
        <v>0</v>
      </c>
      <c r="G107" s="69">
        <f t="shared" si="4"/>
        <v>0</v>
      </c>
      <c r="H107" s="70">
        <v>0</v>
      </c>
      <c r="I107" s="71">
        <f t="shared" si="5"/>
        <v>0</v>
      </c>
      <c r="J107" s="72" t="s">
        <v>42</v>
      </c>
      <c r="K107" s="4" t="s">
        <v>43</v>
      </c>
      <c r="M107" s="73" t="s">
        <v>44</v>
      </c>
    </row>
    <row r="108" spans="1:13">
      <c r="A108" s="65">
        <v>96</v>
      </c>
      <c r="B108" s="66">
        <v>420091</v>
      </c>
      <c r="C108" s="67" t="s">
        <v>98</v>
      </c>
      <c r="D108" s="67" t="s">
        <v>46</v>
      </c>
      <c r="E108" s="68">
        <v>42</v>
      </c>
      <c r="F108" s="68">
        <v>0</v>
      </c>
      <c r="G108" s="69">
        <f t="shared" si="4"/>
        <v>0</v>
      </c>
      <c r="H108" s="70">
        <v>0</v>
      </c>
      <c r="I108" s="71">
        <f t="shared" si="5"/>
        <v>0</v>
      </c>
      <c r="J108" s="72" t="s">
        <v>42</v>
      </c>
      <c r="M108" s="73" t="s">
        <v>44</v>
      </c>
    </row>
    <row r="109" spans="1:13">
      <c r="A109" s="65">
        <v>97</v>
      </c>
      <c r="B109" s="66">
        <v>413001</v>
      </c>
      <c r="C109" s="67" t="s">
        <v>193</v>
      </c>
      <c r="D109" s="67" t="s">
        <v>46</v>
      </c>
      <c r="E109" s="68">
        <v>7</v>
      </c>
      <c r="F109" s="68">
        <v>0</v>
      </c>
      <c r="G109" s="69">
        <f t="shared" si="4"/>
        <v>0</v>
      </c>
      <c r="H109" s="70">
        <v>0</v>
      </c>
      <c r="I109" s="71">
        <f t="shared" si="5"/>
        <v>0</v>
      </c>
      <c r="J109" s="72" t="s">
        <v>42</v>
      </c>
      <c r="K109" s="4" t="s">
        <v>43</v>
      </c>
      <c r="M109" s="73" t="s">
        <v>44</v>
      </c>
    </row>
    <row r="110" spans="1:13">
      <c r="A110" s="65">
        <v>98</v>
      </c>
      <c r="B110" s="66">
        <v>413004</v>
      </c>
      <c r="C110" s="67" t="s">
        <v>194</v>
      </c>
      <c r="D110" s="67" t="s">
        <v>46</v>
      </c>
      <c r="E110" s="68">
        <v>2</v>
      </c>
      <c r="F110" s="68">
        <v>0</v>
      </c>
      <c r="G110" s="69">
        <f t="shared" si="4"/>
        <v>0</v>
      </c>
      <c r="H110" s="70">
        <v>0</v>
      </c>
      <c r="I110" s="71">
        <f t="shared" si="5"/>
        <v>0</v>
      </c>
      <c r="J110" s="72" t="s">
        <v>42</v>
      </c>
      <c r="K110" s="4" t="s">
        <v>43</v>
      </c>
      <c r="M110" s="73" t="s">
        <v>44</v>
      </c>
    </row>
    <row r="111" spans="1:13">
      <c r="A111" s="65">
        <v>99</v>
      </c>
      <c r="B111" s="66">
        <v>413003</v>
      </c>
      <c r="C111" s="67" t="s">
        <v>195</v>
      </c>
      <c r="D111" s="67" t="s">
        <v>46</v>
      </c>
      <c r="E111" s="68">
        <v>3</v>
      </c>
      <c r="F111" s="68">
        <v>0</v>
      </c>
      <c r="G111" s="69">
        <f t="shared" si="4"/>
        <v>0</v>
      </c>
      <c r="H111" s="70">
        <v>0</v>
      </c>
      <c r="I111" s="71">
        <f t="shared" si="5"/>
        <v>0</v>
      </c>
      <c r="J111" s="72" t="s">
        <v>42</v>
      </c>
      <c r="K111" s="4" t="s">
        <v>43</v>
      </c>
      <c r="M111" s="73" t="s">
        <v>44</v>
      </c>
    </row>
    <row r="112" spans="1:13">
      <c r="A112" s="65">
        <v>100</v>
      </c>
      <c r="B112" s="66">
        <v>413005</v>
      </c>
      <c r="C112" s="67" t="s">
        <v>196</v>
      </c>
      <c r="D112" s="67" t="s">
        <v>46</v>
      </c>
      <c r="E112" s="68">
        <v>2</v>
      </c>
      <c r="F112" s="68">
        <v>0</v>
      </c>
      <c r="G112" s="69">
        <f t="shared" si="4"/>
        <v>0</v>
      </c>
      <c r="H112" s="70">
        <v>0</v>
      </c>
      <c r="I112" s="71">
        <f t="shared" si="5"/>
        <v>0</v>
      </c>
      <c r="J112" s="72" t="s">
        <v>42</v>
      </c>
      <c r="K112" s="4" t="s">
        <v>43</v>
      </c>
      <c r="M112" s="73" t="s">
        <v>44</v>
      </c>
    </row>
    <row r="113" spans="1:13">
      <c r="A113" s="65">
        <v>101</v>
      </c>
      <c r="B113" s="66">
        <v>423002</v>
      </c>
      <c r="C113" s="67" t="s">
        <v>197</v>
      </c>
      <c r="D113" s="67" t="s">
        <v>46</v>
      </c>
      <c r="E113" s="68">
        <v>23</v>
      </c>
      <c r="F113" s="68">
        <v>0</v>
      </c>
      <c r="G113" s="69">
        <f t="shared" si="4"/>
        <v>0</v>
      </c>
      <c r="H113" s="70">
        <v>0</v>
      </c>
      <c r="I113" s="71">
        <f t="shared" si="5"/>
        <v>0</v>
      </c>
      <c r="J113" s="72" t="s">
        <v>42</v>
      </c>
      <c r="K113" s="4" t="s">
        <v>43</v>
      </c>
      <c r="M113" s="73" t="s">
        <v>44</v>
      </c>
    </row>
    <row r="114" spans="1:13">
      <c r="A114" s="65">
        <v>102</v>
      </c>
      <c r="B114" s="66">
        <v>425223</v>
      </c>
      <c r="C114" s="67" t="s">
        <v>198</v>
      </c>
      <c r="D114" s="67" t="s">
        <v>46</v>
      </c>
      <c r="E114" s="68">
        <v>5</v>
      </c>
      <c r="F114" s="68">
        <v>0</v>
      </c>
      <c r="G114" s="69">
        <f t="shared" si="4"/>
        <v>0</v>
      </c>
      <c r="H114" s="70">
        <v>0</v>
      </c>
      <c r="I114" s="71">
        <f t="shared" si="5"/>
        <v>0</v>
      </c>
      <c r="J114" s="72" t="s">
        <v>42</v>
      </c>
      <c r="K114" s="4" t="s">
        <v>43</v>
      </c>
      <c r="M114" s="73" t="s">
        <v>44</v>
      </c>
    </row>
    <row r="115" spans="1:13">
      <c r="A115" s="65">
        <v>103</v>
      </c>
      <c r="B115" s="66">
        <v>418112</v>
      </c>
      <c r="C115" s="67" t="s">
        <v>199</v>
      </c>
      <c r="D115" s="67" t="s">
        <v>46</v>
      </c>
      <c r="E115" s="68">
        <v>10</v>
      </c>
      <c r="F115" s="68">
        <v>0</v>
      </c>
      <c r="G115" s="69">
        <f t="shared" si="4"/>
        <v>0</v>
      </c>
      <c r="H115" s="70">
        <v>0</v>
      </c>
      <c r="I115" s="71">
        <f t="shared" si="5"/>
        <v>0</v>
      </c>
      <c r="J115" s="72" t="s">
        <v>42</v>
      </c>
      <c r="K115" s="4" t="s">
        <v>43</v>
      </c>
      <c r="M115" s="73" t="s">
        <v>44</v>
      </c>
    </row>
    <row r="116" spans="1:13">
      <c r="A116" s="65">
        <v>104</v>
      </c>
      <c r="B116" s="66">
        <v>414331</v>
      </c>
      <c r="C116" s="67" t="s">
        <v>200</v>
      </c>
      <c r="D116" s="67" t="s">
        <v>46</v>
      </c>
      <c r="E116" s="68">
        <v>1</v>
      </c>
      <c r="F116" s="68">
        <v>0</v>
      </c>
      <c r="G116" s="69">
        <f t="shared" si="4"/>
        <v>0</v>
      </c>
      <c r="H116" s="70">
        <v>0</v>
      </c>
      <c r="I116" s="71">
        <f t="shared" si="5"/>
        <v>0</v>
      </c>
      <c r="J116" s="72" t="s">
        <v>42</v>
      </c>
      <c r="K116" s="4" t="s">
        <v>43</v>
      </c>
      <c r="M116" s="73" t="s">
        <v>44</v>
      </c>
    </row>
    <row r="117" spans="1:13">
      <c r="A117" s="65">
        <v>105</v>
      </c>
      <c r="B117" s="66">
        <v>414331</v>
      </c>
      <c r="C117" s="67" t="s">
        <v>201</v>
      </c>
      <c r="D117" s="67" t="s">
        <v>46</v>
      </c>
      <c r="E117" s="68">
        <v>1</v>
      </c>
      <c r="F117" s="68">
        <v>0</v>
      </c>
      <c r="G117" s="69">
        <f t="shared" si="4"/>
        <v>0</v>
      </c>
      <c r="H117" s="70">
        <v>0</v>
      </c>
      <c r="I117" s="71">
        <f t="shared" si="5"/>
        <v>0</v>
      </c>
      <c r="J117" s="72" t="s">
        <v>42</v>
      </c>
      <c r="K117" s="4" t="s">
        <v>43</v>
      </c>
      <c r="M117" s="73" t="s">
        <v>44</v>
      </c>
    </row>
    <row r="118" spans="1:13">
      <c r="A118" s="65">
        <v>106</v>
      </c>
      <c r="B118" s="66">
        <v>409842</v>
      </c>
      <c r="C118" s="67" t="s">
        <v>202</v>
      </c>
      <c r="D118" s="67" t="s">
        <v>46</v>
      </c>
      <c r="E118" s="68">
        <v>1</v>
      </c>
      <c r="F118" s="68">
        <v>0</v>
      </c>
      <c r="G118" s="69">
        <f t="shared" si="4"/>
        <v>0</v>
      </c>
      <c r="H118" s="70">
        <v>0</v>
      </c>
      <c r="I118" s="71">
        <f t="shared" si="5"/>
        <v>0</v>
      </c>
      <c r="J118" s="72" t="s">
        <v>42</v>
      </c>
      <c r="M118" s="73" t="s">
        <v>44</v>
      </c>
    </row>
    <row r="119" spans="1:13">
      <c r="A119" s="65">
        <v>107</v>
      </c>
      <c r="B119" s="66">
        <v>410115</v>
      </c>
      <c r="C119" s="67" t="s">
        <v>203</v>
      </c>
      <c r="D119" s="67" t="s">
        <v>46</v>
      </c>
      <c r="E119" s="68">
        <v>1</v>
      </c>
      <c r="F119" s="68">
        <v>0</v>
      </c>
      <c r="G119" s="69">
        <f t="shared" si="4"/>
        <v>0</v>
      </c>
      <c r="H119" s="70">
        <v>0</v>
      </c>
      <c r="I119" s="71">
        <f t="shared" si="5"/>
        <v>0</v>
      </c>
      <c r="J119" s="72" t="s">
        <v>42</v>
      </c>
      <c r="M119" s="73" t="s">
        <v>44</v>
      </c>
    </row>
    <row r="120" spans="1:13">
      <c r="A120" s="65">
        <v>108</v>
      </c>
      <c r="B120" s="66">
        <v>420091</v>
      </c>
      <c r="C120" s="67" t="s">
        <v>98</v>
      </c>
      <c r="D120" s="67" t="s">
        <v>46</v>
      </c>
      <c r="E120" s="68">
        <v>1</v>
      </c>
      <c r="F120" s="68">
        <v>0</v>
      </c>
      <c r="G120" s="69">
        <f t="shared" si="4"/>
        <v>0</v>
      </c>
      <c r="H120" s="70">
        <v>0</v>
      </c>
      <c r="I120" s="71">
        <f t="shared" si="5"/>
        <v>0</v>
      </c>
      <c r="J120" s="72" t="s">
        <v>42</v>
      </c>
      <c r="M120" s="73" t="s">
        <v>44</v>
      </c>
    </row>
    <row r="121" spans="1:13">
      <c r="A121" s="65">
        <v>109</v>
      </c>
      <c r="B121" s="66">
        <v>418112</v>
      </c>
      <c r="C121" s="67" t="s">
        <v>204</v>
      </c>
      <c r="D121" s="67" t="s">
        <v>46</v>
      </c>
      <c r="E121" s="68">
        <v>1</v>
      </c>
      <c r="F121" s="68">
        <v>0</v>
      </c>
      <c r="G121" s="69">
        <f t="shared" si="4"/>
        <v>0</v>
      </c>
      <c r="H121" s="70">
        <v>0</v>
      </c>
      <c r="I121" s="71">
        <f t="shared" si="5"/>
        <v>0</v>
      </c>
      <c r="J121" s="72" t="s">
        <v>42</v>
      </c>
      <c r="K121" s="4" t="s">
        <v>43</v>
      </c>
      <c r="M121" s="73" t="s">
        <v>44</v>
      </c>
    </row>
    <row r="122" spans="1:13">
      <c r="A122" s="65">
        <v>110</v>
      </c>
      <c r="B122" s="66">
        <v>190308</v>
      </c>
      <c r="C122" s="67" t="s">
        <v>205</v>
      </c>
      <c r="D122" s="67" t="s">
        <v>46</v>
      </c>
      <c r="E122" s="68">
        <v>24</v>
      </c>
      <c r="F122" s="68">
        <v>0</v>
      </c>
      <c r="G122" s="69">
        <f t="shared" si="4"/>
        <v>0</v>
      </c>
      <c r="H122" s="70">
        <v>0</v>
      </c>
      <c r="I122" s="71">
        <f t="shared" si="5"/>
        <v>0</v>
      </c>
      <c r="J122" s="72" t="s">
        <v>42</v>
      </c>
      <c r="M122" s="73" t="s">
        <v>44</v>
      </c>
    </row>
    <row r="123" spans="1:13">
      <c r="A123" s="65">
        <v>111</v>
      </c>
      <c r="B123" s="66">
        <v>190309</v>
      </c>
      <c r="C123" s="67" t="s">
        <v>206</v>
      </c>
      <c r="D123" s="67" t="s">
        <v>46</v>
      </c>
      <c r="E123" s="68">
        <v>85</v>
      </c>
      <c r="F123" s="68">
        <v>0</v>
      </c>
      <c r="G123" s="69">
        <f t="shared" si="4"/>
        <v>0</v>
      </c>
      <c r="H123" s="70">
        <v>0</v>
      </c>
      <c r="I123" s="71">
        <f t="shared" si="5"/>
        <v>0</v>
      </c>
      <c r="J123" s="72" t="s">
        <v>42</v>
      </c>
      <c r="M123" s="73" t="s">
        <v>44</v>
      </c>
    </row>
    <row r="124" spans="1:13">
      <c r="A124" s="65">
        <v>112</v>
      </c>
      <c r="B124" s="66">
        <v>592154</v>
      </c>
      <c r="C124" s="67" t="s">
        <v>207</v>
      </c>
      <c r="D124" s="67" t="s">
        <v>46</v>
      </c>
      <c r="E124" s="68">
        <v>9</v>
      </c>
      <c r="F124" s="68">
        <v>0</v>
      </c>
      <c r="G124" s="69">
        <f t="shared" si="4"/>
        <v>0</v>
      </c>
      <c r="H124" s="70">
        <v>0</v>
      </c>
      <c r="I124" s="71">
        <f t="shared" si="5"/>
        <v>0</v>
      </c>
      <c r="J124" s="72" t="s">
        <v>118</v>
      </c>
      <c r="M124" s="73" t="s">
        <v>44</v>
      </c>
    </row>
    <row r="125" spans="1:13">
      <c r="A125" s="65">
        <v>113</v>
      </c>
      <c r="B125" s="66">
        <v>595111</v>
      </c>
      <c r="C125" s="67" t="s">
        <v>208</v>
      </c>
      <c r="D125" s="67" t="s">
        <v>46</v>
      </c>
      <c r="E125" s="68">
        <v>9</v>
      </c>
      <c r="F125" s="68">
        <v>0</v>
      </c>
      <c r="G125" s="69">
        <f t="shared" si="4"/>
        <v>0</v>
      </c>
      <c r="H125" s="70">
        <v>0</v>
      </c>
      <c r="I125" s="71">
        <f t="shared" si="5"/>
        <v>0</v>
      </c>
      <c r="J125" s="72" t="s">
        <v>118</v>
      </c>
      <c r="M125" s="73" t="s">
        <v>44</v>
      </c>
    </row>
    <row r="126" spans="1:13">
      <c r="A126" s="65">
        <v>114</v>
      </c>
      <c r="B126" s="66">
        <v>592151</v>
      </c>
      <c r="C126" s="67" t="s">
        <v>209</v>
      </c>
      <c r="D126" s="67" t="s">
        <v>46</v>
      </c>
      <c r="E126" s="68">
        <v>1</v>
      </c>
      <c r="F126" s="68">
        <v>0</v>
      </c>
      <c r="G126" s="69">
        <f t="shared" si="4"/>
        <v>0</v>
      </c>
      <c r="H126" s="70">
        <v>0</v>
      </c>
      <c r="I126" s="71">
        <f t="shared" si="5"/>
        <v>0</v>
      </c>
      <c r="J126" s="72" t="s">
        <v>118</v>
      </c>
      <c r="M126" s="73" t="s">
        <v>44</v>
      </c>
    </row>
    <row r="127" spans="1:13">
      <c r="A127" s="65">
        <v>115</v>
      </c>
      <c r="B127" s="66">
        <v>595111</v>
      </c>
      <c r="C127" s="67" t="s">
        <v>208</v>
      </c>
      <c r="D127" s="67" t="s">
        <v>46</v>
      </c>
      <c r="E127" s="68">
        <v>1</v>
      </c>
      <c r="F127" s="68">
        <v>0</v>
      </c>
      <c r="G127" s="69">
        <f>E127*F127</f>
        <v>0</v>
      </c>
      <c r="H127" s="70">
        <v>0</v>
      </c>
      <c r="I127" s="71">
        <f>E127*H127</f>
        <v>0</v>
      </c>
      <c r="J127" s="72" t="s">
        <v>118</v>
      </c>
      <c r="M127" s="73" t="s">
        <v>44</v>
      </c>
    </row>
    <row r="128" spans="1:13">
      <c r="A128" s="65">
        <v>116</v>
      </c>
      <c r="B128" s="66">
        <v>592151</v>
      </c>
      <c r="C128" s="67" t="s">
        <v>209</v>
      </c>
      <c r="D128" s="67" t="s">
        <v>46</v>
      </c>
      <c r="E128" s="68">
        <v>1</v>
      </c>
      <c r="F128" s="68">
        <v>0</v>
      </c>
      <c r="G128" s="69">
        <f>E128*F128</f>
        <v>0</v>
      </c>
      <c r="H128" s="70">
        <v>0</v>
      </c>
      <c r="I128" s="71">
        <f>E128*H128</f>
        <v>0</v>
      </c>
      <c r="J128" s="72" t="s">
        <v>118</v>
      </c>
      <c r="M128" s="73" t="s">
        <v>44</v>
      </c>
    </row>
    <row r="129" spans="1:13" ht="13.8" thickBot="1">
      <c r="A129" s="74">
        <v>117</v>
      </c>
      <c r="B129" s="75">
        <v>595111</v>
      </c>
      <c r="C129" s="76" t="s">
        <v>208</v>
      </c>
      <c r="D129" s="76" t="s">
        <v>46</v>
      </c>
      <c r="E129" s="77">
        <v>1</v>
      </c>
      <c r="F129" s="77">
        <v>0</v>
      </c>
      <c r="G129" s="78">
        <f>E129*F129</f>
        <v>0</v>
      </c>
      <c r="H129" s="79">
        <v>0</v>
      </c>
      <c r="I129" s="80">
        <f>E129*H129</f>
        <v>0</v>
      </c>
      <c r="J129" s="81" t="s">
        <v>118</v>
      </c>
      <c r="M129" s="73" t="s">
        <v>44</v>
      </c>
    </row>
    <row r="130" spans="1:13" s="90" customFormat="1">
      <c r="A130" s="82"/>
      <c r="B130" s="83"/>
      <c r="C130" s="84" t="s">
        <v>60</v>
      </c>
      <c r="D130" s="84"/>
      <c r="E130" s="85"/>
      <c r="F130" s="85"/>
      <c r="G130" s="86">
        <f>SUM(G31:G129)</f>
        <v>0</v>
      </c>
      <c r="H130" s="87"/>
      <c r="I130" s="88">
        <f>SUM(I31:I129)</f>
        <v>0</v>
      </c>
      <c r="J130" s="89"/>
      <c r="M130" s="91" t="s">
        <v>44</v>
      </c>
    </row>
    <row r="131" spans="1:13" s="46" customFormat="1" ht="20.100000000000001" customHeight="1">
      <c r="A131" s="92" t="s">
        <v>61</v>
      </c>
      <c r="B131" s="93"/>
      <c r="C131" s="94"/>
      <c r="D131" s="94"/>
      <c r="E131" s="95"/>
      <c r="F131" s="95"/>
      <c r="G131" s="96"/>
      <c r="H131" s="97"/>
      <c r="I131" s="98"/>
      <c r="J131" s="99"/>
      <c r="M131" s="100"/>
    </row>
    <row r="132" spans="1:13">
      <c r="A132" s="65">
        <v>118</v>
      </c>
      <c r="B132" s="66">
        <v>210810048</v>
      </c>
      <c r="C132" s="67" t="s">
        <v>210</v>
      </c>
      <c r="D132" s="67" t="s">
        <v>41</v>
      </c>
      <c r="E132" s="68">
        <v>524</v>
      </c>
      <c r="F132" s="68">
        <v>0</v>
      </c>
      <c r="G132" s="69">
        <f t="shared" ref="G132:G195" si="6">E132*F132</f>
        <v>0</v>
      </c>
      <c r="H132" s="70">
        <v>0.09</v>
      </c>
      <c r="I132" s="71">
        <f t="shared" ref="I132:I195" si="7">E132*H132</f>
        <v>47.16</v>
      </c>
      <c r="J132" s="72" t="s">
        <v>42</v>
      </c>
      <c r="M132" s="73" t="s">
        <v>63</v>
      </c>
    </row>
    <row r="133" spans="1:13">
      <c r="A133" s="65">
        <v>119</v>
      </c>
      <c r="B133" s="66">
        <v>210810048</v>
      </c>
      <c r="C133" s="67" t="s">
        <v>210</v>
      </c>
      <c r="D133" s="67" t="s">
        <v>41</v>
      </c>
      <c r="E133" s="68">
        <v>307</v>
      </c>
      <c r="F133" s="68">
        <v>0</v>
      </c>
      <c r="G133" s="69">
        <f t="shared" si="6"/>
        <v>0</v>
      </c>
      <c r="H133" s="70">
        <v>0.09</v>
      </c>
      <c r="I133" s="71">
        <f t="shared" si="7"/>
        <v>27.63</v>
      </c>
      <c r="J133" s="72" t="s">
        <v>42</v>
      </c>
      <c r="M133" s="73" t="s">
        <v>63</v>
      </c>
    </row>
    <row r="134" spans="1:13">
      <c r="A134" s="65">
        <v>120</v>
      </c>
      <c r="B134" s="66">
        <v>210810048</v>
      </c>
      <c r="C134" s="67" t="s">
        <v>210</v>
      </c>
      <c r="D134" s="67" t="s">
        <v>41</v>
      </c>
      <c r="E134" s="68">
        <v>5</v>
      </c>
      <c r="F134" s="68">
        <v>0</v>
      </c>
      <c r="G134" s="69">
        <f t="shared" si="6"/>
        <v>0</v>
      </c>
      <c r="H134" s="70">
        <v>0.09</v>
      </c>
      <c r="I134" s="71">
        <f t="shared" si="7"/>
        <v>0.45</v>
      </c>
      <c r="J134" s="72" t="s">
        <v>42</v>
      </c>
      <c r="M134" s="73" t="s">
        <v>63</v>
      </c>
    </row>
    <row r="135" spans="1:13">
      <c r="A135" s="65">
        <v>121</v>
      </c>
      <c r="B135" s="66">
        <v>210810048</v>
      </c>
      <c r="C135" s="67" t="s">
        <v>210</v>
      </c>
      <c r="D135" s="67" t="s">
        <v>41</v>
      </c>
      <c r="E135" s="68">
        <v>167</v>
      </c>
      <c r="F135" s="68">
        <v>0</v>
      </c>
      <c r="G135" s="69">
        <f t="shared" si="6"/>
        <v>0</v>
      </c>
      <c r="H135" s="70">
        <v>0.09</v>
      </c>
      <c r="I135" s="71">
        <f t="shared" si="7"/>
        <v>15.03</v>
      </c>
      <c r="J135" s="72" t="s">
        <v>42</v>
      </c>
      <c r="M135" s="73" t="s">
        <v>63</v>
      </c>
    </row>
    <row r="136" spans="1:13">
      <c r="A136" s="65">
        <v>122</v>
      </c>
      <c r="B136" s="66">
        <v>210810048</v>
      </c>
      <c r="C136" s="67" t="s">
        <v>210</v>
      </c>
      <c r="D136" s="67" t="s">
        <v>41</v>
      </c>
      <c r="E136" s="68">
        <v>920</v>
      </c>
      <c r="F136" s="68">
        <v>0</v>
      </c>
      <c r="G136" s="69">
        <f t="shared" si="6"/>
        <v>0</v>
      </c>
      <c r="H136" s="70">
        <v>0.09</v>
      </c>
      <c r="I136" s="71">
        <f t="shared" si="7"/>
        <v>82.8</v>
      </c>
      <c r="J136" s="72" t="s">
        <v>42</v>
      </c>
      <c r="M136" s="73" t="s">
        <v>63</v>
      </c>
    </row>
    <row r="137" spans="1:13">
      <c r="A137" s="65">
        <v>123</v>
      </c>
      <c r="B137" s="66">
        <v>210810048</v>
      </c>
      <c r="C137" s="67" t="s">
        <v>210</v>
      </c>
      <c r="D137" s="67" t="s">
        <v>41</v>
      </c>
      <c r="E137" s="68">
        <v>26</v>
      </c>
      <c r="F137" s="68">
        <v>0</v>
      </c>
      <c r="G137" s="69">
        <f t="shared" si="6"/>
        <v>0</v>
      </c>
      <c r="H137" s="70">
        <v>0.09</v>
      </c>
      <c r="I137" s="71">
        <f t="shared" si="7"/>
        <v>2.34</v>
      </c>
      <c r="J137" s="72" t="s">
        <v>42</v>
      </c>
      <c r="M137" s="73" t="s">
        <v>63</v>
      </c>
    </row>
    <row r="138" spans="1:13">
      <c r="A138" s="65">
        <v>124</v>
      </c>
      <c r="B138" s="66">
        <v>210810048</v>
      </c>
      <c r="C138" s="67" t="s">
        <v>210</v>
      </c>
      <c r="D138" s="67" t="s">
        <v>41</v>
      </c>
      <c r="E138" s="68">
        <v>176</v>
      </c>
      <c r="F138" s="68">
        <v>0</v>
      </c>
      <c r="G138" s="69">
        <f t="shared" si="6"/>
        <v>0</v>
      </c>
      <c r="H138" s="70">
        <v>0.09</v>
      </c>
      <c r="I138" s="71">
        <f t="shared" si="7"/>
        <v>15.84</v>
      </c>
      <c r="J138" s="72" t="s">
        <v>42</v>
      </c>
      <c r="M138" s="73" t="s">
        <v>63</v>
      </c>
    </row>
    <row r="139" spans="1:13">
      <c r="A139" s="65">
        <v>125</v>
      </c>
      <c r="B139" s="66">
        <v>210810052</v>
      </c>
      <c r="C139" s="67" t="s">
        <v>211</v>
      </c>
      <c r="D139" s="67" t="s">
        <v>41</v>
      </c>
      <c r="E139" s="68">
        <v>170</v>
      </c>
      <c r="F139" s="68">
        <v>0</v>
      </c>
      <c r="G139" s="69">
        <f t="shared" si="6"/>
        <v>0</v>
      </c>
      <c r="H139" s="70">
        <v>9.5000000000000001E-2</v>
      </c>
      <c r="I139" s="71">
        <f t="shared" si="7"/>
        <v>16.149999999999999</v>
      </c>
      <c r="J139" s="72" t="s">
        <v>42</v>
      </c>
      <c r="M139" s="73" t="s">
        <v>63</v>
      </c>
    </row>
    <row r="140" spans="1:13">
      <c r="A140" s="65">
        <v>126</v>
      </c>
      <c r="B140" s="66">
        <v>210810052</v>
      </c>
      <c r="C140" s="67" t="s">
        <v>211</v>
      </c>
      <c r="D140" s="67" t="s">
        <v>41</v>
      </c>
      <c r="E140" s="68">
        <v>98</v>
      </c>
      <c r="F140" s="68">
        <v>0</v>
      </c>
      <c r="G140" s="69">
        <f t="shared" si="6"/>
        <v>0</v>
      </c>
      <c r="H140" s="70">
        <v>9.5000000000000001E-2</v>
      </c>
      <c r="I140" s="71">
        <f t="shared" si="7"/>
        <v>9.31</v>
      </c>
      <c r="J140" s="72" t="s">
        <v>42</v>
      </c>
      <c r="M140" s="73" t="s">
        <v>63</v>
      </c>
    </row>
    <row r="141" spans="1:13">
      <c r="A141" s="65">
        <v>127</v>
      </c>
      <c r="B141" s="66">
        <v>210810053</v>
      </c>
      <c r="C141" s="67" t="s">
        <v>212</v>
      </c>
      <c r="D141" s="67" t="s">
        <v>41</v>
      </c>
      <c r="E141" s="68">
        <v>23</v>
      </c>
      <c r="F141" s="68">
        <v>0</v>
      </c>
      <c r="G141" s="69">
        <f t="shared" si="6"/>
        <v>0</v>
      </c>
      <c r="H141" s="70">
        <v>0.105</v>
      </c>
      <c r="I141" s="71">
        <f t="shared" si="7"/>
        <v>2.42</v>
      </c>
      <c r="J141" s="72" t="s">
        <v>42</v>
      </c>
      <c r="M141" s="73" t="s">
        <v>63</v>
      </c>
    </row>
    <row r="142" spans="1:13">
      <c r="A142" s="65">
        <v>128</v>
      </c>
      <c r="B142" s="66">
        <v>210810054</v>
      </c>
      <c r="C142" s="67" t="s">
        <v>213</v>
      </c>
      <c r="D142" s="67" t="s">
        <v>41</v>
      </c>
      <c r="E142" s="68">
        <v>40</v>
      </c>
      <c r="F142" s="68">
        <v>0</v>
      </c>
      <c r="G142" s="69">
        <f t="shared" si="6"/>
        <v>0</v>
      </c>
      <c r="H142" s="70">
        <v>0.127</v>
      </c>
      <c r="I142" s="71">
        <f t="shared" si="7"/>
        <v>5.08</v>
      </c>
      <c r="J142" s="72" t="s">
        <v>42</v>
      </c>
      <c r="M142" s="73" t="s">
        <v>63</v>
      </c>
    </row>
    <row r="143" spans="1:13">
      <c r="A143" s="65">
        <v>129</v>
      </c>
      <c r="B143" s="66">
        <v>210810053</v>
      </c>
      <c r="C143" s="67" t="s">
        <v>212</v>
      </c>
      <c r="D143" s="67" t="s">
        <v>41</v>
      </c>
      <c r="E143" s="68">
        <v>15</v>
      </c>
      <c r="F143" s="68">
        <v>0</v>
      </c>
      <c r="G143" s="69">
        <f t="shared" si="6"/>
        <v>0</v>
      </c>
      <c r="H143" s="70">
        <v>0.105</v>
      </c>
      <c r="I143" s="71">
        <f t="shared" si="7"/>
        <v>1.58</v>
      </c>
      <c r="J143" s="72" t="s">
        <v>42</v>
      </c>
      <c r="M143" s="73" t="s">
        <v>63</v>
      </c>
    </row>
    <row r="144" spans="1:13">
      <c r="A144" s="65">
        <v>130</v>
      </c>
      <c r="B144" s="66">
        <v>210810101</v>
      </c>
      <c r="C144" s="67" t="s">
        <v>214</v>
      </c>
      <c r="D144" s="67" t="s">
        <v>41</v>
      </c>
      <c r="E144" s="68">
        <v>60</v>
      </c>
      <c r="F144" s="68">
        <v>0</v>
      </c>
      <c r="G144" s="69">
        <f t="shared" si="6"/>
        <v>0</v>
      </c>
      <c r="H144" s="70">
        <v>0.127</v>
      </c>
      <c r="I144" s="71">
        <f t="shared" si="7"/>
        <v>7.62</v>
      </c>
      <c r="J144" s="72" t="s">
        <v>42</v>
      </c>
      <c r="M144" s="73" t="s">
        <v>63</v>
      </c>
    </row>
    <row r="145" spans="1:13">
      <c r="A145" s="65">
        <v>131</v>
      </c>
      <c r="B145" s="66">
        <v>210810107</v>
      </c>
      <c r="C145" s="67" t="s">
        <v>215</v>
      </c>
      <c r="D145" s="67" t="s">
        <v>41</v>
      </c>
      <c r="E145" s="68">
        <v>30</v>
      </c>
      <c r="F145" s="68">
        <v>0</v>
      </c>
      <c r="G145" s="69">
        <f t="shared" si="6"/>
        <v>0</v>
      </c>
      <c r="H145" s="70">
        <v>0.24199999999999999</v>
      </c>
      <c r="I145" s="71">
        <f t="shared" si="7"/>
        <v>7.26</v>
      </c>
      <c r="J145" s="72" t="s">
        <v>42</v>
      </c>
      <c r="M145" s="73" t="s">
        <v>63</v>
      </c>
    </row>
    <row r="146" spans="1:13">
      <c r="A146" s="65">
        <v>132</v>
      </c>
      <c r="B146" s="66">
        <v>210810951</v>
      </c>
      <c r="C146" s="67" t="s">
        <v>216</v>
      </c>
      <c r="D146" s="67" t="s">
        <v>41</v>
      </c>
      <c r="E146" s="68">
        <v>4</v>
      </c>
      <c r="F146" s="68">
        <v>0</v>
      </c>
      <c r="G146" s="69">
        <f t="shared" si="6"/>
        <v>0</v>
      </c>
      <c r="H146" s="70">
        <v>9.0999999999999998E-2</v>
      </c>
      <c r="I146" s="71">
        <f t="shared" si="7"/>
        <v>0.36</v>
      </c>
      <c r="J146" s="72" t="s">
        <v>42</v>
      </c>
      <c r="M146" s="73" t="s">
        <v>63</v>
      </c>
    </row>
    <row r="147" spans="1:13">
      <c r="A147" s="65">
        <v>133</v>
      </c>
      <c r="B147" s="66">
        <v>210802446</v>
      </c>
      <c r="C147" s="67" t="s">
        <v>217</v>
      </c>
      <c r="D147" s="67" t="s">
        <v>41</v>
      </c>
      <c r="E147" s="68">
        <v>17</v>
      </c>
      <c r="F147" s="68">
        <v>0</v>
      </c>
      <c r="G147" s="69">
        <f t="shared" si="6"/>
        <v>0</v>
      </c>
      <c r="H147" s="70">
        <v>9.0999999999999998E-2</v>
      </c>
      <c r="I147" s="71">
        <f t="shared" si="7"/>
        <v>1.55</v>
      </c>
      <c r="J147" s="72" t="s">
        <v>42</v>
      </c>
      <c r="M147" s="73" t="s">
        <v>63</v>
      </c>
    </row>
    <row r="148" spans="1:13">
      <c r="A148" s="65">
        <v>134</v>
      </c>
      <c r="B148" s="66">
        <v>210802274</v>
      </c>
      <c r="C148" s="67" t="s">
        <v>218</v>
      </c>
      <c r="D148" s="67" t="s">
        <v>41</v>
      </c>
      <c r="E148" s="68">
        <v>37</v>
      </c>
      <c r="F148" s="68">
        <v>0</v>
      </c>
      <c r="G148" s="69">
        <f t="shared" si="6"/>
        <v>0</v>
      </c>
      <c r="H148" s="70">
        <v>9.0999999999999998E-2</v>
      </c>
      <c r="I148" s="71">
        <f t="shared" si="7"/>
        <v>3.37</v>
      </c>
      <c r="J148" s="72" t="s">
        <v>42</v>
      </c>
      <c r="M148" s="73" t="s">
        <v>63</v>
      </c>
    </row>
    <row r="149" spans="1:13">
      <c r="A149" s="65">
        <v>135</v>
      </c>
      <c r="B149" s="66">
        <v>210802274</v>
      </c>
      <c r="C149" s="67" t="s">
        <v>218</v>
      </c>
      <c r="D149" s="67" t="s">
        <v>41</v>
      </c>
      <c r="E149" s="68">
        <v>53</v>
      </c>
      <c r="F149" s="68">
        <v>0</v>
      </c>
      <c r="G149" s="69">
        <f t="shared" si="6"/>
        <v>0</v>
      </c>
      <c r="H149" s="70">
        <v>9.0999999999999998E-2</v>
      </c>
      <c r="I149" s="71">
        <f t="shared" si="7"/>
        <v>4.82</v>
      </c>
      <c r="J149" s="72" t="s">
        <v>42</v>
      </c>
      <c r="M149" s="73" t="s">
        <v>63</v>
      </c>
    </row>
    <row r="150" spans="1:13">
      <c r="A150" s="65">
        <v>136</v>
      </c>
      <c r="B150" s="66">
        <v>210802464</v>
      </c>
      <c r="C150" s="67" t="s">
        <v>219</v>
      </c>
      <c r="D150" s="67" t="s">
        <v>41</v>
      </c>
      <c r="E150" s="68">
        <v>26</v>
      </c>
      <c r="F150" s="68">
        <v>0</v>
      </c>
      <c r="G150" s="69">
        <f t="shared" si="6"/>
        <v>0</v>
      </c>
      <c r="H150" s="70">
        <v>0.127</v>
      </c>
      <c r="I150" s="71">
        <f t="shared" si="7"/>
        <v>3.3</v>
      </c>
      <c r="J150" s="72" t="s">
        <v>42</v>
      </c>
      <c r="M150" s="73" t="s">
        <v>63</v>
      </c>
    </row>
    <row r="151" spans="1:13">
      <c r="A151" s="65">
        <v>137</v>
      </c>
      <c r="B151" s="66">
        <v>210100204</v>
      </c>
      <c r="C151" s="67" t="s">
        <v>220</v>
      </c>
      <c r="D151" s="67" t="s">
        <v>46</v>
      </c>
      <c r="E151" s="68">
        <v>61</v>
      </c>
      <c r="F151" s="68">
        <v>0</v>
      </c>
      <c r="G151" s="69">
        <f t="shared" si="6"/>
        <v>0</v>
      </c>
      <c r="H151" s="70">
        <v>0.23200000000000001</v>
      </c>
      <c r="I151" s="71">
        <f t="shared" si="7"/>
        <v>14.15</v>
      </c>
      <c r="J151" s="72" t="s">
        <v>42</v>
      </c>
      <c r="K151" s="4" t="s">
        <v>43</v>
      </c>
      <c r="M151" s="73" t="s">
        <v>63</v>
      </c>
    </row>
    <row r="152" spans="1:13">
      <c r="A152" s="65">
        <v>138</v>
      </c>
      <c r="B152" s="66">
        <v>210100003</v>
      </c>
      <c r="C152" s="67" t="s">
        <v>221</v>
      </c>
      <c r="D152" s="67" t="s">
        <v>46</v>
      </c>
      <c r="E152" s="68">
        <v>18</v>
      </c>
      <c r="F152" s="68">
        <v>0</v>
      </c>
      <c r="G152" s="69">
        <f t="shared" si="6"/>
        <v>0</v>
      </c>
      <c r="H152" s="70">
        <v>7.6999999999999999E-2</v>
      </c>
      <c r="I152" s="71">
        <f t="shared" si="7"/>
        <v>1.39</v>
      </c>
      <c r="J152" s="72" t="s">
        <v>42</v>
      </c>
      <c r="K152" s="4" t="s">
        <v>43</v>
      </c>
      <c r="M152" s="73" t="s">
        <v>63</v>
      </c>
    </row>
    <row r="153" spans="1:13">
      <c r="A153" s="65">
        <v>139</v>
      </c>
      <c r="B153" s="66">
        <v>210100004</v>
      </c>
      <c r="C153" s="67" t="s">
        <v>222</v>
      </c>
      <c r="D153" s="67" t="s">
        <v>46</v>
      </c>
      <c r="E153" s="68">
        <v>4</v>
      </c>
      <c r="F153" s="68">
        <v>0</v>
      </c>
      <c r="G153" s="69">
        <f t="shared" si="6"/>
        <v>0</v>
      </c>
      <c r="H153" s="70">
        <v>0.17899999999999999</v>
      </c>
      <c r="I153" s="71">
        <f t="shared" si="7"/>
        <v>0.72</v>
      </c>
      <c r="J153" s="72" t="s">
        <v>42</v>
      </c>
      <c r="K153" s="4" t="s">
        <v>43</v>
      </c>
      <c r="M153" s="73" t="s">
        <v>63</v>
      </c>
    </row>
    <row r="154" spans="1:13">
      <c r="A154" s="65">
        <v>140</v>
      </c>
      <c r="B154" s="66">
        <v>210100010</v>
      </c>
      <c r="C154" s="67" t="s">
        <v>223</v>
      </c>
      <c r="D154" s="67" t="s">
        <v>46</v>
      </c>
      <c r="E154" s="68">
        <v>16</v>
      </c>
      <c r="F154" s="68">
        <v>0</v>
      </c>
      <c r="G154" s="69">
        <f t="shared" si="6"/>
        <v>0</v>
      </c>
      <c r="H154" s="70">
        <v>0.39</v>
      </c>
      <c r="I154" s="71">
        <f t="shared" si="7"/>
        <v>6.24</v>
      </c>
      <c r="J154" s="72" t="s">
        <v>42</v>
      </c>
      <c r="K154" s="4" t="s">
        <v>43</v>
      </c>
      <c r="M154" s="73" t="s">
        <v>63</v>
      </c>
    </row>
    <row r="155" spans="1:13">
      <c r="A155" s="65">
        <v>141</v>
      </c>
      <c r="B155" s="66">
        <v>210010321</v>
      </c>
      <c r="C155" s="67" t="s">
        <v>224</v>
      </c>
      <c r="D155" s="67" t="s">
        <v>46</v>
      </c>
      <c r="E155" s="68">
        <v>84</v>
      </c>
      <c r="F155" s="68">
        <v>0</v>
      </c>
      <c r="G155" s="69">
        <f t="shared" si="6"/>
        <v>0</v>
      </c>
      <c r="H155" s="70">
        <v>0.39</v>
      </c>
      <c r="I155" s="71">
        <f t="shared" si="7"/>
        <v>32.76</v>
      </c>
      <c r="J155" s="72" t="s">
        <v>42</v>
      </c>
      <c r="M155" s="73" t="s">
        <v>63</v>
      </c>
    </row>
    <row r="156" spans="1:13">
      <c r="A156" s="65">
        <v>142</v>
      </c>
      <c r="B156" s="66">
        <v>210010321</v>
      </c>
      <c r="C156" s="67" t="s">
        <v>224</v>
      </c>
      <c r="D156" s="67" t="s">
        <v>46</v>
      </c>
      <c r="E156" s="68">
        <v>22</v>
      </c>
      <c r="F156" s="68">
        <v>0</v>
      </c>
      <c r="G156" s="69">
        <f t="shared" si="6"/>
        <v>0</v>
      </c>
      <c r="H156" s="70">
        <v>0.39</v>
      </c>
      <c r="I156" s="71">
        <f t="shared" si="7"/>
        <v>8.58</v>
      </c>
      <c r="J156" s="72" t="s">
        <v>42</v>
      </c>
      <c r="M156" s="73" t="s">
        <v>63</v>
      </c>
    </row>
    <row r="157" spans="1:13">
      <c r="A157" s="65">
        <v>143</v>
      </c>
      <c r="B157" s="66">
        <v>210010312</v>
      </c>
      <c r="C157" s="67" t="s">
        <v>225</v>
      </c>
      <c r="D157" s="67" t="s">
        <v>46</v>
      </c>
      <c r="E157" s="68">
        <v>10</v>
      </c>
      <c r="F157" s="68">
        <v>0</v>
      </c>
      <c r="G157" s="69">
        <f t="shared" si="6"/>
        <v>0</v>
      </c>
      <c r="H157" s="70">
        <v>0.2</v>
      </c>
      <c r="I157" s="71">
        <f t="shared" si="7"/>
        <v>2</v>
      </c>
      <c r="J157" s="72" t="s">
        <v>42</v>
      </c>
      <c r="M157" s="73" t="s">
        <v>63</v>
      </c>
    </row>
    <row r="158" spans="1:13">
      <c r="A158" s="65">
        <v>144</v>
      </c>
      <c r="B158" s="66">
        <v>210010321</v>
      </c>
      <c r="C158" s="67" t="s">
        <v>224</v>
      </c>
      <c r="D158" s="67" t="s">
        <v>46</v>
      </c>
      <c r="E158" s="68">
        <v>12</v>
      </c>
      <c r="F158" s="68">
        <v>0</v>
      </c>
      <c r="G158" s="69">
        <f t="shared" si="6"/>
        <v>0</v>
      </c>
      <c r="H158" s="70">
        <v>0.39</v>
      </c>
      <c r="I158" s="71">
        <f t="shared" si="7"/>
        <v>4.68</v>
      </c>
      <c r="J158" s="72" t="s">
        <v>42</v>
      </c>
      <c r="M158" s="73" t="s">
        <v>63</v>
      </c>
    </row>
    <row r="159" spans="1:13">
      <c r="A159" s="65">
        <v>145</v>
      </c>
      <c r="B159" s="66">
        <v>210010312</v>
      </c>
      <c r="C159" s="67" t="s">
        <v>225</v>
      </c>
      <c r="D159" s="67" t="s">
        <v>46</v>
      </c>
      <c r="E159" s="68">
        <v>15</v>
      </c>
      <c r="F159" s="68">
        <v>0</v>
      </c>
      <c r="G159" s="69">
        <f t="shared" si="6"/>
        <v>0</v>
      </c>
      <c r="H159" s="70">
        <v>0.2</v>
      </c>
      <c r="I159" s="71">
        <f t="shared" si="7"/>
        <v>3</v>
      </c>
      <c r="J159" s="72" t="s">
        <v>42</v>
      </c>
      <c r="M159" s="73" t="s">
        <v>63</v>
      </c>
    </row>
    <row r="160" spans="1:13">
      <c r="A160" s="65">
        <v>146</v>
      </c>
      <c r="B160" s="66">
        <v>210010351</v>
      </c>
      <c r="C160" s="67" t="s">
        <v>226</v>
      </c>
      <c r="D160" s="67" t="s">
        <v>46</v>
      </c>
      <c r="E160" s="68">
        <v>26</v>
      </c>
      <c r="F160" s="68">
        <v>0</v>
      </c>
      <c r="G160" s="69">
        <f t="shared" si="6"/>
        <v>0</v>
      </c>
      <c r="H160" s="70">
        <v>0.67500000000000004</v>
      </c>
      <c r="I160" s="71">
        <f t="shared" si="7"/>
        <v>17.55</v>
      </c>
      <c r="J160" s="72" t="s">
        <v>42</v>
      </c>
      <c r="M160" s="73" t="s">
        <v>63</v>
      </c>
    </row>
    <row r="161" spans="1:13">
      <c r="A161" s="65">
        <v>147</v>
      </c>
      <c r="B161" s="66">
        <v>210010123</v>
      </c>
      <c r="C161" s="67" t="s">
        <v>227</v>
      </c>
      <c r="D161" s="67" t="s">
        <v>41</v>
      </c>
      <c r="E161" s="68">
        <v>9</v>
      </c>
      <c r="F161" s="68">
        <v>0</v>
      </c>
      <c r="G161" s="69">
        <f t="shared" si="6"/>
        <v>0</v>
      </c>
      <c r="H161" s="70">
        <v>0.12</v>
      </c>
      <c r="I161" s="71">
        <f t="shared" si="7"/>
        <v>1.08</v>
      </c>
      <c r="J161" s="72" t="s">
        <v>42</v>
      </c>
      <c r="M161" s="73" t="s">
        <v>63</v>
      </c>
    </row>
    <row r="162" spans="1:13">
      <c r="A162" s="65">
        <v>148</v>
      </c>
      <c r="B162" s="66">
        <v>210010125</v>
      </c>
      <c r="C162" s="67" t="s">
        <v>228</v>
      </c>
      <c r="D162" s="67" t="s">
        <v>41</v>
      </c>
      <c r="E162" s="68">
        <v>18</v>
      </c>
      <c r="F162" s="68">
        <v>0</v>
      </c>
      <c r="G162" s="69">
        <f t="shared" si="6"/>
        <v>0</v>
      </c>
      <c r="H162" s="70">
        <v>0.158</v>
      </c>
      <c r="I162" s="71">
        <f t="shared" si="7"/>
        <v>2.84</v>
      </c>
      <c r="J162" s="72" t="s">
        <v>42</v>
      </c>
      <c r="M162" s="73" t="s">
        <v>63</v>
      </c>
    </row>
    <row r="163" spans="1:13">
      <c r="A163" s="65">
        <v>149</v>
      </c>
      <c r="B163" s="66">
        <v>210020304</v>
      </c>
      <c r="C163" s="67" t="s">
        <v>229</v>
      </c>
      <c r="D163" s="67" t="s">
        <v>41</v>
      </c>
      <c r="E163" s="68">
        <v>11</v>
      </c>
      <c r="F163" s="68">
        <v>0</v>
      </c>
      <c r="G163" s="69">
        <f t="shared" si="6"/>
        <v>0</v>
      </c>
      <c r="H163" s="70">
        <v>0.49399999999999999</v>
      </c>
      <c r="I163" s="71">
        <f t="shared" si="7"/>
        <v>5.43</v>
      </c>
      <c r="J163" s="72" t="s">
        <v>42</v>
      </c>
      <c r="M163" s="73" t="s">
        <v>63</v>
      </c>
    </row>
    <row r="164" spans="1:13">
      <c r="A164" s="65">
        <v>150</v>
      </c>
      <c r="B164" s="66">
        <v>210020308</v>
      </c>
      <c r="C164" s="67" t="s">
        <v>230</v>
      </c>
      <c r="D164" s="67" t="s">
        <v>41</v>
      </c>
      <c r="E164" s="68">
        <v>11</v>
      </c>
      <c r="F164" s="68">
        <v>0</v>
      </c>
      <c r="G164" s="69">
        <f t="shared" si="6"/>
        <v>0</v>
      </c>
      <c r="H164" s="70">
        <v>0.49399999999999999</v>
      </c>
      <c r="I164" s="71">
        <f t="shared" si="7"/>
        <v>5.43</v>
      </c>
      <c r="J164" s="72" t="s">
        <v>42</v>
      </c>
      <c r="M164" s="73" t="s">
        <v>63</v>
      </c>
    </row>
    <row r="165" spans="1:13">
      <c r="A165" s="65">
        <v>151</v>
      </c>
      <c r="B165" s="66">
        <v>210020151</v>
      </c>
      <c r="C165" s="67" t="s">
        <v>231</v>
      </c>
      <c r="D165" s="67" t="s">
        <v>232</v>
      </c>
      <c r="E165" s="68">
        <v>0.64</v>
      </c>
      <c r="F165" s="68">
        <v>0</v>
      </c>
      <c r="G165" s="69">
        <f t="shared" si="6"/>
        <v>0</v>
      </c>
      <c r="H165" s="70">
        <v>8.4000000000000005E-2</v>
      </c>
      <c r="I165" s="71">
        <f t="shared" si="7"/>
        <v>0.05</v>
      </c>
      <c r="J165" s="72" t="s">
        <v>42</v>
      </c>
      <c r="M165" s="73" t="s">
        <v>63</v>
      </c>
    </row>
    <row r="166" spans="1:13">
      <c r="A166" s="65">
        <v>152</v>
      </c>
      <c r="B166" s="66">
        <v>210192562</v>
      </c>
      <c r="C166" s="67" t="s">
        <v>233</v>
      </c>
      <c r="D166" s="67" t="s">
        <v>46</v>
      </c>
      <c r="E166" s="68">
        <v>1</v>
      </c>
      <c r="F166" s="68">
        <v>0</v>
      </c>
      <c r="G166" s="69">
        <f t="shared" si="6"/>
        <v>0</v>
      </c>
      <c r="H166" s="70">
        <v>0.80600000000000005</v>
      </c>
      <c r="I166" s="71">
        <f t="shared" si="7"/>
        <v>0.81</v>
      </c>
      <c r="J166" s="72" t="s">
        <v>42</v>
      </c>
      <c r="M166" s="73" t="s">
        <v>63</v>
      </c>
    </row>
    <row r="167" spans="1:13">
      <c r="A167" s="65">
        <v>153</v>
      </c>
      <c r="B167" s="66">
        <v>210192562</v>
      </c>
      <c r="C167" s="67" t="s">
        <v>234</v>
      </c>
      <c r="D167" s="67" t="s">
        <v>46</v>
      </c>
      <c r="E167" s="68">
        <v>6</v>
      </c>
      <c r="F167" s="68">
        <v>0</v>
      </c>
      <c r="G167" s="69">
        <f t="shared" si="6"/>
        <v>0</v>
      </c>
      <c r="H167" s="70">
        <v>0.36899999999999999</v>
      </c>
      <c r="I167" s="71">
        <f t="shared" si="7"/>
        <v>2.21</v>
      </c>
      <c r="J167" s="72" t="s">
        <v>42</v>
      </c>
      <c r="M167" s="73" t="s">
        <v>63</v>
      </c>
    </row>
    <row r="168" spans="1:13">
      <c r="A168" s="65">
        <v>154</v>
      </c>
      <c r="B168" s="66">
        <v>210010315</v>
      </c>
      <c r="C168" s="67" t="s">
        <v>104</v>
      </c>
      <c r="D168" s="67" t="s">
        <v>46</v>
      </c>
      <c r="E168" s="68">
        <v>7</v>
      </c>
      <c r="F168" s="68">
        <v>0</v>
      </c>
      <c r="G168" s="69">
        <f t="shared" si="6"/>
        <v>0</v>
      </c>
      <c r="H168" s="70">
        <v>0.46</v>
      </c>
      <c r="I168" s="71">
        <f t="shared" si="7"/>
        <v>3.22</v>
      </c>
      <c r="J168" s="72" t="s">
        <v>42</v>
      </c>
      <c r="M168" s="73" t="s">
        <v>63</v>
      </c>
    </row>
    <row r="169" spans="1:13">
      <c r="A169" s="65">
        <v>155</v>
      </c>
      <c r="B169" s="66">
        <v>210010002</v>
      </c>
      <c r="C169" s="67" t="s">
        <v>109</v>
      </c>
      <c r="D169" s="67" t="s">
        <v>41</v>
      </c>
      <c r="E169" s="68">
        <v>502</v>
      </c>
      <c r="F169" s="68">
        <v>0</v>
      </c>
      <c r="G169" s="69">
        <f t="shared" si="6"/>
        <v>0</v>
      </c>
      <c r="H169" s="70">
        <v>0.08</v>
      </c>
      <c r="I169" s="71">
        <f t="shared" si="7"/>
        <v>40.159999999999997</v>
      </c>
      <c r="J169" s="72" t="s">
        <v>42</v>
      </c>
      <c r="M169" s="73" t="s">
        <v>63</v>
      </c>
    </row>
    <row r="170" spans="1:13">
      <c r="A170" s="65">
        <v>156</v>
      </c>
      <c r="B170" s="66">
        <v>210800851</v>
      </c>
      <c r="C170" s="67" t="s">
        <v>235</v>
      </c>
      <c r="D170" s="67" t="s">
        <v>41</v>
      </c>
      <c r="E170" s="68">
        <v>165</v>
      </c>
      <c r="F170" s="68">
        <v>0</v>
      </c>
      <c r="G170" s="69">
        <f t="shared" si="6"/>
        <v>0</v>
      </c>
      <c r="H170" s="70">
        <v>9.0999999999999998E-2</v>
      </c>
      <c r="I170" s="71">
        <f t="shared" si="7"/>
        <v>15.02</v>
      </c>
      <c r="J170" s="72" t="s">
        <v>42</v>
      </c>
      <c r="M170" s="73" t="s">
        <v>63</v>
      </c>
    </row>
    <row r="171" spans="1:13">
      <c r="A171" s="65">
        <v>157</v>
      </c>
      <c r="B171" s="66">
        <v>210800851</v>
      </c>
      <c r="C171" s="67" t="s">
        <v>235</v>
      </c>
      <c r="D171" s="67" t="s">
        <v>41</v>
      </c>
      <c r="E171" s="68">
        <v>267</v>
      </c>
      <c r="F171" s="68">
        <v>0</v>
      </c>
      <c r="G171" s="69">
        <f t="shared" si="6"/>
        <v>0</v>
      </c>
      <c r="H171" s="70">
        <v>9.0999999999999998E-2</v>
      </c>
      <c r="I171" s="71">
        <f t="shared" si="7"/>
        <v>24.3</v>
      </c>
      <c r="J171" s="72" t="s">
        <v>42</v>
      </c>
      <c r="M171" s="73" t="s">
        <v>63</v>
      </c>
    </row>
    <row r="172" spans="1:13">
      <c r="A172" s="65">
        <v>158</v>
      </c>
      <c r="B172" s="66">
        <v>210800851</v>
      </c>
      <c r="C172" s="67" t="s">
        <v>235</v>
      </c>
      <c r="D172" s="67" t="s">
        <v>41</v>
      </c>
      <c r="E172" s="68">
        <v>50</v>
      </c>
      <c r="F172" s="68">
        <v>0</v>
      </c>
      <c r="G172" s="69">
        <f t="shared" si="6"/>
        <v>0</v>
      </c>
      <c r="H172" s="70">
        <v>9.0999999999999998E-2</v>
      </c>
      <c r="I172" s="71">
        <f t="shared" si="7"/>
        <v>4.55</v>
      </c>
      <c r="J172" s="72" t="s">
        <v>42</v>
      </c>
      <c r="M172" s="73" t="s">
        <v>63</v>
      </c>
    </row>
    <row r="173" spans="1:13">
      <c r="A173" s="65">
        <v>159</v>
      </c>
      <c r="B173" s="66">
        <v>210800851</v>
      </c>
      <c r="C173" s="67" t="s">
        <v>235</v>
      </c>
      <c r="D173" s="67" t="s">
        <v>41</v>
      </c>
      <c r="E173" s="68">
        <v>204</v>
      </c>
      <c r="F173" s="68">
        <v>0</v>
      </c>
      <c r="G173" s="69">
        <f t="shared" si="6"/>
        <v>0</v>
      </c>
      <c r="H173" s="70">
        <v>9.0999999999999998E-2</v>
      </c>
      <c r="I173" s="71">
        <f t="shared" si="7"/>
        <v>18.559999999999999</v>
      </c>
      <c r="J173" s="72" t="s">
        <v>42</v>
      </c>
      <c r="M173" s="73" t="s">
        <v>63</v>
      </c>
    </row>
    <row r="174" spans="1:13">
      <c r="A174" s="65">
        <v>160</v>
      </c>
      <c r="B174" s="66">
        <v>210800831</v>
      </c>
      <c r="C174" s="67" t="s">
        <v>236</v>
      </c>
      <c r="D174" s="67" t="s">
        <v>41</v>
      </c>
      <c r="E174" s="68">
        <v>9</v>
      </c>
      <c r="F174" s="68">
        <v>0</v>
      </c>
      <c r="G174" s="69">
        <f t="shared" si="6"/>
        <v>0</v>
      </c>
      <c r="H174" s="70">
        <v>4.5999999999999999E-2</v>
      </c>
      <c r="I174" s="71">
        <f t="shared" si="7"/>
        <v>0.41</v>
      </c>
      <c r="J174" s="72" t="s">
        <v>42</v>
      </c>
      <c r="M174" s="73" t="s">
        <v>63</v>
      </c>
    </row>
    <row r="175" spans="1:13">
      <c r="A175" s="65">
        <v>161</v>
      </c>
      <c r="B175" s="66">
        <v>210800831</v>
      </c>
      <c r="C175" s="67" t="s">
        <v>236</v>
      </c>
      <c r="D175" s="67" t="s">
        <v>41</v>
      </c>
      <c r="E175" s="68">
        <v>5</v>
      </c>
      <c r="F175" s="68">
        <v>0</v>
      </c>
      <c r="G175" s="69">
        <f t="shared" si="6"/>
        <v>0</v>
      </c>
      <c r="H175" s="70">
        <v>4.5999999999999999E-2</v>
      </c>
      <c r="I175" s="71">
        <f t="shared" si="7"/>
        <v>0.23</v>
      </c>
      <c r="J175" s="72" t="s">
        <v>42</v>
      </c>
      <c r="M175" s="73" t="s">
        <v>63</v>
      </c>
    </row>
    <row r="176" spans="1:13">
      <c r="A176" s="65">
        <v>162</v>
      </c>
      <c r="B176" s="66">
        <v>210220321</v>
      </c>
      <c r="C176" s="67" t="s">
        <v>237</v>
      </c>
      <c r="D176" s="67" t="s">
        <v>46</v>
      </c>
      <c r="E176" s="68">
        <v>20</v>
      </c>
      <c r="F176" s="68">
        <v>0</v>
      </c>
      <c r="G176" s="69">
        <f t="shared" si="6"/>
        <v>0</v>
      </c>
      <c r="H176" s="70">
        <v>0.26400000000000001</v>
      </c>
      <c r="I176" s="71">
        <f t="shared" si="7"/>
        <v>5.28</v>
      </c>
      <c r="J176" s="72" t="s">
        <v>42</v>
      </c>
      <c r="M176" s="73" t="s">
        <v>63</v>
      </c>
    </row>
    <row r="177" spans="1:13">
      <c r="A177" s="65">
        <v>163</v>
      </c>
      <c r="B177" s="66">
        <v>210100101</v>
      </c>
      <c r="C177" s="67" t="s">
        <v>238</v>
      </c>
      <c r="D177" s="67" t="s">
        <v>46</v>
      </c>
      <c r="E177" s="68">
        <v>116</v>
      </c>
      <c r="F177" s="68">
        <v>0</v>
      </c>
      <c r="G177" s="69">
        <f t="shared" si="6"/>
        <v>0</v>
      </c>
      <c r="H177" s="70">
        <v>6.7000000000000004E-2</v>
      </c>
      <c r="I177" s="71">
        <f t="shared" si="7"/>
        <v>7.77</v>
      </c>
      <c r="J177" s="72" t="s">
        <v>42</v>
      </c>
      <c r="K177" s="4" t="s">
        <v>43</v>
      </c>
      <c r="M177" s="73" t="s">
        <v>63</v>
      </c>
    </row>
    <row r="178" spans="1:13">
      <c r="A178" s="65">
        <v>164</v>
      </c>
      <c r="B178" s="66">
        <v>210100102</v>
      </c>
      <c r="C178" s="67" t="s">
        <v>239</v>
      </c>
      <c r="D178" s="67" t="s">
        <v>46</v>
      </c>
      <c r="E178" s="68">
        <v>16</v>
      </c>
      <c r="F178" s="68">
        <v>0</v>
      </c>
      <c r="G178" s="69">
        <f t="shared" si="6"/>
        <v>0</v>
      </c>
      <c r="H178" s="70">
        <v>0.2</v>
      </c>
      <c r="I178" s="71">
        <f t="shared" si="7"/>
        <v>3.2</v>
      </c>
      <c r="J178" s="72" t="s">
        <v>42</v>
      </c>
      <c r="K178" s="4" t="s">
        <v>43</v>
      </c>
      <c r="M178" s="73" t="s">
        <v>63</v>
      </c>
    </row>
    <row r="179" spans="1:13">
      <c r="A179" s="65">
        <v>165</v>
      </c>
      <c r="B179" s="66">
        <v>210110041</v>
      </c>
      <c r="C179" s="67" t="s">
        <v>240</v>
      </c>
      <c r="D179" s="67" t="s">
        <v>46</v>
      </c>
      <c r="E179" s="68">
        <v>4</v>
      </c>
      <c r="F179" s="68">
        <v>0</v>
      </c>
      <c r="G179" s="69">
        <f t="shared" si="6"/>
        <v>0</v>
      </c>
      <c r="H179" s="70">
        <v>0.14799999999999999</v>
      </c>
      <c r="I179" s="71">
        <f t="shared" si="7"/>
        <v>0.59</v>
      </c>
      <c r="J179" s="72" t="s">
        <v>42</v>
      </c>
      <c r="M179" s="73" t="s">
        <v>63</v>
      </c>
    </row>
    <row r="180" spans="1:13">
      <c r="A180" s="65">
        <v>166</v>
      </c>
      <c r="B180" s="66">
        <v>210110045</v>
      </c>
      <c r="C180" s="67" t="s">
        <v>241</v>
      </c>
      <c r="D180" s="67" t="s">
        <v>46</v>
      </c>
      <c r="E180" s="68">
        <v>6</v>
      </c>
      <c r="F180" s="68">
        <v>0</v>
      </c>
      <c r="G180" s="69">
        <f t="shared" si="6"/>
        <v>0</v>
      </c>
      <c r="H180" s="70">
        <v>0.17</v>
      </c>
      <c r="I180" s="71">
        <f t="shared" si="7"/>
        <v>1.02</v>
      </c>
      <c r="J180" s="72" t="s">
        <v>42</v>
      </c>
      <c r="M180" s="73" t="s">
        <v>63</v>
      </c>
    </row>
    <row r="181" spans="1:13">
      <c r="A181" s="65">
        <v>167</v>
      </c>
      <c r="B181" s="66">
        <v>210110045</v>
      </c>
      <c r="C181" s="67" t="s">
        <v>241</v>
      </c>
      <c r="D181" s="67" t="s">
        <v>46</v>
      </c>
      <c r="E181" s="68">
        <v>4</v>
      </c>
      <c r="F181" s="68">
        <v>0</v>
      </c>
      <c r="G181" s="69">
        <f t="shared" si="6"/>
        <v>0</v>
      </c>
      <c r="H181" s="70">
        <v>0.17</v>
      </c>
      <c r="I181" s="71">
        <f t="shared" si="7"/>
        <v>0.68</v>
      </c>
      <c r="J181" s="72" t="s">
        <v>42</v>
      </c>
      <c r="M181" s="73" t="s">
        <v>63</v>
      </c>
    </row>
    <row r="182" spans="1:13">
      <c r="A182" s="65">
        <v>168</v>
      </c>
      <c r="B182" s="66">
        <v>210110043</v>
      </c>
      <c r="C182" s="67" t="s">
        <v>242</v>
      </c>
      <c r="D182" s="67" t="s">
        <v>46</v>
      </c>
      <c r="E182" s="68">
        <v>2</v>
      </c>
      <c r="F182" s="68">
        <v>0</v>
      </c>
      <c r="G182" s="69">
        <f t="shared" si="6"/>
        <v>0</v>
      </c>
      <c r="H182" s="70">
        <v>0.17</v>
      </c>
      <c r="I182" s="71">
        <f t="shared" si="7"/>
        <v>0.34</v>
      </c>
      <c r="J182" s="72" t="s">
        <v>42</v>
      </c>
      <c r="M182" s="73" t="s">
        <v>63</v>
      </c>
    </row>
    <row r="183" spans="1:13">
      <c r="A183" s="65">
        <v>169</v>
      </c>
      <c r="B183" s="66">
        <v>210110046</v>
      </c>
      <c r="C183" s="67" t="s">
        <v>243</v>
      </c>
      <c r="D183" s="67" t="s">
        <v>46</v>
      </c>
      <c r="E183" s="68">
        <v>6</v>
      </c>
      <c r="F183" s="68">
        <v>0</v>
      </c>
      <c r="G183" s="69">
        <f t="shared" si="6"/>
        <v>0</v>
      </c>
      <c r="H183" s="70">
        <v>0.19</v>
      </c>
      <c r="I183" s="71">
        <f t="shared" si="7"/>
        <v>1.1399999999999999</v>
      </c>
      <c r="J183" s="72" t="s">
        <v>42</v>
      </c>
      <c r="M183" s="73" t="s">
        <v>63</v>
      </c>
    </row>
    <row r="184" spans="1:13">
      <c r="A184" s="65">
        <v>170</v>
      </c>
      <c r="B184" s="66">
        <v>210110062</v>
      </c>
      <c r="C184" s="67" t="s">
        <v>244</v>
      </c>
      <c r="D184" s="67" t="s">
        <v>46</v>
      </c>
      <c r="E184" s="68">
        <v>2</v>
      </c>
      <c r="F184" s="68">
        <v>0</v>
      </c>
      <c r="G184" s="69">
        <f t="shared" si="6"/>
        <v>0</v>
      </c>
      <c r="H184" s="70">
        <v>0.14799999999999999</v>
      </c>
      <c r="I184" s="71">
        <f t="shared" si="7"/>
        <v>0.3</v>
      </c>
      <c r="J184" s="72" t="s">
        <v>42</v>
      </c>
      <c r="M184" s="73" t="s">
        <v>63</v>
      </c>
    </row>
    <row r="185" spans="1:13">
      <c r="A185" s="65">
        <v>171</v>
      </c>
      <c r="B185" s="66">
        <v>210111012</v>
      </c>
      <c r="C185" s="67" t="s">
        <v>245</v>
      </c>
      <c r="D185" s="67" t="s">
        <v>46</v>
      </c>
      <c r="E185" s="68">
        <v>42</v>
      </c>
      <c r="F185" s="68">
        <v>0</v>
      </c>
      <c r="G185" s="69">
        <f t="shared" si="6"/>
        <v>0</v>
      </c>
      <c r="H185" s="70">
        <v>0.32700000000000001</v>
      </c>
      <c r="I185" s="71">
        <f t="shared" si="7"/>
        <v>13.73</v>
      </c>
      <c r="J185" s="72" t="s">
        <v>42</v>
      </c>
      <c r="M185" s="73" t="s">
        <v>63</v>
      </c>
    </row>
    <row r="186" spans="1:13">
      <c r="A186" s="65">
        <v>172</v>
      </c>
      <c r="B186" s="66">
        <v>210110045</v>
      </c>
      <c r="C186" s="67" t="s">
        <v>241</v>
      </c>
      <c r="D186" s="67" t="s">
        <v>46</v>
      </c>
      <c r="E186" s="68">
        <v>7</v>
      </c>
      <c r="F186" s="68">
        <v>0</v>
      </c>
      <c r="G186" s="69">
        <f t="shared" si="6"/>
        <v>0</v>
      </c>
      <c r="H186" s="70">
        <v>0.17</v>
      </c>
      <c r="I186" s="71">
        <f t="shared" si="7"/>
        <v>1.19</v>
      </c>
      <c r="J186" s="72" t="s">
        <v>42</v>
      </c>
      <c r="M186" s="73" t="s">
        <v>63</v>
      </c>
    </row>
    <row r="187" spans="1:13">
      <c r="A187" s="65">
        <v>173</v>
      </c>
      <c r="B187" s="66">
        <v>210110045</v>
      </c>
      <c r="C187" s="67" t="s">
        <v>241</v>
      </c>
      <c r="D187" s="67" t="s">
        <v>46</v>
      </c>
      <c r="E187" s="68">
        <v>2</v>
      </c>
      <c r="F187" s="68">
        <v>0</v>
      </c>
      <c r="G187" s="69">
        <f t="shared" si="6"/>
        <v>0</v>
      </c>
      <c r="H187" s="70">
        <v>0.17</v>
      </c>
      <c r="I187" s="71">
        <f t="shared" si="7"/>
        <v>0.34</v>
      </c>
      <c r="J187" s="72" t="s">
        <v>42</v>
      </c>
      <c r="M187" s="73" t="s">
        <v>63</v>
      </c>
    </row>
    <row r="188" spans="1:13">
      <c r="A188" s="65">
        <v>174</v>
      </c>
      <c r="B188" s="66">
        <v>210110043</v>
      </c>
      <c r="C188" s="67" t="s">
        <v>242</v>
      </c>
      <c r="D188" s="67" t="s">
        <v>46</v>
      </c>
      <c r="E188" s="68">
        <v>3</v>
      </c>
      <c r="F188" s="68">
        <v>0</v>
      </c>
      <c r="G188" s="69">
        <f t="shared" si="6"/>
        <v>0</v>
      </c>
      <c r="H188" s="70">
        <v>0.17</v>
      </c>
      <c r="I188" s="71">
        <f t="shared" si="7"/>
        <v>0.51</v>
      </c>
      <c r="J188" s="72" t="s">
        <v>42</v>
      </c>
      <c r="M188" s="73" t="s">
        <v>63</v>
      </c>
    </row>
    <row r="189" spans="1:13">
      <c r="A189" s="65">
        <v>175</v>
      </c>
      <c r="B189" s="66">
        <v>210110045</v>
      </c>
      <c r="C189" s="67" t="s">
        <v>241</v>
      </c>
      <c r="D189" s="67" t="s">
        <v>46</v>
      </c>
      <c r="E189" s="68">
        <v>2</v>
      </c>
      <c r="F189" s="68">
        <v>0</v>
      </c>
      <c r="G189" s="69">
        <f t="shared" si="6"/>
        <v>0</v>
      </c>
      <c r="H189" s="70">
        <v>0.17</v>
      </c>
      <c r="I189" s="71">
        <f t="shared" si="7"/>
        <v>0.34</v>
      </c>
      <c r="J189" s="72" t="s">
        <v>42</v>
      </c>
      <c r="M189" s="73" t="s">
        <v>63</v>
      </c>
    </row>
    <row r="190" spans="1:13">
      <c r="A190" s="65">
        <v>176</v>
      </c>
      <c r="B190" s="66">
        <v>210111012</v>
      </c>
      <c r="C190" s="67" t="s">
        <v>245</v>
      </c>
      <c r="D190" s="67" t="s">
        <v>46</v>
      </c>
      <c r="E190" s="68">
        <v>23</v>
      </c>
      <c r="F190" s="68">
        <v>0</v>
      </c>
      <c r="G190" s="69">
        <f t="shared" si="6"/>
        <v>0</v>
      </c>
      <c r="H190" s="70">
        <v>0.32700000000000001</v>
      </c>
      <c r="I190" s="71">
        <f t="shared" si="7"/>
        <v>7.52</v>
      </c>
      <c r="J190" s="72" t="s">
        <v>42</v>
      </c>
      <c r="M190" s="73" t="s">
        <v>63</v>
      </c>
    </row>
    <row r="191" spans="1:13">
      <c r="A191" s="65">
        <v>177</v>
      </c>
      <c r="B191" s="66">
        <v>210111106</v>
      </c>
      <c r="C191" s="67" t="s">
        <v>246</v>
      </c>
      <c r="D191" s="67" t="s">
        <v>46</v>
      </c>
      <c r="E191" s="68">
        <v>5</v>
      </c>
      <c r="F191" s="68">
        <v>0</v>
      </c>
      <c r="G191" s="69">
        <f t="shared" si="6"/>
        <v>0</v>
      </c>
      <c r="H191" s="70">
        <v>0.51400000000000001</v>
      </c>
      <c r="I191" s="71">
        <f t="shared" si="7"/>
        <v>2.57</v>
      </c>
      <c r="J191" s="72" t="s">
        <v>42</v>
      </c>
      <c r="M191" s="73" t="s">
        <v>63</v>
      </c>
    </row>
    <row r="192" spans="1:13">
      <c r="A192" s="65">
        <v>178</v>
      </c>
      <c r="B192" s="66">
        <v>210110082</v>
      </c>
      <c r="C192" s="67" t="s">
        <v>247</v>
      </c>
      <c r="D192" s="67" t="s">
        <v>46</v>
      </c>
      <c r="E192" s="68">
        <v>10</v>
      </c>
      <c r="F192" s="68">
        <v>0</v>
      </c>
      <c r="G192" s="69">
        <f t="shared" si="6"/>
        <v>0</v>
      </c>
      <c r="H192" s="70">
        <v>0.4</v>
      </c>
      <c r="I192" s="71">
        <f t="shared" si="7"/>
        <v>4</v>
      </c>
      <c r="J192" s="72" t="s">
        <v>42</v>
      </c>
      <c r="M192" s="73" t="s">
        <v>63</v>
      </c>
    </row>
    <row r="193" spans="1:13">
      <c r="A193" s="65">
        <v>179</v>
      </c>
      <c r="B193" s="66">
        <v>210110513</v>
      </c>
      <c r="C193" s="67" t="s">
        <v>248</v>
      </c>
      <c r="D193" s="67" t="s">
        <v>46</v>
      </c>
      <c r="E193" s="68">
        <v>1</v>
      </c>
      <c r="F193" s="68">
        <v>0</v>
      </c>
      <c r="G193" s="69">
        <f t="shared" si="6"/>
        <v>0</v>
      </c>
      <c r="H193" s="70">
        <v>0.75700000000000001</v>
      </c>
      <c r="I193" s="71">
        <f t="shared" si="7"/>
        <v>0.76</v>
      </c>
      <c r="J193" s="72" t="s">
        <v>42</v>
      </c>
      <c r="M193" s="73" t="s">
        <v>63</v>
      </c>
    </row>
    <row r="194" spans="1:13">
      <c r="A194" s="65">
        <v>180</v>
      </c>
      <c r="B194" s="66">
        <v>210110513</v>
      </c>
      <c r="C194" s="67" t="s">
        <v>248</v>
      </c>
      <c r="D194" s="67" t="s">
        <v>46</v>
      </c>
      <c r="E194" s="68">
        <v>1</v>
      </c>
      <c r="F194" s="68">
        <v>0</v>
      </c>
      <c r="G194" s="69">
        <f t="shared" si="6"/>
        <v>0</v>
      </c>
      <c r="H194" s="70">
        <v>0.75700000000000001</v>
      </c>
      <c r="I194" s="71">
        <f t="shared" si="7"/>
        <v>0.76</v>
      </c>
      <c r="J194" s="72" t="s">
        <v>42</v>
      </c>
      <c r="M194" s="73" t="s">
        <v>63</v>
      </c>
    </row>
    <row r="195" spans="1:13">
      <c r="A195" s="65">
        <v>181</v>
      </c>
      <c r="B195" s="66">
        <v>210110091</v>
      </c>
      <c r="C195" s="67" t="s">
        <v>249</v>
      </c>
      <c r="D195" s="67" t="s">
        <v>46</v>
      </c>
      <c r="E195" s="68">
        <v>1</v>
      </c>
      <c r="F195" s="68">
        <v>0</v>
      </c>
      <c r="G195" s="69">
        <f t="shared" si="6"/>
        <v>0</v>
      </c>
      <c r="H195" s="70">
        <v>0.19</v>
      </c>
      <c r="I195" s="71">
        <f t="shared" si="7"/>
        <v>0.19</v>
      </c>
      <c r="J195" s="72" t="s">
        <v>42</v>
      </c>
      <c r="M195" s="73" t="s">
        <v>63</v>
      </c>
    </row>
    <row r="196" spans="1:13">
      <c r="A196" s="65">
        <v>182</v>
      </c>
      <c r="B196" s="66">
        <v>210110082</v>
      </c>
      <c r="C196" s="67" t="s">
        <v>247</v>
      </c>
      <c r="D196" s="67" t="s">
        <v>46</v>
      </c>
      <c r="E196" s="68">
        <v>1</v>
      </c>
      <c r="F196" s="68">
        <v>0</v>
      </c>
      <c r="G196" s="69">
        <f t="shared" ref="G196:G215" si="8">E196*F196</f>
        <v>0</v>
      </c>
      <c r="H196" s="70">
        <v>0.4</v>
      </c>
      <c r="I196" s="71">
        <f t="shared" ref="I196:I215" si="9">E196*H196</f>
        <v>0.4</v>
      </c>
      <c r="J196" s="72" t="s">
        <v>42</v>
      </c>
      <c r="M196" s="73" t="s">
        <v>63</v>
      </c>
    </row>
    <row r="197" spans="1:13">
      <c r="A197" s="65">
        <v>183</v>
      </c>
      <c r="B197" s="66">
        <v>210100205</v>
      </c>
      <c r="C197" s="67" t="s">
        <v>250</v>
      </c>
      <c r="D197" s="67" t="s">
        <v>46</v>
      </c>
      <c r="E197" s="68">
        <v>8</v>
      </c>
      <c r="F197" s="68">
        <v>0</v>
      </c>
      <c r="G197" s="69">
        <f t="shared" si="8"/>
        <v>0</v>
      </c>
      <c r="H197" s="70">
        <v>0.66100000000000003</v>
      </c>
      <c r="I197" s="71">
        <f t="shared" si="9"/>
        <v>5.29</v>
      </c>
      <c r="J197" s="72" t="s">
        <v>42</v>
      </c>
      <c r="K197" s="4" t="s">
        <v>43</v>
      </c>
      <c r="M197" s="73" t="s">
        <v>63</v>
      </c>
    </row>
    <row r="198" spans="1:13">
      <c r="A198" s="65">
        <v>184</v>
      </c>
      <c r="B198" s="66">
        <v>210100205</v>
      </c>
      <c r="C198" s="67" t="s">
        <v>251</v>
      </c>
      <c r="D198" s="67" t="s">
        <v>46</v>
      </c>
      <c r="E198" s="68">
        <v>17</v>
      </c>
      <c r="F198" s="68">
        <v>0</v>
      </c>
      <c r="G198" s="69">
        <f t="shared" si="8"/>
        <v>0</v>
      </c>
      <c r="H198" s="70">
        <v>0.76800000000000002</v>
      </c>
      <c r="I198" s="71">
        <f t="shared" si="9"/>
        <v>13.06</v>
      </c>
      <c r="J198" s="72" t="s">
        <v>42</v>
      </c>
      <c r="K198" s="4" t="s">
        <v>43</v>
      </c>
      <c r="M198" s="73" t="s">
        <v>63</v>
      </c>
    </row>
    <row r="199" spans="1:13">
      <c r="A199" s="65">
        <v>185</v>
      </c>
      <c r="B199" s="66">
        <v>210201101</v>
      </c>
      <c r="C199" s="67" t="s">
        <v>252</v>
      </c>
      <c r="D199" s="67" t="s">
        <v>46</v>
      </c>
      <c r="E199" s="68">
        <v>14</v>
      </c>
      <c r="F199" s="68">
        <v>0</v>
      </c>
      <c r="G199" s="69">
        <f t="shared" si="8"/>
        <v>0</v>
      </c>
      <c r="H199" s="70">
        <v>0.79300000000000004</v>
      </c>
      <c r="I199" s="71">
        <f t="shared" si="9"/>
        <v>11.1</v>
      </c>
      <c r="J199" s="72" t="s">
        <v>42</v>
      </c>
      <c r="M199" s="73" t="s">
        <v>63</v>
      </c>
    </row>
    <row r="200" spans="1:13">
      <c r="A200" s="65">
        <v>186</v>
      </c>
      <c r="B200" s="66">
        <v>210201101</v>
      </c>
      <c r="C200" s="67" t="s">
        <v>252</v>
      </c>
      <c r="D200" s="67" t="s">
        <v>46</v>
      </c>
      <c r="E200" s="68">
        <v>2</v>
      </c>
      <c r="F200" s="68">
        <v>0</v>
      </c>
      <c r="G200" s="69">
        <f t="shared" si="8"/>
        <v>0</v>
      </c>
      <c r="H200" s="70">
        <v>0.79300000000000004</v>
      </c>
      <c r="I200" s="71">
        <f t="shared" si="9"/>
        <v>1.59</v>
      </c>
      <c r="J200" s="72" t="s">
        <v>42</v>
      </c>
      <c r="M200" s="73" t="s">
        <v>63</v>
      </c>
    </row>
    <row r="201" spans="1:13">
      <c r="A201" s="65">
        <v>187</v>
      </c>
      <c r="B201" s="66">
        <v>210200032</v>
      </c>
      <c r="C201" s="67" t="s">
        <v>253</v>
      </c>
      <c r="D201" s="67" t="s">
        <v>46</v>
      </c>
      <c r="E201" s="68">
        <v>7</v>
      </c>
      <c r="F201" s="68">
        <v>0</v>
      </c>
      <c r="G201" s="69">
        <f t="shared" si="8"/>
        <v>0</v>
      </c>
      <c r="H201" s="70">
        <v>0.71699999999999997</v>
      </c>
      <c r="I201" s="71">
        <f t="shared" si="9"/>
        <v>5.0199999999999996</v>
      </c>
      <c r="J201" s="72" t="s">
        <v>42</v>
      </c>
      <c r="M201" s="73" t="s">
        <v>63</v>
      </c>
    </row>
    <row r="202" spans="1:13">
      <c r="A202" s="65">
        <v>188</v>
      </c>
      <c r="B202" s="66">
        <v>210200032</v>
      </c>
      <c r="C202" s="67" t="s">
        <v>253</v>
      </c>
      <c r="D202" s="67" t="s">
        <v>46</v>
      </c>
      <c r="E202" s="68">
        <v>5</v>
      </c>
      <c r="F202" s="68">
        <v>0</v>
      </c>
      <c r="G202" s="69">
        <f t="shared" si="8"/>
        <v>0</v>
      </c>
      <c r="H202" s="70">
        <v>0.71699999999999997</v>
      </c>
      <c r="I202" s="71">
        <f t="shared" si="9"/>
        <v>3.59</v>
      </c>
      <c r="J202" s="72" t="s">
        <v>42</v>
      </c>
      <c r="M202" s="73" t="s">
        <v>63</v>
      </c>
    </row>
    <row r="203" spans="1:13">
      <c r="A203" s="65">
        <v>189</v>
      </c>
      <c r="B203" s="66">
        <v>210201002</v>
      </c>
      <c r="C203" s="67" t="s">
        <v>254</v>
      </c>
      <c r="D203" s="67" t="s">
        <v>46</v>
      </c>
      <c r="E203" s="68">
        <v>2</v>
      </c>
      <c r="F203" s="68">
        <v>0</v>
      </c>
      <c r="G203" s="69">
        <f t="shared" si="8"/>
        <v>0</v>
      </c>
      <c r="H203" s="70">
        <v>0.86399999999999999</v>
      </c>
      <c r="I203" s="71">
        <f t="shared" si="9"/>
        <v>1.73</v>
      </c>
      <c r="J203" s="72" t="s">
        <v>42</v>
      </c>
      <c r="M203" s="73" t="s">
        <v>63</v>
      </c>
    </row>
    <row r="204" spans="1:13">
      <c r="A204" s="65">
        <v>190</v>
      </c>
      <c r="B204" s="66">
        <v>210201001</v>
      </c>
      <c r="C204" s="67" t="s">
        <v>255</v>
      </c>
      <c r="D204" s="67" t="s">
        <v>46</v>
      </c>
      <c r="E204" s="68">
        <v>9</v>
      </c>
      <c r="F204" s="68">
        <v>0</v>
      </c>
      <c r="G204" s="69">
        <f t="shared" si="8"/>
        <v>0</v>
      </c>
      <c r="H204" s="70">
        <v>0.80100000000000005</v>
      </c>
      <c r="I204" s="71">
        <f t="shared" si="9"/>
        <v>7.21</v>
      </c>
      <c r="J204" s="72" t="s">
        <v>42</v>
      </c>
      <c r="M204" s="73" t="s">
        <v>63</v>
      </c>
    </row>
    <row r="205" spans="1:13">
      <c r="A205" s="65">
        <v>191</v>
      </c>
      <c r="B205" s="66">
        <v>210201001</v>
      </c>
      <c r="C205" s="67" t="s">
        <v>255</v>
      </c>
      <c r="D205" s="67" t="s">
        <v>46</v>
      </c>
      <c r="E205" s="68">
        <v>1</v>
      </c>
      <c r="F205" s="68">
        <v>0</v>
      </c>
      <c r="G205" s="69">
        <f t="shared" si="8"/>
        <v>0</v>
      </c>
      <c r="H205" s="70">
        <v>0.80100000000000005</v>
      </c>
      <c r="I205" s="71">
        <f t="shared" si="9"/>
        <v>0.8</v>
      </c>
      <c r="J205" s="72" t="s">
        <v>42</v>
      </c>
      <c r="M205" s="73" t="s">
        <v>63</v>
      </c>
    </row>
    <row r="206" spans="1:13">
      <c r="A206" s="65">
        <v>192</v>
      </c>
      <c r="B206" s="66">
        <v>210201001</v>
      </c>
      <c r="C206" s="67" t="s">
        <v>255</v>
      </c>
      <c r="D206" s="67" t="s">
        <v>46</v>
      </c>
      <c r="E206" s="68">
        <v>1</v>
      </c>
      <c r="F206" s="68">
        <v>0</v>
      </c>
      <c r="G206" s="69">
        <f t="shared" si="8"/>
        <v>0</v>
      </c>
      <c r="H206" s="70">
        <v>0.80100000000000005</v>
      </c>
      <c r="I206" s="71">
        <f t="shared" si="9"/>
        <v>0.8</v>
      </c>
      <c r="J206" s="72" t="s">
        <v>42</v>
      </c>
      <c r="M206" s="73" t="s">
        <v>63</v>
      </c>
    </row>
    <row r="207" spans="1:13">
      <c r="A207" s="65">
        <v>193</v>
      </c>
      <c r="B207" s="66">
        <v>210201001</v>
      </c>
      <c r="C207" s="67" t="s">
        <v>255</v>
      </c>
      <c r="D207" s="67" t="s">
        <v>46</v>
      </c>
      <c r="E207" s="68">
        <v>4</v>
      </c>
      <c r="F207" s="68">
        <v>0</v>
      </c>
      <c r="G207" s="69">
        <f t="shared" si="8"/>
        <v>0</v>
      </c>
      <c r="H207" s="70">
        <v>0.80100000000000005</v>
      </c>
      <c r="I207" s="71">
        <f t="shared" si="9"/>
        <v>3.2</v>
      </c>
      <c r="J207" s="72" t="s">
        <v>42</v>
      </c>
      <c r="M207" s="73" t="s">
        <v>63</v>
      </c>
    </row>
    <row r="208" spans="1:13">
      <c r="A208" s="65">
        <v>194</v>
      </c>
      <c r="B208" s="66">
        <v>210200131</v>
      </c>
      <c r="C208" s="67" t="s">
        <v>256</v>
      </c>
      <c r="D208" s="67" t="s">
        <v>46</v>
      </c>
      <c r="E208" s="68">
        <v>1</v>
      </c>
      <c r="F208" s="68">
        <v>0</v>
      </c>
      <c r="G208" s="69">
        <f t="shared" si="8"/>
        <v>0</v>
      </c>
      <c r="H208" s="70">
        <v>0.80100000000000005</v>
      </c>
      <c r="I208" s="71">
        <f t="shared" si="9"/>
        <v>0.8</v>
      </c>
      <c r="J208" s="72" t="s">
        <v>42</v>
      </c>
      <c r="M208" s="73" t="s">
        <v>63</v>
      </c>
    </row>
    <row r="209" spans="1:13">
      <c r="A209" s="65">
        <v>195</v>
      </c>
      <c r="B209" s="66">
        <v>210201201</v>
      </c>
      <c r="C209" s="67" t="s">
        <v>257</v>
      </c>
      <c r="D209" s="67" t="s">
        <v>46</v>
      </c>
      <c r="E209" s="68">
        <v>8</v>
      </c>
      <c r="F209" s="68">
        <v>0</v>
      </c>
      <c r="G209" s="69">
        <f t="shared" si="8"/>
        <v>0</v>
      </c>
      <c r="H209" s="70">
        <v>0.72</v>
      </c>
      <c r="I209" s="71">
        <f t="shared" si="9"/>
        <v>5.76</v>
      </c>
      <c r="J209" s="72" t="s">
        <v>42</v>
      </c>
      <c r="M209" s="73" t="s">
        <v>63</v>
      </c>
    </row>
    <row r="210" spans="1:13">
      <c r="A210" s="65">
        <v>196</v>
      </c>
      <c r="B210" s="66">
        <v>210201201</v>
      </c>
      <c r="C210" s="67" t="s">
        <v>257</v>
      </c>
      <c r="D210" s="67" t="s">
        <v>46</v>
      </c>
      <c r="E210" s="68">
        <v>5</v>
      </c>
      <c r="F210" s="68">
        <v>0</v>
      </c>
      <c r="G210" s="69">
        <f t="shared" si="8"/>
        <v>0</v>
      </c>
      <c r="H210" s="70">
        <v>0.72</v>
      </c>
      <c r="I210" s="71">
        <f t="shared" si="9"/>
        <v>3.6</v>
      </c>
      <c r="J210" s="72" t="s">
        <v>42</v>
      </c>
      <c r="M210" s="73" t="s">
        <v>63</v>
      </c>
    </row>
    <row r="211" spans="1:13">
      <c r="A211" s="65">
        <v>197</v>
      </c>
      <c r="B211" s="66">
        <v>210190001</v>
      </c>
      <c r="C211" s="67" t="s">
        <v>258</v>
      </c>
      <c r="D211" s="67" t="s">
        <v>46</v>
      </c>
      <c r="E211" s="68">
        <v>1</v>
      </c>
      <c r="F211" s="68">
        <v>0</v>
      </c>
      <c r="G211" s="69">
        <f t="shared" si="8"/>
        <v>0</v>
      </c>
      <c r="H211" s="70">
        <v>2.423</v>
      </c>
      <c r="I211" s="71">
        <f t="shared" si="9"/>
        <v>2.42</v>
      </c>
      <c r="J211" s="72" t="s">
        <v>42</v>
      </c>
      <c r="M211" s="73" t="s">
        <v>63</v>
      </c>
    </row>
    <row r="212" spans="1:13">
      <c r="A212" s="65">
        <v>198</v>
      </c>
      <c r="B212" s="66">
        <v>210110041</v>
      </c>
      <c r="C212" s="67" t="s">
        <v>259</v>
      </c>
      <c r="D212" s="67" t="s">
        <v>46</v>
      </c>
      <c r="E212" s="68">
        <v>1</v>
      </c>
      <c r="F212" s="68">
        <v>0</v>
      </c>
      <c r="G212" s="69">
        <f t="shared" si="8"/>
        <v>0</v>
      </c>
      <c r="H212" s="70">
        <v>2.2160000000000002</v>
      </c>
      <c r="I212" s="71">
        <f t="shared" si="9"/>
        <v>2.2200000000000002</v>
      </c>
      <c r="J212" s="72" t="s">
        <v>42</v>
      </c>
      <c r="M212" s="73" t="s">
        <v>63</v>
      </c>
    </row>
    <row r="213" spans="1:13">
      <c r="A213" s="65">
        <v>199</v>
      </c>
      <c r="B213" s="66">
        <v>210110041</v>
      </c>
      <c r="C213" s="67" t="s">
        <v>260</v>
      </c>
      <c r="D213" s="67" t="s">
        <v>46</v>
      </c>
      <c r="E213" s="68">
        <v>1</v>
      </c>
      <c r="F213" s="68">
        <v>0</v>
      </c>
      <c r="G213" s="69">
        <f t="shared" si="8"/>
        <v>0</v>
      </c>
      <c r="H213" s="70">
        <v>20.984999999999999</v>
      </c>
      <c r="I213" s="71">
        <f t="shared" si="9"/>
        <v>20.99</v>
      </c>
      <c r="J213" s="72" t="s">
        <v>42</v>
      </c>
      <c r="K213" s="4" t="s">
        <v>43</v>
      </c>
      <c r="M213" s="73" t="s">
        <v>63</v>
      </c>
    </row>
    <row r="214" spans="1:13">
      <c r="A214" s="65">
        <v>200</v>
      </c>
      <c r="B214" s="66">
        <v>210110041</v>
      </c>
      <c r="C214" s="67" t="s">
        <v>261</v>
      </c>
      <c r="D214" s="67" t="s">
        <v>46</v>
      </c>
      <c r="E214" s="68">
        <v>1</v>
      </c>
      <c r="F214" s="68">
        <v>0</v>
      </c>
      <c r="G214" s="69">
        <f t="shared" si="8"/>
        <v>0</v>
      </c>
      <c r="H214" s="70">
        <v>3.11</v>
      </c>
      <c r="I214" s="71">
        <f t="shared" si="9"/>
        <v>3.11</v>
      </c>
      <c r="J214" s="72" t="s">
        <v>42</v>
      </c>
      <c r="M214" s="73" t="s">
        <v>63</v>
      </c>
    </row>
    <row r="215" spans="1:13" ht="13.8" thickBot="1">
      <c r="A215" s="74">
        <v>201</v>
      </c>
      <c r="B215" s="75">
        <v>210110041</v>
      </c>
      <c r="C215" s="76" t="s">
        <v>262</v>
      </c>
      <c r="D215" s="76" t="s">
        <v>46</v>
      </c>
      <c r="E215" s="77">
        <v>1</v>
      </c>
      <c r="F215" s="77">
        <v>0</v>
      </c>
      <c r="G215" s="78">
        <f t="shared" si="8"/>
        <v>0</v>
      </c>
      <c r="H215" s="79">
        <v>2.3239999999999998</v>
      </c>
      <c r="I215" s="80">
        <f t="shared" si="9"/>
        <v>2.3199999999999998</v>
      </c>
      <c r="J215" s="81" t="s">
        <v>42</v>
      </c>
      <c r="M215" s="73" t="s">
        <v>63</v>
      </c>
    </row>
    <row r="216" spans="1:13" s="90" customFormat="1">
      <c r="A216" s="82"/>
      <c r="B216" s="83"/>
      <c r="C216" s="84" t="s">
        <v>60</v>
      </c>
      <c r="D216" s="84"/>
      <c r="E216" s="85"/>
      <c r="F216" s="85"/>
      <c r="G216" s="86">
        <f>SUM(G132:G215)</f>
        <v>0</v>
      </c>
      <c r="H216" s="87"/>
      <c r="I216" s="88">
        <f>SUM(I132:I215)</f>
        <v>616.67999999999995</v>
      </c>
      <c r="J216" s="89"/>
      <c r="M216" s="91" t="s">
        <v>63</v>
      </c>
    </row>
    <row r="217" spans="1:13" s="46" customFormat="1" ht="20.100000000000001" customHeight="1">
      <c r="A217" s="92" t="s">
        <v>69</v>
      </c>
      <c r="B217" s="93"/>
      <c r="C217" s="94"/>
      <c r="D217" s="94"/>
      <c r="E217" s="95"/>
      <c r="F217" s="95"/>
      <c r="G217" s="96"/>
      <c r="H217" s="97"/>
      <c r="I217" s="98"/>
      <c r="J217" s="99"/>
      <c r="M217" s="100"/>
    </row>
    <row r="218" spans="1:13">
      <c r="A218" s="65">
        <v>202</v>
      </c>
      <c r="B218" s="66">
        <v>218009001</v>
      </c>
      <c r="C218" s="67" t="s">
        <v>263</v>
      </c>
      <c r="D218" s="67" t="s">
        <v>46</v>
      </c>
      <c r="E218" s="68">
        <v>14</v>
      </c>
      <c r="F218" s="68">
        <v>0</v>
      </c>
      <c r="G218" s="69">
        <f t="shared" ref="G218:G240" si="10">E218*F218</f>
        <v>0</v>
      </c>
      <c r="H218" s="70">
        <v>0</v>
      </c>
      <c r="I218" s="71">
        <f t="shared" ref="I218:I240" si="11">E218*H218</f>
        <v>0</v>
      </c>
      <c r="J218" s="72" t="s">
        <v>118</v>
      </c>
      <c r="M218" s="73" t="s">
        <v>72</v>
      </c>
    </row>
    <row r="219" spans="1:13">
      <c r="A219" s="65">
        <v>203</v>
      </c>
      <c r="B219" s="66">
        <v>218009001</v>
      </c>
      <c r="C219" s="67" t="s">
        <v>263</v>
      </c>
      <c r="D219" s="67" t="s">
        <v>46</v>
      </c>
      <c r="E219" s="68">
        <v>2</v>
      </c>
      <c r="F219" s="68">
        <v>0</v>
      </c>
      <c r="G219" s="69">
        <f t="shared" si="10"/>
        <v>0</v>
      </c>
      <c r="H219" s="70">
        <v>0</v>
      </c>
      <c r="I219" s="71">
        <f t="shared" si="11"/>
        <v>0</v>
      </c>
      <c r="J219" s="72" t="s">
        <v>118</v>
      </c>
      <c r="M219" s="73" t="s">
        <v>72</v>
      </c>
    </row>
    <row r="220" spans="1:13">
      <c r="A220" s="65">
        <v>204</v>
      </c>
      <c r="B220" s="66">
        <v>218009001</v>
      </c>
      <c r="C220" s="67" t="s">
        <v>263</v>
      </c>
      <c r="D220" s="67" t="s">
        <v>46</v>
      </c>
      <c r="E220" s="68">
        <v>7</v>
      </c>
      <c r="F220" s="68">
        <v>0</v>
      </c>
      <c r="G220" s="69">
        <f t="shared" si="10"/>
        <v>0</v>
      </c>
      <c r="H220" s="70">
        <v>0</v>
      </c>
      <c r="I220" s="71">
        <f t="shared" si="11"/>
        <v>0</v>
      </c>
      <c r="J220" s="72" t="s">
        <v>118</v>
      </c>
      <c r="M220" s="73" t="s">
        <v>72</v>
      </c>
    </row>
    <row r="221" spans="1:13">
      <c r="A221" s="65">
        <v>205</v>
      </c>
      <c r="B221" s="66">
        <v>218009001</v>
      </c>
      <c r="C221" s="67" t="s">
        <v>263</v>
      </c>
      <c r="D221" s="67" t="s">
        <v>46</v>
      </c>
      <c r="E221" s="68">
        <v>5</v>
      </c>
      <c r="F221" s="68">
        <v>0</v>
      </c>
      <c r="G221" s="69">
        <f t="shared" si="10"/>
        <v>0</v>
      </c>
      <c r="H221" s="70">
        <v>0</v>
      </c>
      <c r="I221" s="71">
        <f t="shared" si="11"/>
        <v>0</v>
      </c>
      <c r="J221" s="72" t="s">
        <v>118</v>
      </c>
      <c r="M221" s="73" t="s">
        <v>72</v>
      </c>
    </row>
    <row r="222" spans="1:13">
      <c r="A222" s="65">
        <v>206</v>
      </c>
      <c r="B222" s="66">
        <v>218009001</v>
      </c>
      <c r="C222" s="67" t="s">
        <v>263</v>
      </c>
      <c r="D222" s="67" t="s">
        <v>46</v>
      </c>
      <c r="E222" s="68">
        <v>2</v>
      </c>
      <c r="F222" s="68">
        <v>0</v>
      </c>
      <c r="G222" s="69">
        <f t="shared" si="10"/>
        <v>0</v>
      </c>
      <c r="H222" s="70">
        <v>0</v>
      </c>
      <c r="I222" s="71">
        <f t="shared" si="11"/>
        <v>0</v>
      </c>
      <c r="J222" s="72" t="s">
        <v>118</v>
      </c>
      <c r="M222" s="73" t="s">
        <v>72</v>
      </c>
    </row>
    <row r="223" spans="1:13">
      <c r="A223" s="65">
        <v>207</v>
      </c>
      <c r="B223" s="66">
        <v>218009001</v>
      </c>
      <c r="C223" s="67" t="s">
        <v>263</v>
      </c>
      <c r="D223" s="67" t="s">
        <v>46</v>
      </c>
      <c r="E223" s="68">
        <v>9</v>
      </c>
      <c r="F223" s="68">
        <v>0</v>
      </c>
      <c r="G223" s="69">
        <f t="shared" si="10"/>
        <v>0</v>
      </c>
      <c r="H223" s="70">
        <v>0</v>
      </c>
      <c r="I223" s="71">
        <f t="shared" si="11"/>
        <v>0</v>
      </c>
      <c r="J223" s="72" t="s">
        <v>118</v>
      </c>
      <c r="M223" s="73" t="s">
        <v>72</v>
      </c>
    </row>
    <row r="224" spans="1:13">
      <c r="A224" s="65">
        <v>208</v>
      </c>
      <c r="B224" s="66">
        <v>218009011</v>
      </c>
      <c r="C224" s="67" t="s">
        <v>264</v>
      </c>
      <c r="D224" s="67" t="s">
        <v>46</v>
      </c>
      <c r="E224" s="68">
        <v>9</v>
      </c>
      <c r="F224" s="68">
        <v>0</v>
      </c>
      <c r="G224" s="69">
        <f t="shared" si="10"/>
        <v>0</v>
      </c>
      <c r="H224" s="70">
        <v>8.9999999999999993E-3</v>
      </c>
      <c r="I224" s="71">
        <f t="shared" si="11"/>
        <v>0.08</v>
      </c>
      <c r="J224" s="72" t="s">
        <v>118</v>
      </c>
      <c r="M224" s="73" t="s">
        <v>72</v>
      </c>
    </row>
    <row r="225" spans="1:13">
      <c r="A225" s="65">
        <v>209</v>
      </c>
      <c r="B225" s="66">
        <v>218009001</v>
      </c>
      <c r="C225" s="67" t="s">
        <v>263</v>
      </c>
      <c r="D225" s="67" t="s">
        <v>46</v>
      </c>
      <c r="E225" s="68">
        <v>1</v>
      </c>
      <c r="F225" s="68">
        <v>0</v>
      </c>
      <c r="G225" s="69">
        <f t="shared" si="10"/>
        <v>0</v>
      </c>
      <c r="H225" s="70">
        <v>0</v>
      </c>
      <c r="I225" s="71">
        <f t="shared" si="11"/>
        <v>0</v>
      </c>
      <c r="J225" s="72" t="s">
        <v>118</v>
      </c>
      <c r="M225" s="73" t="s">
        <v>72</v>
      </c>
    </row>
    <row r="226" spans="1:13">
      <c r="A226" s="65">
        <v>210</v>
      </c>
      <c r="B226" s="66">
        <v>218009011</v>
      </c>
      <c r="C226" s="67" t="s">
        <v>264</v>
      </c>
      <c r="D226" s="67" t="s">
        <v>46</v>
      </c>
      <c r="E226" s="68">
        <v>1</v>
      </c>
      <c r="F226" s="68">
        <v>0</v>
      </c>
      <c r="G226" s="69">
        <f t="shared" si="10"/>
        <v>0</v>
      </c>
      <c r="H226" s="70">
        <v>8.9999999999999993E-3</v>
      </c>
      <c r="I226" s="71">
        <f t="shared" si="11"/>
        <v>0.01</v>
      </c>
      <c r="J226" s="72" t="s">
        <v>118</v>
      </c>
      <c r="M226" s="73" t="s">
        <v>72</v>
      </c>
    </row>
    <row r="227" spans="1:13">
      <c r="A227" s="65">
        <v>211</v>
      </c>
      <c r="B227" s="66">
        <v>218009001</v>
      </c>
      <c r="C227" s="67" t="s">
        <v>263</v>
      </c>
      <c r="D227" s="67" t="s">
        <v>46</v>
      </c>
      <c r="E227" s="68">
        <v>1</v>
      </c>
      <c r="F227" s="68">
        <v>0</v>
      </c>
      <c r="G227" s="69">
        <f t="shared" si="10"/>
        <v>0</v>
      </c>
      <c r="H227" s="70">
        <v>0</v>
      </c>
      <c r="I227" s="71">
        <f t="shared" si="11"/>
        <v>0</v>
      </c>
      <c r="J227" s="72" t="s">
        <v>118</v>
      </c>
      <c r="M227" s="73" t="s">
        <v>72</v>
      </c>
    </row>
    <row r="228" spans="1:13">
      <c r="A228" s="65">
        <v>212</v>
      </c>
      <c r="B228" s="66">
        <v>218009011</v>
      </c>
      <c r="C228" s="67" t="s">
        <v>264</v>
      </c>
      <c r="D228" s="67" t="s">
        <v>46</v>
      </c>
      <c r="E228" s="68">
        <v>1</v>
      </c>
      <c r="F228" s="68">
        <v>0</v>
      </c>
      <c r="G228" s="69">
        <f t="shared" si="10"/>
        <v>0</v>
      </c>
      <c r="H228" s="70">
        <v>8.9999999999999993E-3</v>
      </c>
      <c r="I228" s="71">
        <f t="shared" si="11"/>
        <v>0.01</v>
      </c>
      <c r="J228" s="72" t="s">
        <v>118</v>
      </c>
      <c r="M228" s="73" t="s">
        <v>72</v>
      </c>
    </row>
    <row r="229" spans="1:13">
      <c r="A229" s="65">
        <v>213</v>
      </c>
      <c r="B229" s="66">
        <v>218009001</v>
      </c>
      <c r="C229" s="67" t="s">
        <v>263</v>
      </c>
      <c r="D229" s="67" t="s">
        <v>46</v>
      </c>
      <c r="E229" s="68">
        <v>4</v>
      </c>
      <c r="F229" s="68">
        <v>0</v>
      </c>
      <c r="G229" s="69">
        <f t="shared" si="10"/>
        <v>0</v>
      </c>
      <c r="H229" s="70">
        <v>0</v>
      </c>
      <c r="I229" s="71">
        <f t="shared" si="11"/>
        <v>0</v>
      </c>
      <c r="J229" s="72" t="s">
        <v>118</v>
      </c>
      <c r="M229" s="73" t="s">
        <v>72</v>
      </c>
    </row>
    <row r="230" spans="1:13">
      <c r="A230" s="65">
        <v>214</v>
      </c>
      <c r="B230" s="66">
        <v>218009001</v>
      </c>
      <c r="C230" s="67" t="s">
        <v>263</v>
      </c>
      <c r="D230" s="67" t="s">
        <v>46</v>
      </c>
      <c r="E230" s="68">
        <v>1</v>
      </c>
      <c r="F230" s="68">
        <v>0</v>
      </c>
      <c r="G230" s="69">
        <f t="shared" si="10"/>
        <v>0</v>
      </c>
      <c r="H230" s="70">
        <v>0</v>
      </c>
      <c r="I230" s="71">
        <f t="shared" si="11"/>
        <v>0</v>
      </c>
      <c r="J230" s="72" t="s">
        <v>118</v>
      </c>
      <c r="M230" s="73" t="s">
        <v>72</v>
      </c>
    </row>
    <row r="231" spans="1:13">
      <c r="A231" s="65">
        <v>215</v>
      </c>
      <c r="B231" s="66">
        <v>218009001</v>
      </c>
      <c r="C231" s="67" t="s">
        <v>263</v>
      </c>
      <c r="D231" s="67" t="s">
        <v>46</v>
      </c>
      <c r="E231" s="68">
        <v>8</v>
      </c>
      <c r="F231" s="68">
        <v>0</v>
      </c>
      <c r="G231" s="69">
        <f t="shared" si="10"/>
        <v>0</v>
      </c>
      <c r="H231" s="70">
        <v>0</v>
      </c>
      <c r="I231" s="71">
        <f t="shared" si="11"/>
        <v>0</v>
      </c>
      <c r="J231" s="72" t="s">
        <v>118</v>
      </c>
      <c r="M231" s="73" t="s">
        <v>72</v>
      </c>
    </row>
    <row r="232" spans="1:13">
      <c r="A232" s="65">
        <v>216</v>
      </c>
      <c r="B232" s="66">
        <v>218009011</v>
      </c>
      <c r="C232" s="67" t="s">
        <v>264</v>
      </c>
      <c r="D232" s="67" t="s">
        <v>46</v>
      </c>
      <c r="E232" s="68">
        <v>8</v>
      </c>
      <c r="F232" s="68">
        <v>0</v>
      </c>
      <c r="G232" s="69">
        <f t="shared" si="10"/>
        <v>0</v>
      </c>
      <c r="H232" s="70">
        <v>8.9999999999999993E-3</v>
      </c>
      <c r="I232" s="71">
        <f t="shared" si="11"/>
        <v>7.0000000000000007E-2</v>
      </c>
      <c r="J232" s="72" t="s">
        <v>118</v>
      </c>
      <c r="M232" s="73" t="s">
        <v>72</v>
      </c>
    </row>
    <row r="233" spans="1:13">
      <c r="A233" s="65">
        <v>217</v>
      </c>
      <c r="B233" s="66">
        <v>218009001</v>
      </c>
      <c r="C233" s="67" t="s">
        <v>263</v>
      </c>
      <c r="D233" s="67" t="s">
        <v>46</v>
      </c>
      <c r="E233" s="68">
        <v>5</v>
      </c>
      <c r="F233" s="68">
        <v>0</v>
      </c>
      <c r="G233" s="69">
        <f t="shared" si="10"/>
        <v>0</v>
      </c>
      <c r="H233" s="70">
        <v>0</v>
      </c>
      <c r="I233" s="71">
        <f t="shared" si="11"/>
        <v>0</v>
      </c>
      <c r="J233" s="72" t="s">
        <v>118</v>
      </c>
      <c r="M233" s="73" t="s">
        <v>72</v>
      </c>
    </row>
    <row r="234" spans="1:13">
      <c r="A234" s="65">
        <v>218</v>
      </c>
      <c r="B234" s="66">
        <v>218009011</v>
      </c>
      <c r="C234" s="67" t="s">
        <v>264</v>
      </c>
      <c r="D234" s="67" t="s">
        <v>46</v>
      </c>
      <c r="E234" s="68">
        <v>5</v>
      </c>
      <c r="F234" s="68">
        <v>0</v>
      </c>
      <c r="G234" s="69">
        <f t="shared" si="10"/>
        <v>0</v>
      </c>
      <c r="H234" s="70">
        <v>8.9999999999999993E-3</v>
      </c>
      <c r="I234" s="71">
        <f t="shared" si="11"/>
        <v>0.05</v>
      </c>
      <c r="J234" s="72" t="s">
        <v>118</v>
      </c>
      <c r="M234" s="73" t="s">
        <v>72</v>
      </c>
    </row>
    <row r="235" spans="1:13">
      <c r="A235" s="65">
        <v>219</v>
      </c>
      <c r="B235" s="66">
        <v>219001211</v>
      </c>
      <c r="C235" s="67" t="s">
        <v>265</v>
      </c>
      <c r="D235" s="67" t="s">
        <v>46</v>
      </c>
      <c r="E235" s="68">
        <v>25</v>
      </c>
      <c r="F235" s="68">
        <v>0</v>
      </c>
      <c r="G235" s="69">
        <f t="shared" si="10"/>
        <v>0</v>
      </c>
      <c r="H235" s="70">
        <v>0.05</v>
      </c>
      <c r="I235" s="71">
        <f t="shared" si="11"/>
        <v>1.25</v>
      </c>
      <c r="J235" s="72" t="s">
        <v>42</v>
      </c>
      <c r="K235" s="4" t="s">
        <v>43</v>
      </c>
      <c r="M235" s="73" t="s">
        <v>72</v>
      </c>
    </row>
    <row r="236" spans="1:13">
      <c r="A236" s="65">
        <v>220</v>
      </c>
      <c r="B236" s="66">
        <v>219001212</v>
      </c>
      <c r="C236" s="67" t="s">
        <v>266</v>
      </c>
      <c r="D236" s="67" t="s">
        <v>46</v>
      </c>
      <c r="E236" s="68">
        <v>1</v>
      </c>
      <c r="F236" s="68">
        <v>0</v>
      </c>
      <c r="G236" s="69">
        <f t="shared" si="10"/>
        <v>0</v>
      </c>
      <c r="H236" s="70">
        <v>0.14399999999999999</v>
      </c>
      <c r="I236" s="71">
        <f t="shared" si="11"/>
        <v>0.14000000000000001</v>
      </c>
      <c r="J236" s="72" t="s">
        <v>42</v>
      </c>
      <c r="K236" s="4" t="s">
        <v>43</v>
      </c>
      <c r="M236" s="73" t="s">
        <v>72</v>
      </c>
    </row>
    <row r="237" spans="1:13">
      <c r="A237" s="65">
        <v>221</v>
      </c>
      <c r="B237" s="66">
        <v>219001213</v>
      </c>
      <c r="C237" s="67" t="s">
        <v>267</v>
      </c>
      <c r="D237" s="67" t="s">
        <v>46</v>
      </c>
      <c r="E237" s="68">
        <v>1</v>
      </c>
      <c r="F237" s="68">
        <v>0</v>
      </c>
      <c r="G237" s="69">
        <f t="shared" si="10"/>
        <v>0</v>
      </c>
      <c r="H237" s="70">
        <v>0.4</v>
      </c>
      <c r="I237" s="71">
        <f t="shared" si="11"/>
        <v>0.4</v>
      </c>
      <c r="J237" s="72" t="s">
        <v>42</v>
      </c>
      <c r="K237" s="4" t="s">
        <v>43</v>
      </c>
      <c r="M237" s="73" t="s">
        <v>72</v>
      </c>
    </row>
    <row r="238" spans="1:13">
      <c r="A238" s="65">
        <v>222</v>
      </c>
      <c r="B238" s="66">
        <v>219001235</v>
      </c>
      <c r="C238" s="67" t="s">
        <v>268</v>
      </c>
      <c r="D238" s="67" t="s">
        <v>46</v>
      </c>
      <c r="E238" s="68">
        <v>1</v>
      </c>
      <c r="F238" s="68">
        <v>0</v>
      </c>
      <c r="G238" s="69">
        <f t="shared" si="10"/>
        <v>0</v>
      </c>
      <c r="H238" s="70">
        <v>2.0699999999999998</v>
      </c>
      <c r="I238" s="71">
        <f t="shared" si="11"/>
        <v>2.0699999999999998</v>
      </c>
      <c r="J238" s="72" t="s">
        <v>42</v>
      </c>
      <c r="K238" s="4" t="s">
        <v>43</v>
      </c>
      <c r="M238" s="73" t="s">
        <v>72</v>
      </c>
    </row>
    <row r="239" spans="1:13">
      <c r="A239" s="65">
        <v>223</v>
      </c>
      <c r="B239" s="66">
        <v>219000102</v>
      </c>
      <c r="C239" s="67" t="s">
        <v>269</v>
      </c>
      <c r="D239" s="67" t="s">
        <v>270</v>
      </c>
      <c r="E239" s="68">
        <v>46</v>
      </c>
      <c r="F239" s="68">
        <v>0</v>
      </c>
      <c r="G239" s="69">
        <f t="shared" si="10"/>
        <v>0</v>
      </c>
      <c r="H239" s="70">
        <v>0.625</v>
      </c>
      <c r="I239" s="71">
        <f t="shared" si="11"/>
        <v>28.75</v>
      </c>
      <c r="J239" s="72" t="s">
        <v>42</v>
      </c>
      <c r="K239" s="4" t="s">
        <v>43</v>
      </c>
      <c r="M239" s="73" t="s">
        <v>72</v>
      </c>
    </row>
    <row r="240" spans="1:13" ht="13.8" thickBot="1">
      <c r="A240" s="74">
        <v>224</v>
      </c>
      <c r="B240" s="75">
        <v>219000103</v>
      </c>
      <c r="C240" s="76" t="s">
        <v>271</v>
      </c>
      <c r="D240" s="76" t="s">
        <v>270</v>
      </c>
      <c r="E240" s="77">
        <v>80</v>
      </c>
      <c r="F240" s="77">
        <v>0</v>
      </c>
      <c r="G240" s="78">
        <f t="shared" si="10"/>
        <v>0</v>
      </c>
      <c r="H240" s="79">
        <v>0.625</v>
      </c>
      <c r="I240" s="80">
        <f t="shared" si="11"/>
        <v>50</v>
      </c>
      <c r="J240" s="81" t="s">
        <v>42</v>
      </c>
      <c r="K240" s="4" t="s">
        <v>43</v>
      </c>
      <c r="M240" s="73" t="s">
        <v>72</v>
      </c>
    </row>
    <row r="241" spans="1:13" s="90" customFormat="1" ht="13.8" thickBot="1">
      <c r="A241" s="101"/>
      <c r="B241" s="102"/>
      <c r="C241" s="103" t="s">
        <v>60</v>
      </c>
      <c r="D241" s="103"/>
      <c r="E241" s="104"/>
      <c r="F241" s="104"/>
      <c r="G241" s="105">
        <f>SUM(G218:G240)</f>
        <v>0</v>
      </c>
      <c r="H241" s="106"/>
      <c r="I241" s="107">
        <f>SUM(I218:I240)</f>
        <v>82.83</v>
      </c>
      <c r="J241" s="108"/>
      <c r="M241" s="90" t="s">
        <v>72</v>
      </c>
    </row>
    <row r="242" spans="1:13">
      <c r="B242" s="109"/>
      <c r="E242" s="1"/>
      <c r="F242" s="1"/>
      <c r="G242" s="110"/>
      <c r="H242" s="111"/>
      <c r="I242" s="112"/>
    </row>
    <row r="243" spans="1:13">
      <c r="A243" s="4" t="s">
        <v>278</v>
      </c>
      <c r="B243" s="109"/>
      <c r="E243" s="1"/>
      <c r="F243" s="1"/>
      <c r="G243" s="110"/>
      <c r="H243" s="111"/>
      <c r="I243" s="112"/>
    </row>
    <row r="244" spans="1:13">
      <c r="A244" s="4" t="s">
        <v>25</v>
      </c>
      <c r="B244" s="109"/>
      <c r="E244" s="1"/>
      <c r="F244" s="1"/>
      <c r="G244" s="110"/>
      <c r="H244" s="111"/>
      <c r="I244" s="112"/>
    </row>
    <row r="245" spans="1:13">
      <c r="B245" s="109"/>
      <c r="E245" s="1"/>
      <c r="F245" s="1"/>
      <c r="G245" s="110"/>
      <c r="H245" s="111"/>
      <c r="I245" s="112"/>
    </row>
    <row r="246" spans="1:13">
      <c r="B246" s="109"/>
      <c r="E246" s="1"/>
      <c r="F246" s="1"/>
      <c r="G246" s="110"/>
      <c r="H246" s="111"/>
      <c r="I246" s="112"/>
    </row>
    <row r="247" spans="1:13">
      <c r="B247" s="109"/>
      <c r="E247" s="1"/>
      <c r="F247" s="1"/>
      <c r="G247" s="110"/>
      <c r="H247" s="111"/>
      <c r="I247" s="112"/>
    </row>
    <row r="248" spans="1:13">
      <c r="B248" s="109"/>
      <c r="E248" s="1"/>
      <c r="F248" s="1"/>
      <c r="G248" s="110"/>
      <c r="H248" s="111"/>
      <c r="I248" s="112"/>
    </row>
    <row r="249" spans="1:13">
      <c r="B249" s="109"/>
      <c r="E249" s="1"/>
      <c r="F249" s="1"/>
      <c r="G249" s="110"/>
      <c r="H249" s="111"/>
      <c r="I249" s="112"/>
    </row>
    <row r="250" spans="1:13">
      <c r="B250" s="109"/>
      <c r="E250" s="1"/>
      <c r="F250" s="1"/>
      <c r="G250" s="110"/>
      <c r="H250" s="111"/>
      <c r="I250" s="112"/>
    </row>
    <row r="251" spans="1:13">
      <c r="B251" s="109"/>
      <c r="E251" s="1"/>
      <c r="F251" s="1"/>
      <c r="G251" s="110"/>
      <c r="H251" s="111"/>
      <c r="I251" s="112"/>
    </row>
    <row r="252" spans="1:13">
      <c r="B252" s="109"/>
      <c r="E252" s="1"/>
      <c r="F252" s="1"/>
      <c r="G252" s="110"/>
      <c r="H252" s="111"/>
      <c r="I252" s="112"/>
    </row>
    <row r="253" spans="1:13">
      <c r="B253" s="109"/>
      <c r="E253" s="1"/>
      <c r="F253" s="1"/>
      <c r="G253" s="110"/>
      <c r="H253" s="111"/>
      <c r="I253" s="112"/>
    </row>
    <row r="254" spans="1:13">
      <c r="B254" s="109"/>
      <c r="E254" s="1"/>
      <c r="F254" s="1"/>
      <c r="G254" s="110"/>
      <c r="H254" s="111"/>
      <c r="I254" s="112"/>
    </row>
    <row r="255" spans="1:13">
      <c r="B255" s="109"/>
      <c r="E255" s="1"/>
      <c r="F255" s="1"/>
      <c r="G255" s="110"/>
      <c r="H255" s="111"/>
      <c r="I255" s="11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 celková</vt:lpstr>
      <vt:lpstr>Rekapitulace hrm</vt:lpstr>
      <vt:lpstr>Soupis položek hrm</vt:lpstr>
      <vt:lpstr>Rekapitulace slb</vt:lpstr>
      <vt:lpstr>Soupis položek slb</vt:lpstr>
      <vt:lpstr>Rekapitulace NN-VV</vt:lpstr>
      <vt:lpstr>Soupis položek NN-VV</vt:lpstr>
      <vt:lpstr>'Soupis položek hrm'!Názvy_tisku</vt:lpstr>
      <vt:lpstr>'Soupis položek slb'!Názvy_tisku</vt:lpstr>
      <vt:lpstr>'Rekapitulace hrm'!Oblast_tisku</vt:lpstr>
      <vt:lpstr>'Rekapitulace slb'!Oblast_tisku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2020-04-14T07:30:45Z</dcterms:created>
  <dcterms:modified xsi:type="dcterms:W3CDTF">2020-04-14T15:36:16Z</dcterms:modified>
</cp:coreProperties>
</file>