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gafile01\shares$\share\VR\02_Vyberova_rizeni_2014_2020\IROP\P00233_Milín_Základní škola\04_Vysvětlení ZD, prohlídka míst plnění\Vysvětlení č. 1\"/>
    </mc:Choice>
  </mc:AlternateContent>
  <bookViews>
    <workbookView xWindow="0" yWindow="0" windowWidth="28800" windowHeight="118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list'!$F$4</definedName>
    <definedName name="MJ">'Krycí list'!$G$4</definedName>
    <definedName name="Mont">Rekapitulace!$H$10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Položky!$A$1:$G$20</definedName>
    <definedName name="_xlnm.Print_Area" localSheetId="1">Rekapitulace!$A$1:$I$17</definedName>
    <definedName name="PocetMJ">'Krycí list'!$G$7</definedName>
    <definedName name="Poznamka">'Krycí list'!$B$37</definedName>
    <definedName name="Projektant">'Krycí list'!$C$7</definedName>
    <definedName name="PSV">Rekapitulace!$F$10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/>
</workbook>
</file>

<file path=xl/calcChain.xml><?xml version="1.0" encoding="utf-8"?>
<calcChain xmlns="http://schemas.openxmlformats.org/spreadsheetml/2006/main">
  <c r="D14" i="1" l="1"/>
  <c r="BE18" i="3"/>
  <c r="BE20" i="3" s="1"/>
  <c r="I9" i="2" s="1"/>
  <c r="BC18" i="3"/>
  <c r="BC20" i="3" s="1"/>
  <c r="G9" i="2" s="1"/>
  <c r="BB18" i="3"/>
  <c r="BB20" i="3" s="1"/>
  <c r="F9" i="2" s="1"/>
  <c r="BA18" i="3"/>
  <c r="BA20" i="3" s="1"/>
  <c r="E9" i="2" s="1"/>
  <c r="G18" i="3"/>
  <c r="BD18" i="3" s="1"/>
  <c r="BD20" i="3" s="1"/>
  <c r="H9" i="2" s="1"/>
  <c r="B9" i="2"/>
  <c r="A9" i="2"/>
  <c r="G20" i="3"/>
  <c r="C20" i="3"/>
  <c r="BE12" i="3"/>
  <c r="BE16" i="3" s="1"/>
  <c r="I8" i="2" s="1"/>
  <c r="BD12" i="3"/>
  <c r="BC12" i="3"/>
  <c r="BC16" i="3" s="1"/>
  <c r="G8" i="2" s="1"/>
  <c r="BB12" i="3"/>
  <c r="BB16" i="3" s="1"/>
  <c r="F8" i="2" s="1"/>
  <c r="G12" i="3"/>
  <c r="G16" i="3" s="1"/>
  <c r="B8" i="2"/>
  <c r="A8" i="2"/>
  <c r="BD16" i="3"/>
  <c r="H8" i="2" s="1"/>
  <c r="C16" i="3"/>
  <c r="BE8" i="3"/>
  <c r="BE10" i="3" s="1"/>
  <c r="I7" i="2" s="1"/>
  <c r="BD8" i="3"/>
  <c r="BD10" i="3" s="1"/>
  <c r="H7" i="2" s="1"/>
  <c r="BC8" i="3"/>
  <c r="BB8" i="3"/>
  <c r="BB10" i="3" s="1"/>
  <c r="F7" i="2" s="1"/>
  <c r="G8" i="3"/>
  <c r="G10" i="3" s="1"/>
  <c r="B7" i="2"/>
  <c r="A7" i="2"/>
  <c r="BC10" i="3"/>
  <c r="G7" i="2" s="1"/>
  <c r="C10" i="3"/>
  <c r="C4" i="3"/>
  <c r="F3" i="3"/>
  <c r="C3" i="3"/>
  <c r="C2" i="2"/>
  <c r="C1" i="2"/>
  <c r="F31" i="1"/>
  <c r="G8" i="1"/>
  <c r="I10" i="2" l="1"/>
  <c r="C20" i="1" s="1"/>
  <c r="BA8" i="3"/>
  <c r="BA10" i="3" s="1"/>
  <c r="E7" i="2" s="1"/>
  <c r="E10" i="2" s="1"/>
  <c r="BA12" i="3"/>
  <c r="BA16" i="3" s="1"/>
  <c r="E8" i="2" s="1"/>
  <c r="G10" i="2"/>
  <c r="C14" i="1" s="1"/>
  <c r="H10" i="2"/>
  <c r="C15" i="1" s="1"/>
  <c r="C16" i="1"/>
  <c r="F10" i="2"/>
  <c r="C17" i="1" s="1"/>
  <c r="G15" i="2" l="1"/>
  <c r="I15" i="2" s="1"/>
  <c r="H16" i="2" s="1"/>
  <c r="G22" i="1" s="1"/>
  <c r="C18" i="1"/>
  <c r="C21" i="1" s="1"/>
  <c r="C22" i="1" l="1"/>
  <c r="F32" i="1" s="1"/>
  <c r="F33" i="1"/>
  <c r="F34" i="1" s="1"/>
  <c r="G14" i="1"/>
  <c r="G21" i="1"/>
</calcChain>
</file>

<file path=xl/sharedStrings.xml><?xml version="1.0" encoding="utf-8"?>
<sst xmlns="http://schemas.openxmlformats.org/spreadsheetml/2006/main" count="127" uniqueCount="92">
  <si>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</si>
  <si>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</si>
  <si>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</si>
  <si>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</si>
  <si>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</si>
  <si>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</si>
  <si>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</si>
  <si>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</si>
  <si>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</si>
  <si>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</si>
  <si>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</si>
  <si>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</si>
  <si>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</si>
  <si>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</si>
  <si>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</si>
  <si>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</si>
  <si>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</si>
  <si>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</si>
  <si>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</si>
  <si>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</si>
  <si>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</si>
  <si>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</si>
  <si>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</si>
  <si>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</si>
  <si>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</si>
  <si>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</si>
  <si>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</si>
  <si>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</si>
  <si>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</si>
  <si>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</si>
  <si>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</si>
  <si>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</si>
  <si>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</si>
  <si>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</si>
  <si>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</si>
  <si>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</si>
  <si>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</si>
  <si>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</si>
  <si>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</si>
  <si>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</si>
  <si>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</si>
  <si>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</si>
  <si>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</si>
  <si>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</si>
  <si>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</si>
  <si>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</si>
  <si>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</si>
  <si>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</si>
  <si>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</si>
  <si>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</si>
  <si>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</si>
  <si>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</si>
  <si>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</si>
  <si>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</si>
  <si>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</si>
  <si>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</si>
  <si>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</si>
  <si>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</si>
  <si>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</si>
  <si>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</si>
  <si>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</si>
  <si>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</si>
  <si>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</si>
  <si>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</si>
  <si>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</si>
  <si>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</si>
  <si>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</si>
  <si>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ZŠ Milín</t>
  </si>
  <si>
    <t>SO 01.D1 Stavební úpravy - dodatek 1</t>
  </si>
  <si>
    <t>3</t>
  </si>
  <si>
    <t>Svislé konstrukce</t>
  </si>
  <si>
    <t>766 88-0010.RMi</t>
  </si>
  <si>
    <t>WC dělící stěny systémové šedobílé dveře 700 mm š , kotvení , WC zámky</t>
  </si>
  <si>
    <t>m2</t>
  </si>
  <si>
    <t>410:1,66*2,4</t>
  </si>
  <si>
    <t>95</t>
  </si>
  <si>
    <t>Dokončovací práce</t>
  </si>
  <si>
    <t>952 90-1111.R00</t>
  </si>
  <si>
    <t xml:space="preserve">Vyčištění budov o výšce podlaží do 4 m </t>
  </si>
  <si>
    <t>4.podlaží :63,58*14,08</t>
  </si>
  <si>
    <t>5.podlaží: 9*7,05+5*4,5</t>
  </si>
  <si>
    <t>výtah: 3*4*2</t>
  </si>
  <si>
    <t>M 21</t>
  </si>
  <si>
    <t>Elektromontáže</t>
  </si>
  <si>
    <t>210 00-1001 RMi</t>
  </si>
  <si>
    <t>Hromosvod přizemnění otoč.hvězdárny</t>
  </si>
  <si>
    <t>kpl</t>
  </si>
  <si>
    <t>2 ks zemn.tyč ZT  , pásek FeZn 8 mm,  10 m : 1</t>
  </si>
  <si>
    <t>Zařízení staveniště</t>
  </si>
  <si>
    <t>M.Hummelová</t>
  </si>
  <si>
    <t>ASPIRA</t>
  </si>
  <si>
    <t>Ing.Kabátník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</si>
</sst>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\ &quot;Kč&quot;"/>
    <numFmt numFmtId="166" formatCode="0.0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1" applyFont="1" applyFill="1" applyBorder="1" applyAlignment="1">
      <alignment horizontal="left" wrapText="1"/>
    </xf>
    <xf numFmtId="0" fontId="18" fillId="0" borderId="53" xfId="0" applyFont="1" applyFill="1" applyBorder="1" applyAlignment="1">
      <alignment horizontal="right"/>
    </xf>
    <xf numFmtId="0" fontId="19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0" fillId="0" borderId="0" xfId="1" applyFont="1" applyAlignment="1"/>
    <xf numFmtId="0" fontId="9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F28" sqref="F2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68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67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82" t="s">
        <v>90</v>
      </c>
      <c r="D7" s="183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82"/>
      <c r="D8" s="183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 t="s">
        <v>91</v>
      </c>
      <c r="D11" s="11"/>
      <c r="E11" s="184"/>
      <c r="F11" s="185"/>
      <c r="G11" s="186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 t="str">
        <f>Rekapitulace!A15</f>
        <v>Zařízení staveniště</v>
      </c>
      <c r="E14" s="44"/>
      <c r="F14" s="45"/>
      <c r="G14" s="42">
        <f>Rekapitulace!I15</f>
        <v>0</v>
      </c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 t="s">
        <v>89</v>
      </c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>
        <v>43277</v>
      </c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ROUND(PRODUCT(F30,C31/100),1)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f>C22</f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ROUND(PRODUCT(F32,C33/100),1)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CEILING(SUM(F29:F33),IF(SUM(F29:F33)&gt;=0,1,-1))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7"/>
      <c r="C37" s="187"/>
      <c r="D37" s="187"/>
      <c r="E37" s="187"/>
      <c r="F37" s="187"/>
      <c r="G37" s="187"/>
      <c r="H37" t="s">
        <v>4</v>
      </c>
    </row>
    <row r="38" spans="1:8" ht="12.75" customHeight="1" x14ac:dyDescent="0.2">
      <c r="A38" s="68"/>
      <c r="B38" s="187"/>
      <c r="C38" s="187"/>
      <c r="D38" s="187"/>
      <c r="E38" s="187"/>
      <c r="F38" s="187"/>
      <c r="G38" s="187"/>
      <c r="H38" t="s">
        <v>4</v>
      </c>
    </row>
    <row r="39" spans="1:8" x14ac:dyDescent="0.2">
      <c r="A39" s="68"/>
      <c r="B39" s="187"/>
      <c r="C39" s="187"/>
      <c r="D39" s="187"/>
      <c r="E39" s="187"/>
      <c r="F39" s="187"/>
      <c r="G39" s="187"/>
      <c r="H39" t="s">
        <v>4</v>
      </c>
    </row>
    <row r="40" spans="1:8" x14ac:dyDescent="0.2">
      <c r="A40" s="68"/>
      <c r="B40" s="187"/>
      <c r="C40" s="187"/>
      <c r="D40" s="187"/>
      <c r="E40" s="187"/>
      <c r="F40" s="187"/>
      <c r="G40" s="187"/>
      <c r="H40" t="s">
        <v>4</v>
      </c>
    </row>
    <row r="41" spans="1:8" x14ac:dyDescent="0.2">
      <c r="A41" s="68"/>
      <c r="B41" s="187"/>
      <c r="C41" s="187"/>
      <c r="D41" s="187"/>
      <c r="E41" s="187"/>
      <c r="F41" s="187"/>
      <c r="G41" s="187"/>
      <c r="H41" t="s">
        <v>4</v>
      </c>
    </row>
    <row r="42" spans="1:8" x14ac:dyDescent="0.2">
      <c r="A42" s="68"/>
      <c r="B42" s="187"/>
      <c r="C42" s="187"/>
      <c r="D42" s="187"/>
      <c r="E42" s="187"/>
      <c r="F42" s="187"/>
      <c r="G42" s="187"/>
      <c r="H42" t="s">
        <v>4</v>
      </c>
    </row>
    <row r="43" spans="1:8" x14ac:dyDescent="0.2">
      <c r="A43" s="68"/>
      <c r="B43" s="187"/>
      <c r="C43" s="187"/>
      <c r="D43" s="187"/>
      <c r="E43" s="187"/>
      <c r="F43" s="187"/>
      <c r="G43" s="187"/>
      <c r="H43" t="s">
        <v>4</v>
      </c>
    </row>
    <row r="44" spans="1:8" x14ac:dyDescent="0.2">
      <c r="A44" s="68"/>
      <c r="B44" s="187"/>
      <c r="C44" s="187"/>
      <c r="D44" s="187"/>
      <c r="E44" s="187"/>
      <c r="F44" s="187"/>
      <c r="G44" s="187"/>
      <c r="H44" t="s">
        <v>4</v>
      </c>
    </row>
    <row r="45" spans="1:8" ht="3" customHeight="1" x14ac:dyDescent="0.2">
      <c r="A45" s="68"/>
      <c r="B45" s="187"/>
      <c r="C45" s="187"/>
      <c r="D45" s="187"/>
      <c r="E45" s="187"/>
      <c r="F45" s="187"/>
      <c r="G45" s="187"/>
      <c r="H45" t="s">
        <v>4</v>
      </c>
    </row>
    <row r="46" spans="1:8" x14ac:dyDescent="0.2">
      <c r="B46" s="181"/>
      <c r="C46" s="181"/>
      <c r="D46" s="181"/>
      <c r="E46" s="181"/>
      <c r="F46" s="181"/>
      <c r="G46" s="181"/>
    </row>
    <row r="47" spans="1:8" x14ac:dyDescent="0.2">
      <c r="B47" s="181"/>
      <c r="C47" s="181"/>
      <c r="D47" s="181"/>
      <c r="E47" s="181"/>
      <c r="F47" s="181"/>
      <c r="G47" s="181"/>
    </row>
    <row r="48" spans="1:8" x14ac:dyDescent="0.2">
      <c r="B48" s="181"/>
      <c r="C48" s="181"/>
      <c r="D48" s="181"/>
      <c r="E48" s="181"/>
      <c r="F48" s="181"/>
      <c r="G48" s="181"/>
    </row>
    <row r="49" spans="2:7" x14ac:dyDescent="0.2">
      <c r="B49" s="181"/>
      <c r="C49" s="181"/>
      <c r="D49" s="181"/>
      <c r="E49" s="181"/>
      <c r="F49" s="181"/>
      <c r="G49" s="181"/>
    </row>
    <row r="50" spans="2:7" x14ac:dyDescent="0.2">
      <c r="B50" s="181"/>
      <c r="C50" s="181"/>
      <c r="D50" s="181"/>
      <c r="E50" s="181"/>
      <c r="F50" s="181"/>
      <c r="G50" s="181"/>
    </row>
    <row r="51" spans="2:7" x14ac:dyDescent="0.2">
      <c r="B51" s="181"/>
      <c r="C51" s="181"/>
      <c r="D51" s="181"/>
      <c r="E51" s="181"/>
      <c r="F51" s="181"/>
      <c r="G51" s="181"/>
    </row>
    <row r="52" spans="2:7" x14ac:dyDescent="0.2">
      <c r="B52" s="181"/>
      <c r="C52" s="181"/>
      <c r="D52" s="181"/>
      <c r="E52" s="181"/>
      <c r="F52" s="181"/>
      <c r="G52" s="181"/>
    </row>
    <row r="53" spans="2:7" x14ac:dyDescent="0.2">
      <c r="B53" s="181"/>
      <c r="C53" s="181"/>
      <c r="D53" s="181"/>
      <c r="E53" s="181"/>
      <c r="F53" s="181"/>
      <c r="G53" s="181"/>
    </row>
    <row r="54" spans="2:7" x14ac:dyDescent="0.2">
      <c r="B54" s="181"/>
      <c r="C54" s="181"/>
      <c r="D54" s="181"/>
      <c r="E54" s="181"/>
      <c r="F54" s="181"/>
      <c r="G54" s="181"/>
    </row>
    <row r="55" spans="2:7" x14ac:dyDescent="0.2">
      <c r="B55" s="181"/>
      <c r="C55" s="181"/>
      <c r="D55" s="181"/>
      <c r="E55" s="181"/>
      <c r="F55" s="181"/>
      <c r="G55" s="181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7"/>
  <sheetViews>
    <sheetView workbookViewId="0">
      <selection activeCell="E15" sqref="E1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8" t="s">
        <v>5</v>
      </c>
      <c r="B1" s="189"/>
      <c r="C1" s="69" t="str">
        <f>CONCATENATE(cislostavby," ",nazevstavby)</f>
        <v xml:space="preserve"> ZŠ Milín</v>
      </c>
      <c r="D1" s="70"/>
      <c r="E1" s="71"/>
      <c r="F1" s="70"/>
      <c r="G1" s="72"/>
      <c r="H1" s="73"/>
      <c r="I1" s="74"/>
    </row>
    <row r="2" spans="1:57" ht="13.5" thickBot="1" x14ac:dyDescent="0.25">
      <c r="A2" s="190" t="s">
        <v>1</v>
      </c>
      <c r="B2" s="191"/>
      <c r="C2" s="75" t="str">
        <f>CONCATENATE(cisloobjektu," ",nazevobjektu)</f>
        <v xml:space="preserve"> SO 01.D1 Stavební úpravy - dodatek 1</v>
      </c>
      <c r="D2" s="76"/>
      <c r="E2" s="77"/>
      <c r="F2" s="76"/>
      <c r="G2" s="192"/>
      <c r="H2" s="192"/>
      <c r="I2" s="193"/>
    </row>
    <row r="3" spans="1:57" ht="13.5" thickTop="1" x14ac:dyDescent="0.2">
      <c r="F3" s="11"/>
    </row>
    <row r="4" spans="1:57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57" s="11" customFormat="1" x14ac:dyDescent="0.2">
      <c r="A7" s="177" t="str">
        <f>Položky!B7</f>
        <v>3</v>
      </c>
      <c r="B7" s="86" t="str">
        <f>Položky!C7</f>
        <v>Svislé konstrukce</v>
      </c>
      <c r="C7" s="87"/>
      <c r="D7" s="88"/>
      <c r="E7" s="178">
        <f>Položky!BA10</f>
        <v>0</v>
      </c>
      <c r="F7" s="179">
        <f>Položky!BB10</f>
        <v>0</v>
      </c>
      <c r="G7" s="179">
        <f>Položky!BC10</f>
        <v>0</v>
      </c>
      <c r="H7" s="179">
        <f>Položky!BD10</f>
        <v>0</v>
      </c>
      <c r="I7" s="180">
        <f>Položky!BE10</f>
        <v>0</v>
      </c>
    </row>
    <row r="8" spans="1:57" s="11" customFormat="1" x14ac:dyDescent="0.2">
      <c r="A8" s="177" t="str">
        <f>Položky!B11</f>
        <v>95</v>
      </c>
      <c r="B8" s="86" t="str">
        <f>Položky!C11</f>
        <v>Dokončovací práce</v>
      </c>
      <c r="C8" s="87"/>
      <c r="D8" s="88"/>
      <c r="E8" s="178">
        <f>Položky!BA16</f>
        <v>0</v>
      </c>
      <c r="F8" s="179">
        <f>Položky!BB16</f>
        <v>0</v>
      </c>
      <c r="G8" s="179">
        <f>Položky!BC16</f>
        <v>0</v>
      </c>
      <c r="H8" s="179">
        <f>Položky!BD16</f>
        <v>0</v>
      </c>
      <c r="I8" s="180">
        <f>Položky!BE16</f>
        <v>0</v>
      </c>
    </row>
    <row r="9" spans="1:57" s="11" customFormat="1" ht="13.5" thickBot="1" x14ac:dyDescent="0.25">
      <c r="A9" s="177" t="str">
        <f>Položky!B17</f>
        <v>M 21</v>
      </c>
      <c r="B9" s="86" t="str">
        <f>Položky!C17</f>
        <v>Elektromontáže</v>
      </c>
      <c r="C9" s="87"/>
      <c r="D9" s="88"/>
      <c r="E9" s="178">
        <f>Položky!BA20</f>
        <v>0</v>
      </c>
      <c r="F9" s="179">
        <f>Položky!BB20</f>
        <v>0</v>
      </c>
      <c r="G9" s="179">
        <f>Položky!BC20</f>
        <v>0</v>
      </c>
      <c r="H9" s="179">
        <f>Položky!BD20</f>
        <v>0</v>
      </c>
      <c r="I9" s="180">
        <f>Položky!BE20</f>
        <v>0</v>
      </c>
    </row>
    <row r="10" spans="1:57" s="94" customFormat="1" ht="13.5" thickBot="1" x14ac:dyDescent="0.25">
      <c r="A10" s="89"/>
      <c r="B10" s="81" t="s">
        <v>50</v>
      </c>
      <c r="C10" s="81"/>
      <c r="D10" s="90"/>
      <c r="E10" s="91">
        <f>SUM(E7:E9)</f>
        <v>0</v>
      </c>
      <c r="F10" s="92">
        <f>SUM(F7:F9)</f>
        <v>0</v>
      </c>
      <c r="G10" s="92">
        <f>SUM(G7:G9)</f>
        <v>0</v>
      </c>
      <c r="H10" s="92">
        <f>SUM(H7:H9)</f>
        <v>0</v>
      </c>
      <c r="I10" s="93">
        <f>SUM(I7:I9)</f>
        <v>0</v>
      </c>
    </row>
    <row r="11" spans="1:57" x14ac:dyDescent="0.2">
      <c r="A11" s="87"/>
      <c r="B11" s="87"/>
      <c r="C11" s="87"/>
      <c r="D11" s="87"/>
      <c r="E11" s="87"/>
      <c r="F11" s="87"/>
      <c r="G11" s="87"/>
      <c r="H11" s="87"/>
      <c r="I11" s="87"/>
    </row>
    <row r="12" spans="1:57" ht="19.5" customHeight="1" x14ac:dyDescent="0.25">
      <c r="A12" s="95" t="s">
        <v>51</v>
      </c>
      <c r="B12" s="95"/>
      <c r="C12" s="95"/>
      <c r="D12" s="95"/>
      <c r="E12" s="95"/>
      <c r="F12" s="95"/>
      <c r="G12" s="96"/>
      <c r="H12" s="95"/>
      <c r="I12" s="95"/>
      <c r="BA12" s="30"/>
      <c r="BB12" s="30"/>
      <c r="BC12" s="30"/>
      <c r="BD12" s="30"/>
      <c r="BE12" s="30"/>
    </row>
    <row r="13" spans="1:57" ht="13.5" thickBot="1" x14ac:dyDescent="0.25">
      <c r="A13" s="97"/>
      <c r="B13" s="97"/>
      <c r="C13" s="97"/>
      <c r="D13" s="97"/>
      <c r="E13" s="97"/>
      <c r="F13" s="97"/>
      <c r="G13" s="97"/>
      <c r="H13" s="97"/>
      <c r="I13" s="97"/>
    </row>
    <row r="14" spans="1:57" x14ac:dyDescent="0.2">
      <c r="A14" s="98" t="s">
        <v>52</v>
      </c>
      <c r="B14" s="99"/>
      <c r="C14" s="99"/>
      <c r="D14" s="100"/>
      <c r="E14" s="101" t="s">
        <v>53</v>
      </c>
      <c r="F14" s="102" t="s">
        <v>54</v>
      </c>
      <c r="G14" s="103" t="s">
        <v>55</v>
      </c>
      <c r="H14" s="104"/>
      <c r="I14" s="105" t="s">
        <v>53</v>
      </c>
    </row>
    <row r="15" spans="1:57" x14ac:dyDescent="0.2">
      <c r="A15" s="106" t="s">
        <v>88</v>
      </c>
      <c r="B15" s="107"/>
      <c r="C15" s="107"/>
      <c r="D15" s="108"/>
      <c r="E15" s="109"/>
      <c r="F15" s="110">
        <v>0</v>
      </c>
      <c r="G15" s="111">
        <f>CHOOSE(BA15+1,HSV+PSV,HSV+PSV+Mont,HSV+PSV+Dodavka+Mont,HSV,PSV,Mont,Dodavka,Mont+Dodavka,0)</f>
        <v>0</v>
      </c>
      <c r="H15" s="112"/>
      <c r="I15" s="113">
        <f>E15+F15*G15/100</f>
        <v>0</v>
      </c>
      <c r="BA15">
        <v>0</v>
      </c>
    </row>
    <row r="16" spans="1:57" ht="13.5" thickBot="1" x14ac:dyDescent="0.25">
      <c r="A16" s="114"/>
      <c r="B16" s="115" t="s">
        <v>56</v>
      </c>
      <c r="C16" s="116"/>
      <c r="D16" s="117"/>
      <c r="E16" s="118"/>
      <c r="F16" s="119"/>
      <c r="G16" s="119"/>
      <c r="H16" s="194">
        <f>SUM(I15:I15)</f>
        <v>0</v>
      </c>
      <c r="I16" s="195"/>
    </row>
    <row r="17" spans="1:9" x14ac:dyDescent="0.2">
      <c r="A17" s="97"/>
      <c r="B17" s="97"/>
      <c r="C17" s="97"/>
      <c r="D17" s="97"/>
      <c r="E17" s="97"/>
      <c r="F17" s="97"/>
      <c r="G17" s="97"/>
      <c r="H17" s="97"/>
      <c r="I17" s="97"/>
    </row>
    <row r="18" spans="1:9" x14ac:dyDescent="0.2">
      <c r="B18" s="94"/>
      <c r="F18" s="120"/>
      <c r="G18" s="121"/>
      <c r="H18" s="121"/>
      <c r="I18" s="122"/>
    </row>
    <row r="19" spans="1:9" x14ac:dyDescent="0.2">
      <c r="F19" s="120"/>
      <c r="G19" s="121"/>
      <c r="H19" s="121"/>
      <c r="I19" s="122"/>
    </row>
    <row r="20" spans="1:9" x14ac:dyDescent="0.2">
      <c r="F20" s="120"/>
      <c r="G20" s="121"/>
      <c r="H20" s="121"/>
      <c r="I20" s="122"/>
    </row>
    <row r="21" spans="1:9" x14ac:dyDescent="0.2">
      <c r="F21" s="120"/>
      <c r="G21" s="121"/>
      <c r="H21" s="121"/>
      <c r="I21" s="122"/>
    </row>
    <row r="22" spans="1:9" x14ac:dyDescent="0.2">
      <c r="F22" s="120"/>
      <c r="G22" s="121"/>
      <c r="H22" s="121"/>
      <c r="I22" s="122"/>
    </row>
    <row r="23" spans="1:9" x14ac:dyDescent="0.2">
      <c r="F23" s="120"/>
      <c r="G23" s="121"/>
      <c r="H23" s="121"/>
      <c r="I23" s="122"/>
    </row>
    <row r="24" spans="1:9" x14ac:dyDescent="0.2">
      <c r="F24" s="120"/>
      <c r="G24" s="121"/>
      <c r="H24" s="121"/>
      <c r="I24" s="122"/>
    </row>
    <row r="25" spans="1:9" x14ac:dyDescent="0.2">
      <c r="F25" s="120"/>
      <c r="G25" s="121"/>
      <c r="H25" s="121"/>
      <c r="I25" s="122"/>
    </row>
    <row r="26" spans="1:9" x14ac:dyDescent="0.2">
      <c r="F26" s="120"/>
      <c r="G26" s="121"/>
      <c r="H26" s="121"/>
      <c r="I26" s="122"/>
    </row>
    <row r="27" spans="1:9" x14ac:dyDescent="0.2">
      <c r="F27" s="120"/>
      <c r="G27" s="121"/>
      <c r="H27" s="121"/>
      <c r="I27" s="122"/>
    </row>
    <row r="28" spans="1:9" x14ac:dyDescent="0.2">
      <c r="F28" s="120"/>
      <c r="G28" s="121"/>
      <c r="H28" s="121"/>
      <c r="I28" s="122"/>
    </row>
    <row r="29" spans="1:9" x14ac:dyDescent="0.2">
      <c r="F29" s="120"/>
      <c r="G29" s="121"/>
      <c r="H29" s="121"/>
      <c r="I29" s="122"/>
    </row>
    <row r="30" spans="1:9" x14ac:dyDescent="0.2">
      <c r="F30" s="120"/>
      <c r="G30" s="121"/>
      <c r="H30" s="121"/>
      <c r="I30" s="122"/>
    </row>
    <row r="31" spans="1:9" x14ac:dyDescent="0.2">
      <c r="F31" s="120"/>
      <c r="G31" s="121"/>
      <c r="H31" s="121"/>
      <c r="I31" s="122"/>
    </row>
    <row r="32" spans="1:9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</sheetData>
  <mergeCells count="4">
    <mergeCell ref="A1:B1"/>
    <mergeCell ref="A2:B2"/>
    <mergeCell ref="G2:I2"/>
    <mergeCell ref="H16:I1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3"/>
  <sheetViews>
    <sheetView showGridLines="0" showZeros="0" zoomScaleNormal="100" workbookViewId="0">
      <selection activeCell="F18" sqref="F18"/>
    </sheetView>
  </sheetViews>
  <sheetFormatPr defaultColWidth="9.140625"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71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8" t="s">
        <v>57</v>
      </c>
      <c r="B1" s="198"/>
      <c r="C1" s="198"/>
      <c r="D1" s="198"/>
      <c r="E1" s="198"/>
      <c r="F1" s="198"/>
      <c r="G1" s="198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9" t="s">
        <v>5</v>
      </c>
      <c r="B3" s="200"/>
      <c r="C3" s="128" t="str">
        <f>CONCATENATE(cislostavby," ",nazevstavby)</f>
        <v xml:space="preserve"> ZŠ Milín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201" t="s">
        <v>1</v>
      </c>
      <c r="B4" s="202"/>
      <c r="C4" s="133" t="str">
        <f>CONCATENATE(cisloobjektu," ",nazevobjektu)</f>
        <v xml:space="preserve"> SO 01.D1 Stavební úpravy - dodatek 1</v>
      </c>
      <c r="D4" s="134"/>
      <c r="E4" s="203"/>
      <c r="F4" s="203"/>
      <c r="G4" s="204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69</v>
      </c>
      <c r="C7" s="145" t="s">
        <v>70</v>
      </c>
      <c r="D7" s="146"/>
      <c r="E7" s="147"/>
      <c r="F7" s="147"/>
      <c r="G7" s="148"/>
      <c r="H7" s="149"/>
      <c r="I7" s="149"/>
      <c r="O7" s="150">
        <v>1</v>
      </c>
    </row>
    <row r="8" spans="1:104" ht="22.5" x14ac:dyDescent="0.2">
      <c r="A8" s="151">
        <v>1</v>
      </c>
      <c r="B8" s="152" t="s">
        <v>71</v>
      </c>
      <c r="C8" s="153" t="s">
        <v>72</v>
      </c>
      <c r="D8" s="154" t="s">
        <v>73</v>
      </c>
      <c r="E8" s="155">
        <v>3.984</v>
      </c>
      <c r="F8" s="155"/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0.105</v>
      </c>
    </row>
    <row r="9" spans="1:104" x14ac:dyDescent="0.2">
      <c r="A9" s="157"/>
      <c r="B9" s="158"/>
      <c r="C9" s="196" t="s">
        <v>74</v>
      </c>
      <c r="D9" s="197"/>
      <c r="E9" s="159">
        <v>3.984</v>
      </c>
      <c r="F9" s="160"/>
      <c r="G9" s="161"/>
      <c r="M9" s="162" t="s">
        <v>74</v>
      </c>
      <c r="O9" s="150"/>
    </row>
    <row r="10" spans="1:104" x14ac:dyDescent="0.2">
      <c r="A10" s="163"/>
      <c r="B10" s="164" t="s">
        <v>66</v>
      </c>
      <c r="C10" s="165" t="str">
        <f>CONCATENATE(B7," ",C7)</f>
        <v>3 Svislé konstrukce</v>
      </c>
      <c r="D10" s="163"/>
      <c r="E10" s="166"/>
      <c r="F10" s="166"/>
      <c r="G10" s="167">
        <f>SUM(G7:G9)</f>
        <v>0</v>
      </c>
      <c r="O10" s="150">
        <v>4</v>
      </c>
      <c r="BA10" s="168">
        <f>SUM(BA7:BA9)</f>
        <v>0</v>
      </c>
      <c r="BB10" s="168">
        <f>SUM(BB7:BB9)</f>
        <v>0</v>
      </c>
      <c r="BC10" s="168">
        <f>SUM(BC7:BC9)</f>
        <v>0</v>
      </c>
      <c r="BD10" s="168">
        <f>SUM(BD7:BD9)</f>
        <v>0</v>
      </c>
      <c r="BE10" s="168">
        <f>SUM(BE7:BE9)</f>
        <v>0</v>
      </c>
    </row>
    <row r="11" spans="1:104" x14ac:dyDescent="0.2">
      <c r="A11" s="143" t="s">
        <v>65</v>
      </c>
      <c r="B11" s="144" t="s">
        <v>75</v>
      </c>
      <c r="C11" s="145" t="s">
        <v>76</v>
      </c>
      <c r="D11" s="146"/>
      <c r="E11" s="147"/>
      <c r="F11" s="147"/>
      <c r="G11" s="148"/>
      <c r="H11" s="149"/>
      <c r="I11" s="149"/>
      <c r="O11" s="150">
        <v>1</v>
      </c>
    </row>
    <row r="12" spans="1:104" x14ac:dyDescent="0.2">
      <c r="A12" s="151">
        <v>2</v>
      </c>
      <c r="B12" s="152" t="s">
        <v>77</v>
      </c>
      <c r="C12" s="153" t="s">
        <v>78</v>
      </c>
      <c r="D12" s="154" t="s">
        <v>73</v>
      </c>
      <c r="E12" s="155">
        <v>1005.1564</v>
      </c>
      <c r="F12" s="155"/>
      <c r="G12" s="156">
        <f>E12*F12</f>
        <v>0</v>
      </c>
      <c r="O12" s="150">
        <v>2</v>
      </c>
      <c r="AA12" s="123">
        <v>12</v>
      </c>
      <c r="AB12" s="123">
        <v>0</v>
      </c>
      <c r="AC12" s="123">
        <v>2</v>
      </c>
      <c r="AZ12" s="123">
        <v>1</v>
      </c>
      <c r="BA12" s="123">
        <f>IF(AZ12=1,G12,0)</f>
        <v>0</v>
      </c>
      <c r="BB12" s="123">
        <f>IF(AZ12=2,G12,0)</f>
        <v>0</v>
      </c>
      <c r="BC12" s="123">
        <f>IF(AZ12=3,G12,0)</f>
        <v>0</v>
      </c>
      <c r="BD12" s="123">
        <f>IF(AZ12=4,G12,0)</f>
        <v>0</v>
      </c>
      <c r="BE12" s="123">
        <f>IF(AZ12=5,G12,0)</f>
        <v>0</v>
      </c>
      <c r="CZ12" s="123">
        <v>4.0000000000000003E-5</v>
      </c>
    </row>
    <row r="13" spans="1:104" x14ac:dyDescent="0.2">
      <c r="A13" s="157"/>
      <c r="B13" s="158"/>
      <c r="C13" s="196" t="s">
        <v>79</v>
      </c>
      <c r="D13" s="197"/>
      <c r="E13" s="159">
        <v>895.20640000000003</v>
      </c>
      <c r="F13" s="160"/>
      <c r="G13" s="161"/>
      <c r="M13" s="162" t="s">
        <v>79</v>
      </c>
      <c r="O13" s="150"/>
    </row>
    <row r="14" spans="1:104" x14ac:dyDescent="0.2">
      <c r="A14" s="157"/>
      <c r="B14" s="158"/>
      <c r="C14" s="196" t="s">
        <v>80</v>
      </c>
      <c r="D14" s="197"/>
      <c r="E14" s="159">
        <v>85.95</v>
      </c>
      <c r="F14" s="160"/>
      <c r="G14" s="161"/>
      <c r="M14" s="162" t="s">
        <v>80</v>
      </c>
      <c r="O14" s="150"/>
    </row>
    <row r="15" spans="1:104" x14ac:dyDescent="0.2">
      <c r="A15" s="157"/>
      <c r="B15" s="158"/>
      <c r="C15" s="196" t="s">
        <v>81</v>
      </c>
      <c r="D15" s="197"/>
      <c r="E15" s="159">
        <v>24</v>
      </c>
      <c r="F15" s="160"/>
      <c r="G15" s="161"/>
      <c r="M15" s="162" t="s">
        <v>81</v>
      </c>
      <c r="O15" s="150"/>
    </row>
    <row r="16" spans="1:104" x14ac:dyDescent="0.2">
      <c r="A16" s="163"/>
      <c r="B16" s="164" t="s">
        <v>66</v>
      </c>
      <c r="C16" s="165" t="str">
        <f>CONCATENATE(B11," ",C11)</f>
        <v>95 Dokončovací práce</v>
      </c>
      <c r="D16" s="163"/>
      <c r="E16" s="166"/>
      <c r="F16" s="166"/>
      <c r="G16" s="167">
        <f>SUM(G11:G15)</f>
        <v>0</v>
      </c>
      <c r="O16" s="150">
        <v>4</v>
      </c>
      <c r="BA16" s="168">
        <f>SUM(BA11:BA15)</f>
        <v>0</v>
      </c>
      <c r="BB16" s="168">
        <f>SUM(BB11:BB15)</f>
        <v>0</v>
      </c>
      <c r="BC16" s="168">
        <f>SUM(BC11:BC15)</f>
        <v>0</v>
      </c>
      <c r="BD16" s="168">
        <f>SUM(BD11:BD15)</f>
        <v>0</v>
      </c>
      <c r="BE16" s="168">
        <f>SUM(BE11:BE15)</f>
        <v>0</v>
      </c>
    </row>
    <row r="17" spans="1:104" x14ac:dyDescent="0.2">
      <c r="A17" s="143" t="s">
        <v>65</v>
      </c>
      <c r="B17" s="144" t="s">
        <v>82</v>
      </c>
      <c r="C17" s="145" t="s">
        <v>83</v>
      </c>
      <c r="D17" s="146"/>
      <c r="E17" s="147"/>
      <c r="F17" s="147"/>
      <c r="G17" s="148"/>
      <c r="H17" s="149"/>
      <c r="I17" s="149"/>
      <c r="O17" s="150">
        <v>1</v>
      </c>
    </row>
    <row r="18" spans="1:104" x14ac:dyDescent="0.2">
      <c r="A18" s="151">
        <v>3</v>
      </c>
      <c r="B18" s="152" t="s">
        <v>84</v>
      </c>
      <c r="C18" s="153" t="s">
        <v>85</v>
      </c>
      <c r="D18" s="154" t="s">
        <v>86</v>
      </c>
      <c r="E18" s="155">
        <v>1</v>
      </c>
      <c r="F18" s="155"/>
      <c r="G18" s="156">
        <f>E18*F18</f>
        <v>0</v>
      </c>
      <c r="O18" s="150">
        <v>2</v>
      </c>
      <c r="AA18" s="123">
        <v>12</v>
      </c>
      <c r="AB18" s="123">
        <v>0</v>
      </c>
      <c r="AC18" s="123">
        <v>3</v>
      </c>
      <c r="AZ18" s="123">
        <v>4</v>
      </c>
      <c r="BA18" s="123">
        <f>IF(AZ18=1,G18,0)</f>
        <v>0</v>
      </c>
      <c r="BB18" s="123">
        <f>IF(AZ18=2,G18,0)</f>
        <v>0</v>
      </c>
      <c r="BC18" s="123">
        <f>IF(AZ18=3,G18,0)</f>
        <v>0</v>
      </c>
      <c r="BD18" s="123">
        <f>IF(AZ18=4,G18,0)</f>
        <v>0</v>
      </c>
      <c r="BE18" s="123">
        <f>IF(AZ18=5,G18,0)</f>
        <v>0</v>
      </c>
      <c r="CZ18" s="123">
        <v>0</v>
      </c>
    </row>
    <row r="19" spans="1:104" x14ac:dyDescent="0.2">
      <c r="A19" s="157"/>
      <c r="B19" s="158"/>
      <c r="C19" s="196" t="s">
        <v>87</v>
      </c>
      <c r="D19" s="197"/>
      <c r="E19" s="159">
        <v>1</v>
      </c>
      <c r="F19" s="160"/>
      <c r="G19" s="161"/>
      <c r="M19" s="162" t="s">
        <v>87</v>
      </c>
      <c r="O19" s="150"/>
    </row>
    <row r="20" spans="1:104" x14ac:dyDescent="0.2">
      <c r="A20" s="163"/>
      <c r="B20" s="164" t="s">
        <v>66</v>
      </c>
      <c r="C20" s="165" t="str">
        <f>CONCATENATE(B17," ",C17)</f>
        <v>M 21 Elektromontáže</v>
      </c>
      <c r="D20" s="163"/>
      <c r="E20" s="166"/>
      <c r="F20" s="166"/>
      <c r="G20" s="167">
        <f>SUM(G17:G19)</f>
        <v>0</v>
      </c>
      <c r="O20" s="150">
        <v>4</v>
      </c>
      <c r="BA20" s="168">
        <f>SUM(BA17:BA19)</f>
        <v>0</v>
      </c>
      <c r="BB20" s="168">
        <f>SUM(BB17:BB19)</f>
        <v>0</v>
      </c>
      <c r="BC20" s="168">
        <f>SUM(BC17:BC19)</f>
        <v>0</v>
      </c>
      <c r="BD20" s="168">
        <f>SUM(BD17:BD19)</f>
        <v>0</v>
      </c>
      <c r="BE20" s="168">
        <f>SUM(BE17:BE19)</f>
        <v>0</v>
      </c>
    </row>
    <row r="21" spans="1:104" x14ac:dyDescent="0.2">
      <c r="A21" s="124"/>
      <c r="B21" s="124"/>
      <c r="C21" s="124"/>
      <c r="D21" s="124"/>
      <c r="E21" s="124"/>
      <c r="F21" s="124"/>
      <c r="G21" s="124"/>
    </row>
    <row r="22" spans="1:104" x14ac:dyDescent="0.2">
      <c r="E22" s="123"/>
    </row>
    <row r="23" spans="1:104" x14ac:dyDescent="0.2">
      <c r="E23" s="123"/>
    </row>
    <row r="24" spans="1:104" x14ac:dyDescent="0.2">
      <c r="E24" s="123"/>
    </row>
    <row r="25" spans="1:104" x14ac:dyDescent="0.2">
      <c r="E25" s="123"/>
    </row>
    <row r="26" spans="1:104" x14ac:dyDescent="0.2">
      <c r="E26" s="123"/>
    </row>
    <row r="27" spans="1:104" x14ac:dyDescent="0.2">
      <c r="E27" s="123"/>
    </row>
    <row r="28" spans="1:104" x14ac:dyDescent="0.2">
      <c r="E28" s="123"/>
    </row>
    <row r="29" spans="1:104" x14ac:dyDescent="0.2">
      <c r="E29" s="123"/>
    </row>
    <row r="30" spans="1:104" x14ac:dyDescent="0.2">
      <c r="E30" s="123"/>
    </row>
    <row r="31" spans="1:104" x14ac:dyDescent="0.2">
      <c r="E31" s="123"/>
    </row>
    <row r="32" spans="1:104" x14ac:dyDescent="0.2">
      <c r="E32" s="123"/>
    </row>
    <row r="33" spans="1:7" x14ac:dyDescent="0.2">
      <c r="E33" s="123"/>
    </row>
    <row r="34" spans="1:7" x14ac:dyDescent="0.2">
      <c r="E34" s="123"/>
    </row>
    <row r="35" spans="1:7" x14ac:dyDescent="0.2">
      <c r="E35" s="123"/>
    </row>
    <row r="36" spans="1:7" x14ac:dyDescent="0.2">
      <c r="E36" s="123"/>
    </row>
    <row r="37" spans="1:7" x14ac:dyDescent="0.2">
      <c r="E37" s="123"/>
    </row>
    <row r="38" spans="1:7" x14ac:dyDescent="0.2">
      <c r="E38" s="123"/>
    </row>
    <row r="39" spans="1:7" x14ac:dyDescent="0.2">
      <c r="E39" s="123"/>
    </row>
    <row r="40" spans="1:7" x14ac:dyDescent="0.2">
      <c r="E40" s="123"/>
    </row>
    <row r="41" spans="1:7" x14ac:dyDescent="0.2">
      <c r="E41" s="123"/>
    </row>
    <row r="42" spans="1:7" x14ac:dyDescent="0.2">
      <c r="E42" s="123"/>
    </row>
    <row r="43" spans="1:7" x14ac:dyDescent="0.2">
      <c r="E43" s="123"/>
    </row>
    <row r="44" spans="1:7" x14ac:dyDescent="0.2">
      <c r="A44" s="169"/>
      <c r="B44" s="169"/>
      <c r="C44" s="169"/>
      <c r="D44" s="169"/>
      <c r="E44" s="169"/>
      <c r="F44" s="169"/>
      <c r="G44" s="169"/>
    </row>
    <row r="45" spans="1:7" x14ac:dyDescent="0.2">
      <c r="A45" s="169"/>
      <c r="B45" s="169"/>
      <c r="C45" s="169"/>
      <c r="D45" s="169"/>
      <c r="E45" s="169"/>
      <c r="F45" s="169"/>
      <c r="G45" s="169"/>
    </row>
    <row r="46" spans="1:7" x14ac:dyDescent="0.2">
      <c r="A46" s="169"/>
      <c r="B46" s="169"/>
      <c r="C46" s="169"/>
      <c r="D46" s="169"/>
      <c r="E46" s="169"/>
      <c r="F46" s="169"/>
      <c r="G46" s="169"/>
    </row>
    <row r="47" spans="1:7" x14ac:dyDescent="0.2">
      <c r="A47" s="169"/>
      <c r="B47" s="169"/>
      <c r="C47" s="169"/>
      <c r="D47" s="169"/>
      <c r="E47" s="169"/>
      <c r="F47" s="169"/>
      <c r="G47" s="169"/>
    </row>
    <row r="48" spans="1:7" x14ac:dyDescent="0.2">
      <c r="E48" s="123"/>
    </row>
    <row r="49" spans="5:5" x14ac:dyDescent="0.2">
      <c r="E49" s="123"/>
    </row>
    <row r="50" spans="5:5" x14ac:dyDescent="0.2">
      <c r="E50" s="123"/>
    </row>
    <row r="51" spans="5:5" x14ac:dyDescent="0.2">
      <c r="E51" s="123"/>
    </row>
    <row r="52" spans="5:5" x14ac:dyDescent="0.2">
      <c r="E52" s="123"/>
    </row>
    <row r="53" spans="5:5" x14ac:dyDescent="0.2">
      <c r="E53" s="123"/>
    </row>
    <row r="54" spans="5:5" x14ac:dyDescent="0.2">
      <c r="E54" s="123"/>
    </row>
    <row r="55" spans="5:5" x14ac:dyDescent="0.2">
      <c r="E55" s="123"/>
    </row>
    <row r="56" spans="5:5" x14ac:dyDescent="0.2">
      <c r="E56" s="123"/>
    </row>
    <row r="57" spans="5:5" x14ac:dyDescent="0.2">
      <c r="E57" s="123"/>
    </row>
    <row r="58" spans="5:5" x14ac:dyDescent="0.2">
      <c r="E58" s="123"/>
    </row>
    <row r="59" spans="5:5" x14ac:dyDescent="0.2">
      <c r="E59" s="123"/>
    </row>
    <row r="60" spans="5:5" x14ac:dyDescent="0.2">
      <c r="E60" s="123"/>
    </row>
    <row r="61" spans="5:5" x14ac:dyDescent="0.2">
      <c r="E61" s="123"/>
    </row>
    <row r="62" spans="5:5" x14ac:dyDescent="0.2">
      <c r="E62" s="123"/>
    </row>
    <row r="63" spans="5:5" x14ac:dyDescent="0.2">
      <c r="E63" s="123"/>
    </row>
    <row r="64" spans="5:5" x14ac:dyDescent="0.2">
      <c r="E64" s="123"/>
    </row>
    <row r="65" spans="1:7" x14ac:dyDescent="0.2">
      <c r="E65" s="123"/>
    </row>
    <row r="66" spans="1:7" x14ac:dyDescent="0.2">
      <c r="E66" s="123"/>
    </row>
    <row r="67" spans="1:7" x14ac:dyDescent="0.2">
      <c r="E67" s="123"/>
    </row>
    <row r="68" spans="1:7" x14ac:dyDescent="0.2">
      <c r="E68" s="123"/>
    </row>
    <row r="69" spans="1:7" x14ac:dyDescent="0.2">
      <c r="E69" s="123"/>
    </row>
    <row r="70" spans="1:7" x14ac:dyDescent="0.2">
      <c r="E70" s="123"/>
    </row>
    <row r="71" spans="1:7" x14ac:dyDescent="0.2">
      <c r="E71" s="123"/>
    </row>
    <row r="72" spans="1:7" x14ac:dyDescent="0.2">
      <c r="E72" s="123"/>
    </row>
    <row r="73" spans="1:7" x14ac:dyDescent="0.2">
      <c r="E73" s="123"/>
    </row>
    <row r="74" spans="1:7" x14ac:dyDescent="0.2">
      <c r="E74" s="123"/>
    </row>
    <row r="75" spans="1:7" x14ac:dyDescent="0.2">
      <c r="E75" s="123"/>
    </row>
    <row r="76" spans="1:7" x14ac:dyDescent="0.2">
      <c r="E76" s="123"/>
    </row>
    <row r="77" spans="1:7" x14ac:dyDescent="0.2">
      <c r="E77" s="123"/>
    </row>
    <row r="78" spans="1:7" x14ac:dyDescent="0.2">
      <c r="E78" s="123"/>
    </row>
    <row r="79" spans="1:7" x14ac:dyDescent="0.2">
      <c r="A79" s="170"/>
      <c r="B79" s="170"/>
    </row>
    <row r="80" spans="1:7" x14ac:dyDescent="0.2">
      <c r="A80" s="169"/>
      <c r="B80" s="169"/>
      <c r="C80" s="172"/>
      <c r="D80" s="172"/>
      <c r="E80" s="173"/>
      <c r="F80" s="172"/>
      <c r="G80" s="174"/>
    </row>
    <row r="81" spans="1:7" x14ac:dyDescent="0.2">
      <c r="A81" s="175"/>
      <c r="B81" s="175"/>
      <c r="C81" s="169"/>
      <c r="D81" s="169"/>
      <c r="E81" s="176"/>
      <c r="F81" s="169"/>
      <c r="G81" s="169"/>
    </row>
    <row r="82" spans="1:7" x14ac:dyDescent="0.2">
      <c r="A82" s="169"/>
      <c r="B82" s="169"/>
      <c r="C82" s="169"/>
      <c r="D82" s="169"/>
      <c r="E82" s="176"/>
      <c r="F82" s="169"/>
      <c r="G82" s="169"/>
    </row>
    <row r="83" spans="1:7" x14ac:dyDescent="0.2">
      <c r="A83" s="169"/>
      <c r="B83" s="169"/>
      <c r="C83" s="169"/>
      <c r="D83" s="169"/>
      <c r="E83" s="176"/>
      <c r="F83" s="169"/>
      <c r="G83" s="169"/>
    </row>
    <row r="84" spans="1:7" x14ac:dyDescent="0.2">
      <c r="A84" s="169"/>
      <c r="B84" s="169"/>
      <c r="C84" s="169"/>
      <c r="D84" s="169"/>
      <c r="E84" s="176"/>
      <c r="F84" s="169"/>
      <c r="G84" s="169"/>
    </row>
    <row r="85" spans="1:7" x14ac:dyDescent="0.2">
      <c r="A85" s="169"/>
      <c r="B85" s="169"/>
      <c r="C85" s="169"/>
      <c r="D85" s="169"/>
      <c r="E85" s="176"/>
      <c r="F85" s="169"/>
      <c r="G85" s="169"/>
    </row>
    <row r="86" spans="1:7" x14ac:dyDescent="0.2">
      <c r="A86" s="169"/>
      <c r="B86" s="169"/>
      <c r="C86" s="169"/>
      <c r="D86" s="169"/>
      <c r="E86" s="176"/>
      <c r="F86" s="169"/>
      <c r="G86" s="169"/>
    </row>
    <row r="87" spans="1:7" x14ac:dyDescent="0.2">
      <c r="A87" s="169"/>
      <c r="B87" s="169"/>
      <c r="C87" s="169"/>
      <c r="D87" s="169"/>
      <c r="E87" s="176"/>
      <c r="F87" s="169"/>
      <c r="G87" s="169"/>
    </row>
    <row r="88" spans="1:7" x14ac:dyDescent="0.2">
      <c r="A88" s="169"/>
      <c r="B88" s="169"/>
      <c r="C88" s="169"/>
      <c r="D88" s="169"/>
      <c r="E88" s="176"/>
      <c r="F88" s="169"/>
      <c r="G88" s="169"/>
    </row>
    <row r="89" spans="1:7" x14ac:dyDescent="0.2">
      <c r="A89" s="169"/>
      <c r="B89" s="169"/>
      <c r="C89" s="169"/>
      <c r="D89" s="169"/>
      <c r="E89" s="176"/>
      <c r="F89" s="169"/>
      <c r="G89" s="169"/>
    </row>
    <row r="90" spans="1:7" x14ac:dyDescent="0.2">
      <c r="A90" s="169"/>
      <c r="B90" s="169"/>
      <c r="C90" s="169"/>
      <c r="D90" s="169"/>
      <c r="E90" s="176"/>
      <c r="F90" s="169"/>
      <c r="G90" s="169"/>
    </row>
    <row r="91" spans="1:7" x14ac:dyDescent="0.2">
      <c r="A91" s="169"/>
      <c r="B91" s="169"/>
      <c r="C91" s="169"/>
      <c r="D91" s="169"/>
      <c r="E91" s="176"/>
      <c r="F91" s="169"/>
      <c r="G91" s="169"/>
    </row>
    <row r="92" spans="1:7" x14ac:dyDescent="0.2">
      <c r="A92" s="169"/>
      <c r="B92" s="169"/>
      <c r="C92" s="169"/>
      <c r="D92" s="169"/>
      <c r="E92" s="176"/>
      <c r="F92" s="169"/>
      <c r="G92" s="169"/>
    </row>
    <row r="93" spans="1:7" x14ac:dyDescent="0.2">
      <c r="A93" s="169"/>
      <c r="B93" s="169"/>
      <c r="C93" s="169"/>
      <c r="D93" s="169"/>
      <c r="E93" s="176"/>
      <c r="F93" s="169"/>
      <c r="G93" s="169"/>
    </row>
  </sheetData>
  <mergeCells count="9">
    <mergeCell ref="C19:D19"/>
    <mergeCell ref="C13:D13"/>
    <mergeCell ref="C14:D14"/>
    <mergeCell ref="C15:D15"/>
    <mergeCell ref="A1:G1"/>
    <mergeCell ref="A3:B3"/>
    <mergeCell ref="A4:B4"/>
    <mergeCell ref="E4:G4"/>
    <mergeCell ref="C9:D9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Ing. Roman Bielak</cp:lastModifiedBy>
  <dcterms:created xsi:type="dcterms:W3CDTF">2018-06-28T08:59:07Z</dcterms:created>
  <dcterms:modified xsi:type="dcterms:W3CDTF">2018-06-28T12:07:49Z</dcterms:modified>
</cp:coreProperties>
</file>