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1" activeTab="1"/>
  </bookViews>
  <sheets>
    <sheet name="Rekapitulace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<sst xmlns="http://schemas.openxmlformats.org/spreadsheetml/2006/main" count="1017" uniqueCount="326">
  <si>
    <t>REKAPITULACE</t>
  </si>
  <si>
    <t>Sazby DPH</t>
  </si>
  <si>
    <t>Rekapitulace cen stavebních objektů</t>
  </si>
  <si>
    <t>nízká</t>
  </si>
  <si>
    <t>vysoká</t>
  </si>
  <si>
    <t>P.č.</t>
  </si>
  <si>
    <t>Typ</t>
  </si>
  <si>
    <t>Kód objektu</t>
  </si>
  <si>
    <t>Název objektu</t>
  </si>
  <si>
    <t>JKSO</t>
  </si>
  <si>
    <t>Cena celkem</t>
  </si>
  <si>
    <t>DPH nízká</t>
  </si>
  <si>
    <t>DPH vysoká</t>
  </si>
  <si>
    <t>Cena celkem s DPH</t>
  </si>
  <si>
    <t>1.</t>
  </si>
  <si>
    <t>S</t>
  </si>
  <si>
    <t>6-1524-1</t>
  </si>
  <si>
    <t>FVE S&amp;M Develop, Jevíčko</t>
  </si>
  <si>
    <t/>
  </si>
  <si>
    <t>CELKEM</t>
  </si>
  <si>
    <t>Stavba:</t>
  </si>
  <si>
    <t>Objekt:</t>
  </si>
  <si>
    <t>Část:</t>
  </si>
  <si>
    <t>JKSO:</t>
  </si>
  <si>
    <t>Jednotková cena - základ DPH</t>
  </si>
  <si>
    <t>Hodnota DPH</t>
  </si>
  <si>
    <t>TYP</t>
  </si>
  <si>
    <t>Zařazení</t>
  </si>
  <si>
    <t>KCN</t>
  </si>
  <si>
    <t>Kód položky</t>
  </si>
  <si>
    <t>Název</t>
  </si>
  <si>
    <t>MJ</t>
  </si>
  <si>
    <t>Množství</t>
  </si>
  <si>
    <t>J. hmotnost</t>
  </si>
  <si>
    <t>J. suť</t>
  </si>
  <si>
    <t>Poznámka</t>
  </si>
  <si>
    <t>D</t>
  </si>
  <si>
    <t>M</t>
  </si>
  <si>
    <t>21-M</t>
  </si>
  <si>
    <t>Elektromontáže</t>
  </si>
  <si>
    <t>K</t>
  </si>
  <si>
    <t>921</t>
  </si>
  <si>
    <t>210010251</t>
  </si>
  <si>
    <t>Montáž hadic ochranných pryžových a plastových D do 32 mm uložených volně</t>
  </si>
  <si>
    <t>m</t>
  </si>
  <si>
    <t>MAT</t>
  </si>
  <si>
    <t>345713500s</t>
  </si>
  <si>
    <t>trubka elektroinstalační ohebná, HDPE+LDPE, UV stabilní 40mm/32mm</t>
  </si>
  <si>
    <t>210010254</t>
  </si>
  <si>
    <t>Montáž hadic ochranných pryžových a plastových D do 63 mm uložených volně</t>
  </si>
  <si>
    <t>345713520s</t>
  </si>
  <si>
    <t>trubka elektroinstalační ohebná, HDPE+LDPE, UV stabilní 63mm/52mm</t>
  </si>
  <si>
    <t>210020011s</t>
  </si>
  <si>
    <t>Montáž závěsů pro kabelový dřátěný žlab</t>
  </si>
  <si>
    <t>kus</t>
  </si>
  <si>
    <t>309378160s</t>
  </si>
  <si>
    <t>spojka závitové tyče M8</t>
  </si>
  <si>
    <t>309378165</t>
  </si>
  <si>
    <t>hmoždinka kovová pro závitovou tyč M8</t>
  </si>
  <si>
    <t>309252545</t>
  </si>
  <si>
    <t>závitová tyč metrická M8 x 1000, 1m</t>
  </si>
  <si>
    <t>ks</t>
  </si>
  <si>
    <t>210020012s</t>
  </si>
  <si>
    <t>Montáž kabelových závěsů pro drátěný žlab kabelový, do 10 kabelů, včetně montážního materiálu</t>
  </si>
  <si>
    <t>345753100</t>
  </si>
  <si>
    <t>nosný prvek drátěných žlabů, uchycení do stěny, pro žlab 250mm</t>
  </si>
  <si>
    <t>345753200</t>
  </si>
  <si>
    <t>nosný prvek drátěných žlabů, uchycení na strop, pro žlab 300mm</t>
  </si>
  <si>
    <t>210020310s</t>
  </si>
  <si>
    <t>Montáž drátěných žlabů kovových šířky do 250 mm včetně tvarování</t>
  </si>
  <si>
    <t>345754000</t>
  </si>
  <si>
    <t>drátěný žlab kabelový pozinkovaný 2m/ks 250x50</t>
  </si>
  <si>
    <t>210020312s</t>
  </si>
  <si>
    <t>Montáž drátěných žlabů kovových šířky do 500 mm včetně tvarování</t>
  </si>
  <si>
    <t>345754010</t>
  </si>
  <si>
    <t>drátěný žlab kabelový pozinkovaný 2m/ks 300x50 mm</t>
  </si>
  <si>
    <t>345754020</t>
  </si>
  <si>
    <t>drátěný žlab kabelový pozinkovaný 2m/ks 400x100 mm</t>
  </si>
  <si>
    <t>210020653</t>
  </si>
  <si>
    <t>Montáž se zhotovením konstrukce pro upevnění přístrojů do 50 kg</t>
  </si>
  <si>
    <t>194265270s</t>
  </si>
  <si>
    <t>profily z hliníku - typová konstrukce na trapézový plech</t>
  </si>
  <si>
    <t>kg</t>
  </si>
  <si>
    <t>345755480s</t>
  </si>
  <si>
    <t>úchyt FV panelů - rámových, středový, hliníkový univerzální</t>
  </si>
  <si>
    <t>345755490s</t>
  </si>
  <si>
    <t>úchyt FV panelů - rámových, krajní, hliníkový</t>
  </si>
  <si>
    <t>309022060s</t>
  </si>
  <si>
    <t>šroub DIN 912 - A2 - 8x35</t>
  </si>
  <si>
    <t>100 kus</t>
  </si>
  <si>
    <t>311205320s</t>
  </si>
  <si>
    <t>podložka pojistná M8 - A2</t>
  </si>
  <si>
    <t>tis kus</t>
  </si>
  <si>
    <t>309378100s</t>
  </si>
  <si>
    <t>šroub samovrtný se šestihrannou hlavou a podložkou s těsnící gumou - souprava pro připevnění Al profilu k střešnímu plášti</t>
  </si>
  <si>
    <t>273239600s</t>
  </si>
  <si>
    <t>gumový pás samolepící - mezi hliníkovou konstrukci a střešní plášť</t>
  </si>
  <si>
    <t>311190180s</t>
  </si>
  <si>
    <t>matice čtyřhranná M8 do profilu - DIN 557 - A2</t>
  </si>
  <si>
    <t>210100002</t>
  </si>
  <si>
    <t>Ukončení vodičů v rozváděči nebo na přístroji včetně zapojení průřezu žíly do 6 mm2</t>
  </si>
  <si>
    <t>345671380s</t>
  </si>
  <si>
    <t>konektory pár (samec a samice) MC4+PV-KBT/4 a MC4-PV-KST/5</t>
  </si>
  <si>
    <t>345670240</t>
  </si>
  <si>
    <t>oko kabelové Cu lisovací lehčené 6 x 5 KU-L</t>
  </si>
  <si>
    <t>345670200</t>
  </si>
  <si>
    <t>oko kabelové Cu lisovací lehčené 4 x 4 KU-L</t>
  </si>
  <si>
    <t>210100003</t>
  </si>
  <si>
    <t>Ukončení vodičů v rozváděči nebo na přístroji včetně zapojení průřezu žíly do 16 mm2</t>
  </si>
  <si>
    <t>345670300</t>
  </si>
  <si>
    <t>oko kabelové Cu lisovací lehčené 16 x 8 KU-L</t>
  </si>
  <si>
    <t>210100004</t>
  </si>
  <si>
    <t>Ukončení vodičů v rozváděči nebo na přístroji včetně zapojení průřezu žíly do 25 mm2</t>
  </si>
  <si>
    <t>345670400</t>
  </si>
  <si>
    <t>oko kabelové Cu lisovací lehčené 25 x 8 KU-L</t>
  </si>
  <si>
    <t>210100005</t>
  </si>
  <si>
    <t>Ukončení vodičů v rozváděči nebo na přístroji včetně zapojení průřezu žíly do 35 mm2</t>
  </si>
  <si>
    <t>345670450</t>
  </si>
  <si>
    <t>oko kabelové Cu lisovací lehčené 35 x 8 KU-L</t>
  </si>
  <si>
    <t>210100006</t>
  </si>
  <si>
    <t>Ukončení vodičů v rozváděči nebo na přístroji včetně zapojení průřezu žíly do 50 mm2</t>
  </si>
  <si>
    <t>345670480</t>
  </si>
  <si>
    <t>oko kabelové Cu lisovací lehčené 50 x 8 KU-L</t>
  </si>
  <si>
    <t>210100007</t>
  </si>
  <si>
    <t>Ukončení vodičů v rozváděči nebo na přístroji včetně zapojení průřezu žíly do 70 mm2</t>
  </si>
  <si>
    <t>345670520</t>
  </si>
  <si>
    <t>oko kabelové Cu lisovací lehčené 70 x 8 KU-L</t>
  </si>
  <si>
    <t>210100008</t>
  </si>
  <si>
    <t>Ukončení vodičů v rozváděči nebo na přístroji včetně zapojení průřezu žíly do 95 mm2</t>
  </si>
  <si>
    <t>345670550</t>
  </si>
  <si>
    <t>oko kabelové Cu lisovací lehčené 95 x 8 KU-L</t>
  </si>
  <si>
    <t>210100012</t>
  </si>
  <si>
    <t>Ukončení vodičů v rozváděči nebo na přístroji včetně zapojení průřezu žíly do 240 mm2</t>
  </si>
  <si>
    <t>345673250</t>
  </si>
  <si>
    <t>oko kabelové Al 1 - 36 kV lisovací plná 240 x 12 ALU</t>
  </si>
  <si>
    <t>210100187</t>
  </si>
  <si>
    <t>Ukončení kabelů smršťovací záklopkou nebo páskou se zapojením bez letování žíly do 3x50+35 mm2</t>
  </si>
  <si>
    <t>210100188</t>
  </si>
  <si>
    <t>Ukončení kabelů smršťovací záklopkou nebo páskou se zapojením bez letování žíly do 3x70+50 mm2</t>
  </si>
  <si>
    <t>210100189</t>
  </si>
  <si>
    <t>Ukončení kabelů smršťovací záklopkou nebo páskou se zapojením bez letování žíly do 3x95+50 mm2</t>
  </si>
  <si>
    <t>210100252</t>
  </si>
  <si>
    <t>Ukončení kabelů smršťovací záklopkou nebo páskou se zapojením bez letování žíly do 4x25 mm2</t>
  </si>
  <si>
    <t>210100257</t>
  </si>
  <si>
    <t>Ukončení kabelů smršťovací záklopkou nebo páskou se zapojením bez letování žíly do 4x240 mm2</t>
  </si>
  <si>
    <t>210100281</t>
  </si>
  <si>
    <t>Ukončení vodičů izolovaných smršťovací záklopkou nebo páskou bez letování průřezu žíly do 25 mm2</t>
  </si>
  <si>
    <t>210100349</t>
  </si>
  <si>
    <t>Ukončení kabelů a vodičů koncovkou ucpávkovou do 4 žil do 1 kV s jednoduchým nástavcem do P 13,5</t>
  </si>
  <si>
    <t>345726050s</t>
  </si>
  <si>
    <t>vývodka přechodová, vnější závit, P 13,5</t>
  </si>
  <si>
    <t>210100350</t>
  </si>
  <si>
    <t>Ukončení kabelů a vodičů koncovkou ucpávkovou do 4 žil do 1 kV s jednoduchým nástavcem do P 16</t>
  </si>
  <si>
    <t>345726100s</t>
  </si>
  <si>
    <t>vývodka přechodová, vnější závit, P 16</t>
  </si>
  <si>
    <t>210100352</t>
  </si>
  <si>
    <t>Ukončení kabelů a vodičů koncovkou ucpávkovou do 4 žil do 1 kV s jednoduchým nástavcem do P 36</t>
  </si>
  <si>
    <t>345726250s</t>
  </si>
  <si>
    <t>vývodka přechodová, vnější závit, P 36</t>
  </si>
  <si>
    <t>210100353</t>
  </si>
  <si>
    <t>Ukončení kabelů a vodičů koncovkou ucpávkovou do 4 žil do 1 kV s jednoduchým nástavcem do P 42</t>
  </si>
  <si>
    <t>345726300</t>
  </si>
  <si>
    <t>vývodka přechodová, vnější závit, P 42</t>
  </si>
  <si>
    <t>210120412</t>
  </si>
  <si>
    <t>Montáž jističů jednopólových nn do 25 A ve skříni RH</t>
  </si>
  <si>
    <t>358221050</t>
  </si>
  <si>
    <t>jistič 1pólový-charakteristika B ,10kA, 2B/1</t>
  </si>
  <si>
    <t>210120453</t>
  </si>
  <si>
    <t>Montáž jističů třípólových nn do 25 A ve skříni RH</t>
  </si>
  <si>
    <t>358223950</t>
  </si>
  <si>
    <t>jistič 3pólový-charakteristika B; 10kA; 2B/3</t>
  </si>
  <si>
    <t>210120486s</t>
  </si>
  <si>
    <t>Montáž řadových pojistkových odpínačů, vestavných, do 300 A - v RH</t>
  </si>
  <si>
    <t>358252720</t>
  </si>
  <si>
    <t>pojistka nízkoztrátová PHN2 225A provedení normální</t>
  </si>
  <si>
    <t>358228030s</t>
  </si>
  <si>
    <t>odpínač pojistkový, 3p, 400A, včetně příslušenství pro připojení a upevnění</t>
  </si>
  <si>
    <t>210120601s</t>
  </si>
  <si>
    <t>Montáž pojistkových odpínačů do 1 kV, 3pól se zapojením vodičů - v RH</t>
  </si>
  <si>
    <t>358254950s</t>
  </si>
  <si>
    <t>pojistkový odpínač do 690A pro válcové pojistky 10x38, 3pól</t>
  </si>
  <si>
    <t>358252100</t>
  </si>
  <si>
    <t>pojistková vložka válcová PVA10 2A gG</t>
  </si>
  <si>
    <t>210130130</t>
  </si>
  <si>
    <t>Montáž stykačů střídavých vestavných čtyřpólových do 900 A - v RH</t>
  </si>
  <si>
    <t>358214900</t>
  </si>
  <si>
    <t>stykač vzduchový 4pólový 900A, 4z0v</t>
  </si>
  <si>
    <t>210140433s</t>
  </si>
  <si>
    <t>Montáž a zapojení ovladačů tlačítkových TOTAL STOP a CENTRAL STOP</t>
  </si>
  <si>
    <t>345364700</t>
  </si>
  <si>
    <t>tlačítkový ovladač TOTAL STOP, CENTRAL STOP</t>
  </si>
  <si>
    <t>210150465s</t>
  </si>
  <si>
    <t>Montáž a nastavení síťových ochran - v RH</t>
  </si>
  <si>
    <t>389510010</t>
  </si>
  <si>
    <t>3f sync module - synchrnonizační modul</t>
  </si>
  <si>
    <t>389510020</t>
  </si>
  <si>
    <t>U-f ochrana - napěťová a frekvenční</t>
  </si>
  <si>
    <t>210160682</t>
  </si>
  <si>
    <t>Montáž elektroměrů třífázových</t>
  </si>
  <si>
    <t>389811570</t>
  </si>
  <si>
    <t>elektroměr třífázový pro nepřímé měření 5A; ethernet/RS485; cejchovaný</t>
  </si>
  <si>
    <t>210170003s</t>
  </si>
  <si>
    <t>Montáž napájecích zdrojů 1fázových nn vestavných do 3000 VA</t>
  </si>
  <si>
    <t>374211050</t>
  </si>
  <si>
    <t>spínaný zdroj 12V/1,25A na lištu DIN - pro rozbočovač LAN/RS485</t>
  </si>
  <si>
    <t>210170303s</t>
  </si>
  <si>
    <t>Montáž transformátorů měřících proudových nn - dozbrojení RH</t>
  </si>
  <si>
    <t>389812000</t>
  </si>
  <si>
    <t>měřicí transformátor proudu 1500/5A; TP 0,2S</t>
  </si>
  <si>
    <t>389812001</t>
  </si>
  <si>
    <t>měřicí transformátor proudu 600/5A; TP 0,2S</t>
  </si>
  <si>
    <t>210180002s</t>
  </si>
  <si>
    <r>
      <t xml:space="preserve">Montáž fotovoltaického panelu, do 20kg </t>
    </r>
    <r>
      <rPr>
        <sz val="10"/>
        <color indexed="10"/>
        <rFont val="Arial CE"/>
        <family val="0"/>
      </rPr>
      <t>(uveďte množství)</t>
    </r>
  </si>
  <si>
    <t>346220000</t>
  </si>
  <si>
    <r>
      <t xml:space="preserve">panel fotovoltaický, monokrystalický, min. 330Wp </t>
    </r>
    <r>
      <rPr>
        <sz val="10"/>
        <color indexed="10"/>
        <rFont val="Arial CE"/>
        <family val="0"/>
      </rPr>
      <t>(uveďte množství)</t>
    </r>
  </si>
  <si>
    <t>210180205s</t>
  </si>
  <si>
    <t>Montáž výkonových měničů do 125kVA se zapojením a nastavením</t>
  </si>
  <si>
    <t>374215010</t>
  </si>
  <si>
    <t>Měnič fotovoltaický DC/AC, 3f, 400V, 125kVA</t>
  </si>
  <si>
    <t>374215020</t>
  </si>
  <si>
    <t>Měnič akumulační DC/AC, 3f, 400V, 125kVA</t>
  </si>
  <si>
    <t>210190022s</t>
  </si>
  <si>
    <t>Montáž rozvaděčů řídících a ovládacích pro FVE vnitřní i venkovní do 200 kg</t>
  </si>
  <si>
    <t>357112100</t>
  </si>
  <si>
    <t>rozvodnice RFV:DC, venkovní, oceloplechová, min. IP56, v konfiguraci dle výkresové dokumentace</t>
  </si>
  <si>
    <t>210190023s</t>
  </si>
  <si>
    <t>Montáž rozvaděčů řídících a ovládacích pro FVE vnitřní i venkovní do 300 kg</t>
  </si>
  <si>
    <t>357112110</t>
  </si>
  <si>
    <t>skříňový rozváděč RFV:AC, vnitřní, oceloplechový, min. IP40, v konfiguraci dle výkresové dokumentace</t>
  </si>
  <si>
    <t>210240551s</t>
  </si>
  <si>
    <t>Montáž akumulátorových baterií hmotnosti do 30 kg</t>
  </si>
  <si>
    <t>346234050</t>
  </si>
  <si>
    <t>fotovoltaická baterie vysokonapěťová, 48V 2,4kWh, včetně BMS</t>
  </si>
  <si>
    <t>210280003</t>
  </si>
  <si>
    <t>Zkoušky a prohlídky el rozvodů a zařízení celková prohlídka pro objem mtž prací do 1 000 000 Kč</t>
  </si>
  <si>
    <t>210280010</t>
  </si>
  <si>
    <t>Příplatek k celkové prohlídce za dalších i započatých 500 000 Kč přes 1 000 000 Kč</t>
  </si>
  <si>
    <t>210280351</t>
  </si>
  <si>
    <t>Zkoušky kabelů silových do 1 kV, počtu a průřezu žil do 4x25 mm2</t>
  </si>
  <si>
    <t>210280352</t>
  </si>
  <si>
    <t>Zkoušky kabelů silových do 1 kV počtu a průřezu žil do 4x35 až 50 mm2</t>
  </si>
  <si>
    <t>210280353</t>
  </si>
  <si>
    <t>Zkoušky kabelů silových do 1 kV počtu a průřezu žil do 4x70 až 95 mm2</t>
  </si>
  <si>
    <t>210280355</t>
  </si>
  <si>
    <t>Zkoušky kabelů silových do 1 kV počtu a průřezu žil do 4x185 až 240 mm2</t>
  </si>
  <si>
    <t>210800013s</t>
  </si>
  <si>
    <t>Montáž měděných solárních vodičů 4 mm2 uložených v trubkách nebo lištách</t>
  </si>
  <si>
    <t>341421560s</t>
  </si>
  <si>
    <t>vodič solární s Cu jádrem, 1500VDC, červený či modrý, 4 mm2</t>
  </si>
  <si>
    <t>210800014</t>
  </si>
  <si>
    <t>Montáž měděných vodičů CYY 6 mm2 uložených v trubkách nebo lištách</t>
  </si>
  <si>
    <t>341408440</t>
  </si>
  <si>
    <t>vodič izolovaný s Cu jádrem H07V-K 6 mm2 - zelenožlutý</t>
  </si>
  <si>
    <t>210800016</t>
  </si>
  <si>
    <t>Montáž měděných vodičů CYY 16 mm2 uložených v trubkách nebo lištách</t>
  </si>
  <si>
    <t>341421590</t>
  </si>
  <si>
    <t>vodič silový s Cu jádrem CYA H07 V-K 16 mm2</t>
  </si>
  <si>
    <t>210800626s</t>
  </si>
  <si>
    <t>Montáž měděných vodičů 10AWG uložených volně či do kabelových žlabů</t>
  </si>
  <si>
    <t>341421570s</t>
  </si>
  <si>
    <t>vodič silový s Cu jádrem 10AWG</t>
  </si>
  <si>
    <t>210800629s</t>
  </si>
  <si>
    <t>Montáž měděných vodičů 4AWG uložených volně či do kabelových žlabů</t>
  </si>
  <si>
    <t>341421600s</t>
  </si>
  <si>
    <t>vodič silový s Cu jádrem 4AWG</t>
  </si>
  <si>
    <t>210810005</t>
  </si>
  <si>
    <t>Montáž měděných kabelů CYKY, CYKYD, CYKYDY, NYM, NYY, YSLY 750 V 3x1,5 mm2 uložených na drátěný kabelový žlab</t>
  </si>
  <si>
    <t>341110300</t>
  </si>
  <si>
    <t>kabel silový s Cu jádrem CYKY 3x1,5 mm2</t>
  </si>
  <si>
    <t>210810089s</t>
  </si>
  <si>
    <t>Montáž měděných kabelů CYKY, NYM, NYY, YSLY 1 kV 4x25 mm2 uložených na drátěný kabelový žlab</t>
  </si>
  <si>
    <t>341116100</t>
  </si>
  <si>
    <t>kabel silový s Cu jádrem 1-CYKY 4x25 mm2</t>
  </si>
  <si>
    <t>210810091s</t>
  </si>
  <si>
    <t>Montáž měděných kabelů CYKY, NYM, NYY, YSLY 1 kV 3x50+35mm2 uložených na drátěný kabelový žlab</t>
  </si>
  <si>
    <t>341116370</t>
  </si>
  <si>
    <t>kabel silový s Cu jádrem 1-CYKY 3x50+35 mm2</t>
  </si>
  <si>
    <t>210810092s</t>
  </si>
  <si>
    <t>Montáž měděných kabelů CYKY, NYM, NYY, YSLY 1 kV 3x70+50mm2 uložených na drátěný kabelový žlab</t>
  </si>
  <si>
    <t>341116430</t>
  </si>
  <si>
    <t>kabel silový s Cu jádrem 1-CYKY 3x70+50 mm2</t>
  </si>
  <si>
    <t>210810093s</t>
  </si>
  <si>
    <t>Montáž měděných kabelů CYKY, NYM, NYY, YSLY 1 kV 3x95+50mm2 uložených na drátěný kabelový žlab</t>
  </si>
  <si>
    <t>341116490</t>
  </si>
  <si>
    <t>kabel silový s Cu jádrem 1-CYKY 3x95+50 mm2</t>
  </si>
  <si>
    <t>210901098s</t>
  </si>
  <si>
    <t>Montáž hliníkových kabelů 1-AYKY, NAYY-J-RE(-O-SM) 1kV 4x240 mm2 pevně uložených na drátěný kabelový žlab</t>
  </si>
  <si>
    <t>341132140</t>
  </si>
  <si>
    <t>kabel silový s Al jádrem 1-AYKY 4x240 mm2</t>
  </si>
  <si>
    <t>R</t>
  </si>
  <si>
    <t>PM</t>
  </si>
  <si>
    <t>Přidružený materiál</t>
  </si>
  <si>
    <t>%</t>
  </si>
  <si>
    <t>PPV</t>
  </si>
  <si>
    <t>Podíl přidružených výkonů</t>
  </si>
  <si>
    <t>ZV</t>
  </si>
  <si>
    <t>Zednické výpomoci</t>
  </si>
  <si>
    <t>22-M</t>
  </si>
  <si>
    <t>Montáže oznam. a zabezp. zařízení</t>
  </si>
  <si>
    <t>922</t>
  </si>
  <si>
    <t>220270002s</t>
  </si>
  <si>
    <t>Montáž vodič sdělovací RS485 izolovaný na zdi UTP, FTP, S/FTP</t>
  </si>
  <si>
    <t>341260100s</t>
  </si>
  <si>
    <t>kabel sdělovací Cu pro komunikaci RS485, průmyslový, FTP</t>
  </si>
  <si>
    <t>220300521s</t>
  </si>
  <si>
    <t>Ukončení kabel RS485 konektorem nebo na svorkovnici</t>
  </si>
  <si>
    <t>374512400</t>
  </si>
  <si>
    <t>konektor RJ45 - stíněný</t>
  </si>
  <si>
    <t>220320006s</t>
  </si>
  <si>
    <t>Montáž rozbočovače LAN/RS485</t>
  </si>
  <si>
    <t>382261070s</t>
  </si>
  <si>
    <t>rozbočovač LAN/RS485</t>
  </si>
  <si>
    <t>220330701s</t>
  </si>
  <si>
    <t>Montáž, nastavení a zaškolení obsluhy řídícího a vizualizačního systému fotovoltaické elektrárny</t>
  </si>
  <si>
    <t>405150010</t>
  </si>
  <si>
    <t>průmyslový VPN modem-router, včetně napájení</t>
  </si>
  <si>
    <t>405150020</t>
  </si>
  <si>
    <t>PLC - komunikace s měniči (MODBUS RTU), komplet</t>
  </si>
  <si>
    <t>405150030</t>
  </si>
  <si>
    <t>NAS FTP - úložiště dat, komplet</t>
  </si>
  <si>
    <t>405150040</t>
  </si>
  <si>
    <t>meteostanice - aktuální informace o počasí, komplet</t>
  </si>
  <si>
    <t>Celkem bez DPH</t>
  </si>
  <si>
    <t>DPH nízke</t>
  </si>
  <si>
    <t>DPH vysoké</t>
  </si>
  <si>
    <t>Celkem s DPH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</si>
</sst>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-* #,##0\ _K_č_-;\-* #,##0\ _K_č_-;_-* &quot;-&quot;\ _K_č_-;_-@_-"/>
    <numFmt numFmtId="173" formatCode="_-* #,##0.00\ _K_č_-;\-* #,##0.00\ _K_č_-;_-* &quot;-&quot;??\ _K_č_-;_-@_-"/>
    <numFmt numFmtId="174" formatCode="#,##0.000"/>
    <numFmt numFmtId="175" formatCode="#,##0.00000"/>
    <numFmt numFmtId="176" formatCode="###\ ###\ ###\ ##0.00"/>
  </numFmts>
  <fonts count="46">
    <font>
      <sz val="10"/>
      <name val="Arial CE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6"/>
      <color indexed="62"/>
      <name val="Arial CE"/>
      <family val="0"/>
    </font>
    <font>
      <b/>
      <sz val="10"/>
      <color indexed="9"/>
      <name val="Arial CE"/>
      <family val="0"/>
    </font>
    <font>
      <b/>
      <sz val="10"/>
      <color indexed="13"/>
      <name val="Arial CE"/>
      <family val="0"/>
    </font>
    <font>
      <b/>
      <sz val="16"/>
      <color indexed="10"/>
      <name val="Arial CE"/>
      <family val="0"/>
    </font>
    <font>
      <sz val="10"/>
      <color indexed="18"/>
      <name val="Arial CE"/>
      <family val="0"/>
    </font>
    <font>
      <b/>
      <sz val="10"/>
      <color indexed="18"/>
      <name val="Arial CE"/>
      <family val="0"/>
    </font>
    <font>
      <sz val="10"/>
      <color indexed="18"/>
      <name val="Arial"/>
      <family val="0"/>
    </font>
    <font>
      <b/>
      <sz val="10"/>
      <color indexed="10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0"/>
      <color indexed="10"/>
      <name val="Arial CE"/>
      <family val="0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hair"/>
      <bottom style="hair"/>
    </border>
    <border>
      <left style="hair"/>
      <right style="hair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 style="hair"/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 style="hair"/>
      <top style="hair"/>
      <bottom style="hair">
        <color indexed="9"/>
      </bottom>
    </border>
    <border>
      <left>
        <color indexed="63"/>
      </left>
      <right>
        <color indexed="63"/>
      </right>
      <top style="hair"/>
      <bottom style="hair">
        <color indexed="9"/>
      </bottom>
    </border>
    <border>
      <left style="hair"/>
      <right>
        <color indexed="63"/>
      </right>
      <top style="hair"/>
      <bottom style="hair"/>
    </border>
    <border>
      <left style="hair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9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0" borderId="1" applyNumberFormat="0" applyFill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8" borderId="2" applyNumberFormat="0" applyAlignment="0" applyProtection="0"/>
    <xf numFmtId="17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0" borderId="6" applyNumberFormat="0" applyFont="0" applyAlignment="0" applyProtection="0"/>
    <xf numFmtId="44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9" fillId="6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8" applyNumberFormat="0" applyAlignment="0" applyProtection="0"/>
    <xf numFmtId="0" fontId="30" fillId="23" borderId="8" applyNumberFormat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17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1" fillId="29" borderId="10" xfId="0" applyNumberFormat="1" applyFont="1" applyFill="1" applyBorder="1" applyAlignment="1" applyProtection="1">
      <alignment horizontal="center" vertical="center"/>
      <protection/>
    </xf>
    <xf numFmtId="174" fontId="1" fillId="29" borderId="10" xfId="0" applyNumberFormat="1" applyFont="1" applyFill="1" applyBorder="1" applyAlignment="1" applyProtection="1">
      <alignment horizontal="center" vertical="center"/>
      <protection/>
    </xf>
    <xf numFmtId="4" fontId="2" fillId="29" borderId="10" xfId="0" applyNumberFormat="1" applyFont="1" applyFill="1" applyBorder="1" applyAlignment="1" applyProtection="1">
      <alignment horizontal="center" vertical="center"/>
      <protection/>
    </xf>
    <xf numFmtId="175" fontId="1" fillId="29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174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9" fontId="1" fillId="29" borderId="12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 vertical="center"/>
      <protection/>
    </xf>
    <xf numFmtId="175" fontId="0" fillId="3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4" fillId="31" borderId="13" xfId="0" applyFont="1" applyFill="1" applyBorder="1" applyAlignment="1" applyProtection="1">
      <alignment horizontal="centerContinuous" vertical="center"/>
      <protection/>
    </xf>
    <xf numFmtId="0" fontId="12" fillId="31" borderId="14" xfId="0" applyFont="1" applyFill="1" applyBorder="1" applyAlignment="1" applyProtection="1">
      <alignment horizontal="centerContinuous" vertical="center"/>
      <protection/>
    </xf>
    <xf numFmtId="0" fontId="4" fillId="31" borderId="15" xfId="0" applyFont="1" applyFill="1" applyBorder="1" applyAlignment="1" applyProtection="1">
      <alignment horizontal="centerContinuous" vertical="center"/>
      <protection/>
    </xf>
    <xf numFmtId="0" fontId="11" fillId="31" borderId="14" xfId="0" applyFon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9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9" fontId="14" fillId="0" borderId="0" xfId="0" applyNumberFormat="1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4" fontId="0" fillId="30" borderId="11" xfId="0" applyNumberFormat="1" applyFont="1" applyFill="1" applyBorder="1" applyAlignment="1" applyProtection="1">
      <alignment vertical="center"/>
      <protection locked="0"/>
    </xf>
    <xf numFmtId="49" fontId="0" fillId="30" borderId="11" xfId="0" applyNumberFormat="1" applyFont="1" applyFill="1" applyBorder="1" applyAlignment="1" applyProtection="1">
      <alignment vertical="center"/>
      <protection/>
    </xf>
    <xf numFmtId="4" fontId="0" fillId="11" borderId="11" xfId="0" applyNumberFormat="1" applyFont="1" applyFill="1" applyBorder="1" applyAlignment="1" applyProtection="1">
      <alignment vertical="center"/>
      <protection locked="0"/>
    </xf>
    <xf numFmtId="49" fontId="0" fillId="11" borderId="11" xfId="0" applyNumberFormat="1" applyFont="1" applyFill="1" applyBorder="1" applyAlignment="1" applyProtection="1">
      <alignment vertical="center"/>
      <protection locked="0"/>
    </xf>
    <xf numFmtId="174" fontId="0" fillId="11" borderId="11" xfId="0" applyNumberFormat="1" applyFont="1" applyFill="1" applyBorder="1" applyAlignment="1" applyProtection="1">
      <alignment vertical="center"/>
      <protection locked="0"/>
    </xf>
    <xf numFmtId="49" fontId="0" fillId="30" borderId="11" xfId="0" applyNumberFormat="1" applyFill="1" applyBorder="1" applyAlignment="1" applyProtection="1">
      <alignment horizontal="center" vertical="center"/>
      <protection/>
    </xf>
    <xf numFmtId="49" fontId="0" fillId="30" borderId="11" xfId="0" applyNumberFormat="1" applyFont="1" applyFill="1" applyBorder="1" applyAlignment="1" applyProtection="1">
      <alignment horizontal="center" vertical="center"/>
      <protection/>
    </xf>
    <xf numFmtId="49" fontId="12" fillId="30" borderId="11" xfId="0" applyNumberFormat="1" applyFont="1" applyFill="1" applyBorder="1" applyAlignment="1" applyProtection="1">
      <alignment vertical="center" wrapText="1"/>
      <protection/>
    </xf>
    <xf numFmtId="174" fontId="0" fillId="30" borderId="11" xfId="0" applyNumberFormat="1" applyFont="1" applyFill="1" applyBorder="1" applyAlignment="1" applyProtection="1">
      <alignment vertical="center"/>
      <protection/>
    </xf>
    <xf numFmtId="4" fontId="0" fillId="30" borderId="11" xfId="0" applyNumberFormat="1" applyFont="1" applyFill="1" applyBorder="1" applyAlignment="1" applyProtection="1">
      <alignment vertical="center"/>
      <protection/>
    </xf>
    <xf numFmtId="4" fontId="9" fillId="30" borderId="11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49" fontId="4" fillId="31" borderId="16" xfId="0" applyNumberFormat="1" applyFont="1" applyFill="1" applyBorder="1" applyAlignment="1" applyProtection="1">
      <alignment horizontal="center" vertical="center"/>
      <protection/>
    </xf>
    <xf numFmtId="49" fontId="4" fillId="31" borderId="17" xfId="0" applyNumberFormat="1" applyFont="1" applyFill="1" applyBorder="1" applyAlignment="1" applyProtection="1">
      <alignment horizontal="center" vertical="center"/>
      <protection/>
    </xf>
    <xf numFmtId="49" fontId="4" fillId="31" borderId="18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right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12" fillId="0" borderId="11" xfId="0" applyNumberFormat="1" applyFont="1" applyBorder="1" applyAlignment="1" applyProtection="1">
      <alignment vertical="center"/>
      <protection/>
    </xf>
    <xf numFmtId="49" fontId="10" fillId="0" borderId="11" xfId="0" applyNumberFormat="1" applyFont="1" applyBorder="1" applyAlignment="1" applyProtection="1">
      <alignment horizontal="right" vertical="center"/>
      <protection/>
    </xf>
    <xf numFmtId="49" fontId="10" fillId="0" borderId="11" xfId="0" applyNumberFormat="1" applyFont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/>
      <protection/>
    </xf>
    <xf numFmtId="49" fontId="4" fillId="32" borderId="19" xfId="0" applyNumberFormat="1" applyFont="1" applyFill="1" applyBorder="1" applyAlignment="1" applyProtection="1">
      <alignment horizontal="centerContinuous" vertical="center"/>
      <protection/>
    </xf>
    <xf numFmtId="49" fontId="0" fillId="32" borderId="20" xfId="0" applyNumberFormat="1" applyFill="1" applyBorder="1" applyAlignment="1" applyProtection="1">
      <alignment horizontal="centerContinuous" vertical="center"/>
      <protection/>
    </xf>
    <xf numFmtId="49" fontId="10" fillId="0" borderId="21" xfId="0" applyNumberFormat="1" applyFont="1" applyBorder="1" applyAlignment="1" applyProtection="1">
      <alignment horizontal="center" vertical="center"/>
      <protection/>
    </xf>
    <xf numFmtId="49" fontId="10" fillId="0" borderId="22" xfId="0" applyNumberFormat="1" applyFont="1" applyBorder="1" applyAlignment="1" applyProtection="1">
      <alignment horizontal="center" vertical="center"/>
      <protection/>
    </xf>
    <xf numFmtId="9" fontId="0" fillId="11" borderId="23" xfId="0" applyNumberFormat="1" applyFill="1" applyBorder="1" applyAlignment="1" applyProtection="1">
      <alignment horizontal="center" vertical="center"/>
      <protection/>
    </xf>
    <xf numFmtId="9" fontId="0" fillId="11" borderId="24" xfId="0" applyNumberFormat="1" applyFill="1" applyBorder="1" applyAlignment="1" applyProtection="1">
      <alignment horizontal="center" vertical="center"/>
      <protection/>
    </xf>
    <xf numFmtId="9" fontId="4" fillId="31" borderId="18" xfId="0" applyNumberFormat="1" applyFont="1" applyFill="1" applyBorder="1" applyAlignment="1" applyProtection="1">
      <alignment horizontal="center" vertical="center"/>
      <protection/>
    </xf>
    <xf numFmtId="49" fontId="5" fillId="31" borderId="25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vertical="center"/>
      <protection/>
    </xf>
    <xf numFmtId="4" fontId="10" fillId="0" borderId="11" xfId="0" applyNumberFormat="1" applyFont="1" applyFill="1" applyBorder="1" applyAlignment="1" applyProtection="1">
      <alignment vertical="center"/>
      <protection/>
    </xf>
    <xf numFmtId="49" fontId="5" fillId="31" borderId="1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zoomScalePageLayoutView="0" workbookViewId="0" topLeftCell="A1">
      <selection activeCell="A1" sqref="A1"/>
    </sheetView>
  </sheetViews>
  <sheetFormatPr defaultColWidth="9.00390625" defaultRowHeight="12.75"/>
  <cols>
    <col min="1" max="1" width="4.875" style="3" customWidth="1"/>
    <col min="2" max="2" width="4.75390625" style="3" customWidth="1"/>
    <col min="3" max="3" width="16.25390625" style="1" customWidth="1"/>
    <col min="4" max="4" width="55.75390625" style="1" customWidth="1"/>
    <col min="5" max="5" width="14.25390625" style="1" customWidth="1"/>
    <col min="6" max="6" width="20.75390625" style="2" customWidth="1"/>
    <col min="7" max="8" width="15.75390625" style="2" customWidth="1"/>
    <col min="9" max="9" width="20.75390625" style="2" customWidth="1"/>
    <col min="10" max="16384" width="9.125" style="1" customWidth="1"/>
  </cols>
  <sheetData>
    <row r="1" spans="1:9" ht="20.25">
      <c r="A1" s="44" t="s">
        <v>0</v>
      </c>
      <c r="B1" s="44"/>
      <c r="C1" s="45"/>
      <c r="D1" s="45"/>
      <c r="E1" s="45"/>
      <c r="F1" s="45"/>
      <c r="G1" s="45"/>
      <c r="H1" s="45"/>
      <c r="I1" s="45"/>
    </row>
    <row r="2" spans="1:9" ht="12.75" customHeight="1">
      <c r="A2" s="46"/>
      <c r="B2" s="46"/>
      <c r="C2" s="47"/>
      <c r="D2" s="47"/>
      <c r="E2" s="47"/>
      <c r="F2" s="21"/>
      <c r="G2" s="59" t="s">
        <v>1</v>
      </c>
      <c r="H2" s="60"/>
      <c r="I2" s="21"/>
    </row>
    <row r="3" spans="1:9" ht="12.75" customHeight="1">
      <c r="A3" s="46" t="s">
        <v>2</v>
      </c>
      <c r="B3" s="46"/>
      <c r="C3" s="47"/>
      <c r="D3" s="47"/>
      <c r="E3" s="47"/>
      <c r="F3" s="21"/>
      <c r="G3" s="61" t="s">
        <v>3</v>
      </c>
      <c r="H3" s="62" t="s">
        <v>4</v>
      </c>
      <c r="I3" s="21"/>
    </row>
    <row r="4" spans="1:9" ht="12.75" customHeight="1">
      <c r="A4" s="46"/>
      <c r="B4" s="46"/>
      <c r="C4" s="47"/>
      <c r="D4" s="47"/>
      <c r="E4" s="47"/>
      <c r="F4" s="21"/>
      <c r="G4" s="63">
        <v>0.15</v>
      </c>
      <c r="H4" s="64">
        <v>0.21</v>
      </c>
      <c r="I4" s="21"/>
    </row>
    <row r="5" spans="1:9" ht="12.75" customHeight="1">
      <c r="A5" s="46"/>
      <c r="B5" s="46"/>
      <c r="C5" s="47"/>
      <c r="D5" s="47"/>
      <c r="E5" s="47"/>
      <c r="F5" s="47"/>
      <c r="G5" s="47"/>
      <c r="H5" s="47"/>
      <c r="I5" s="47"/>
    </row>
    <row r="6" spans="1:9" ht="19.5" customHeight="1">
      <c r="A6" s="48" t="s">
        <v>5</v>
      </c>
      <c r="B6" s="49" t="s">
        <v>6</v>
      </c>
      <c r="C6" s="50" t="s">
        <v>7</v>
      </c>
      <c r="D6" s="50" t="s">
        <v>8</v>
      </c>
      <c r="E6" s="50" t="s">
        <v>9</v>
      </c>
      <c r="F6" s="69" t="s">
        <v>10</v>
      </c>
      <c r="G6" s="65" t="s">
        <v>11</v>
      </c>
      <c r="H6" s="65" t="s">
        <v>12</v>
      </c>
      <c r="I6" s="66" t="s">
        <v>13</v>
      </c>
    </row>
    <row r="7" spans="1:9" ht="12.75">
      <c r="A7" s="51" t="s">
        <v>14</v>
      </c>
      <c r="B7" s="52" t="s">
        <v>15</v>
      </c>
      <c r="C7" s="53" t="s">
        <v>16</v>
      </c>
      <c r="D7" s="54" t="s">
        <v>17</v>
      </c>
      <c r="E7" s="53" t="s">
        <v>18</v>
      </c>
      <c r="F7" s="67">
        <f>1!J148</f>
        <v>0</v>
      </c>
      <c r="G7" s="67">
        <f>1!J150</f>
        <v>0</v>
      </c>
      <c r="H7" s="67">
        <f>1!J151</f>
        <v>0</v>
      </c>
      <c r="I7" s="67">
        <f>1!J153</f>
        <v>0</v>
      </c>
    </row>
    <row r="8" spans="1:9" ht="12.75">
      <c r="A8" s="55"/>
      <c r="B8" s="56"/>
      <c r="C8" s="57"/>
      <c r="D8" s="57" t="s">
        <v>19</v>
      </c>
      <c r="E8" s="57"/>
      <c r="F8" s="68">
        <f>SUM(F7:F7)</f>
        <v>0</v>
      </c>
      <c r="G8" s="68">
        <f>SUM(G7:G7)</f>
        <v>0</v>
      </c>
      <c r="H8" s="68">
        <f>SUM(H7:H7)</f>
        <v>0</v>
      </c>
      <c r="I8" s="68">
        <f>SUM(I7:I7)</f>
        <v>0</v>
      </c>
    </row>
    <row r="9" spans="1:9" ht="12.75">
      <c r="A9" s="58"/>
      <c r="B9" s="58"/>
      <c r="C9" s="47"/>
      <c r="D9" s="47"/>
      <c r="E9" s="47"/>
      <c r="F9" s="21"/>
      <c r="G9" s="21"/>
      <c r="H9" s="21"/>
      <c r="I9" s="21"/>
    </row>
    <row r="10" spans="1:9" s="16" customFormat="1" ht="12.75">
      <c r="A10" s="58"/>
      <c r="B10" s="58"/>
      <c r="C10" s="47"/>
      <c r="D10" s="47"/>
      <c r="E10" s="47"/>
      <c r="F10" s="21"/>
      <c r="G10" s="21"/>
      <c r="H10" s="21"/>
      <c r="I10" s="21"/>
    </row>
  </sheetData>
  <sheetProtection sheet="1"/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showGridLines="0" showZeros="0" tabSelected="1" zoomScalePageLayoutView="0" workbookViewId="0" topLeftCell="A121">
      <selection activeCell="H136" sqref="H136"/>
    </sheetView>
  </sheetViews>
  <sheetFormatPr defaultColWidth="9.125" defaultRowHeight="12.75"/>
  <cols>
    <col min="1" max="1" width="8.25390625" style="0" customWidth="1"/>
    <col min="2" max="2" width="10.375" style="0" customWidth="1"/>
    <col min="3" max="3" width="6.125" style="0" customWidth="1"/>
    <col min="4" max="4" width="13.625" style="0" customWidth="1"/>
    <col min="5" max="5" width="55.75390625" style="0" customWidth="1"/>
    <col min="6" max="6" width="5.875" style="0" customWidth="1"/>
    <col min="7" max="7" width="14.125" style="0" customWidth="1"/>
    <col min="8" max="9" width="15.75390625" style="0" customWidth="1"/>
    <col min="10" max="10" width="17.75390625" style="0" customWidth="1"/>
    <col min="11" max="12" width="14.00390625" style="0" customWidth="1"/>
    <col min="13" max="14" width="15.75390625" style="0" customWidth="1"/>
    <col min="15" max="15" width="17.625" style="0" customWidth="1"/>
  </cols>
  <sheetData>
    <row r="1" spans="1:15" ht="12.75" customHeight="1">
      <c r="A1" s="18" t="s">
        <v>20</v>
      </c>
      <c r="B1" s="19" t="s">
        <v>16</v>
      </c>
      <c r="C1" s="20"/>
      <c r="D1" s="20" t="s">
        <v>17</v>
      </c>
      <c r="E1" s="20"/>
      <c r="F1" s="20"/>
      <c r="G1" s="21"/>
      <c r="H1" s="21"/>
      <c r="I1" s="21"/>
      <c r="J1" s="21"/>
      <c r="K1" s="20"/>
      <c r="L1" s="20"/>
      <c r="M1" s="20"/>
      <c r="N1" s="20"/>
      <c r="O1" s="20"/>
    </row>
    <row r="2" spans="1:15" ht="12.75" customHeight="1">
      <c r="A2" s="18" t="s">
        <v>21</v>
      </c>
      <c r="B2" s="19" t="s">
        <v>18</v>
      </c>
      <c r="C2" s="20"/>
      <c r="D2" s="20" t="s">
        <v>18</v>
      </c>
      <c r="E2" s="20"/>
      <c r="F2" s="20"/>
      <c r="G2" s="21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18" t="s">
        <v>22</v>
      </c>
      <c r="B3" s="19" t="s">
        <v>18</v>
      </c>
      <c r="C3" s="20"/>
      <c r="D3" s="20" t="s">
        <v>18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" customHeight="1">
      <c r="A4" s="18" t="s">
        <v>23</v>
      </c>
      <c r="B4" s="19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8" customHeight="1">
      <c r="A5" s="20"/>
      <c r="B5" s="20"/>
      <c r="C5" s="20"/>
      <c r="D5" s="20"/>
      <c r="E5" s="20"/>
      <c r="F5" s="20"/>
      <c r="G5" s="20"/>
      <c r="H5" s="22" t="s">
        <v>24</v>
      </c>
      <c r="I5" s="23"/>
      <c r="J5" s="20"/>
      <c r="K5" s="20"/>
      <c r="L5" s="20"/>
      <c r="M5" s="24" t="s">
        <v>25</v>
      </c>
      <c r="N5" s="25"/>
      <c r="O5" s="20"/>
    </row>
    <row r="6" spans="1:15" ht="19.5" customHeight="1">
      <c r="A6" s="4" t="s">
        <v>26</v>
      </c>
      <c r="B6" s="4" t="s">
        <v>27</v>
      </c>
      <c r="C6" s="4" t="s">
        <v>28</v>
      </c>
      <c r="D6" s="4" t="s">
        <v>29</v>
      </c>
      <c r="E6" s="4" t="s">
        <v>30</v>
      </c>
      <c r="F6" s="4" t="s">
        <v>31</v>
      </c>
      <c r="G6" s="5" t="s">
        <v>32</v>
      </c>
      <c r="H6" s="13">
        <f>Rekapitulace!G4</f>
        <v>0.15</v>
      </c>
      <c r="I6" s="13">
        <f>Rekapitulace!H4</f>
        <v>0.21</v>
      </c>
      <c r="J6" s="6" t="s">
        <v>10</v>
      </c>
      <c r="K6" s="7" t="s">
        <v>33</v>
      </c>
      <c r="L6" s="7" t="s">
        <v>34</v>
      </c>
      <c r="M6" s="13">
        <f>Rekapitulace!G4</f>
        <v>0.15</v>
      </c>
      <c r="N6" s="13">
        <f>Rekapitulace!H4</f>
        <v>0.21</v>
      </c>
      <c r="O6" s="4" t="s">
        <v>35</v>
      </c>
    </row>
    <row r="7" spans="1:15" ht="12.75" customHeight="1">
      <c r="A7" s="38" t="s">
        <v>36</v>
      </c>
      <c r="B7" s="38" t="s">
        <v>37</v>
      </c>
      <c r="C7" s="39"/>
      <c r="D7" s="34" t="s">
        <v>38</v>
      </c>
      <c r="E7" s="40" t="s">
        <v>39</v>
      </c>
      <c r="F7" s="34"/>
      <c r="G7" s="41"/>
      <c r="H7" s="42"/>
      <c r="I7" s="42"/>
      <c r="J7" s="43">
        <f aca="true" t="shared" si="0" ref="J7:J38">ROUND(G7*(H7+I7),2)</f>
        <v>0</v>
      </c>
      <c r="K7" s="15"/>
      <c r="L7" s="15"/>
      <c r="M7" s="42">
        <f>Rekapitulace!$G$4*G7*H7</f>
        <v>0</v>
      </c>
      <c r="N7" s="42">
        <f>Rekapitulace!$H$4*G7*I7</f>
        <v>0</v>
      </c>
      <c r="O7" s="34" t="s">
        <v>18</v>
      </c>
    </row>
    <row r="8" spans="1:15" ht="24.75" customHeight="1">
      <c r="A8" s="8" t="s">
        <v>40</v>
      </c>
      <c r="B8" s="8" t="s">
        <v>37</v>
      </c>
      <c r="C8" s="9" t="s">
        <v>41</v>
      </c>
      <c r="D8" s="10" t="s">
        <v>42</v>
      </c>
      <c r="E8" s="17" t="s">
        <v>43</v>
      </c>
      <c r="F8" s="10" t="s">
        <v>44</v>
      </c>
      <c r="G8" s="11">
        <v>500</v>
      </c>
      <c r="H8" s="35"/>
      <c r="I8" s="35"/>
      <c r="J8" s="14">
        <f t="shared" si="0"/>
        <v>0</v>
      </c>
      <c r="K8" s="15">
        <v>0</v>
      </c>
      <c r="L8" s="15">
        <v>0</v>
      </c>
      <c r="M8" s="12">
        <f>Rekapitulace!$G$4*G8*H8</f>
        <v>0</v>
      </c>
      <c r="N8" s="12">
        <f>Rekapitulace!$H$4*G8*I8</f>
        <v>0</v>
      </c>
      <c r="O8" s="36" t="s">
        <v>18</v>
      </c>
    </row>
    <row r="9" spans="1:15" ht="24.75" customHeight="1">
      <c r="A9" s="8" t="s">
        <v>37</v>
      </c>
      <c r="B9" s="8" t="s">
        <v>37</v>
      </c>
      <c r="C9" s="9" t="s">
        <v>45</v>
      </c>
      <c r="D9" s="10" t="s">
        <v>46</v>
      </c>
      <c r="E9" s="17" t="s">
        <v>47</v>
      </c>
      <c r="F9" s="10" t="s">
        <v>44</v>
      </c>
      <c r="G9" s="11">
        <v>500</v>
      </c>
      <c r="H9" s="35"/>
      <c r="I9" s="35"/>
      <c r="J9" s="14">
        <f t="shared" si="0"/>
        <v>0</v>
      </c>
      <c r="K9" s="15">
        <v>0.00019</v>
      </c>
      <c r="L9" s="15">
        <v>0</v>
      </c>
      <c r="M9" s="12">
        <f>Rekapitulace!$G$4*G9*H9</f>
        <v>0</v>
      </c>
      <c r="N9" s="12">
        <f>Rekapitulace!$H$4*G9*I9</f>
        <v>0</v>
      </c>
      <c r="O9" s="36" t="s">
        <v>18</v>
      </c>
    </row>
    <row r="10" spans="1:15" ht="24.75" customHeight="1">
      <c r="A10" s="8" t="s">
        <v>40</v>
      </c>
      <c r="B10" s="8" t="s">
        <v>37</v>
      </c>
      <c r="C10" s="9" t="s">
        <v>41</v>
      </c>
      <c r="D10" s="10" t="s">
        <v>48</v>
      </c>
      <c r="E10" s="17" t="s">
        <v>49</v>
      </c>
      <c r="F10" s="10" t="s">
        <v>44</v>
      </c>
      <c r="G10" s="11">
        <v>900</v>
      </c>
      <c r="H10" s="35"/>
      <c r="I10" s="35"/>
      <c r="J10" s="14">
        <f t="shared" si="0"/>
        <v>0</v>
      </c>
      <c r="K10" s="15">
        <v>0</v>
      </c>
      <c r="L10" s="15">
        <v>0</v>
      </c>
      <c r="M10" s="12">
        <f>Rekapitulace!$G$4*G10*H10</f>
        <v>0</v>
      </c>
      <c r="N10" s="12">
        <f>Rekapitulace!$H$4*G10*I10</f>
        <v>0</v>
      </c>
      <c r="O10" s="36" t="s">
        <v>18</v>
      </c>
    </row>
    <row r="11" spans="1:15" ht="24.75" customHeight="1">
      <c r="A11" s="8" t="s">
        <v>37</v>
      </c>
      <c r="B11" s="8" t="s">
        <v>37</v>
      </c>
      <c r="C11" s="9" t="s">
        <v>45</v>
      </c>
      <c r="D11" s="10" t="s">
        <v>50</v>
      </c>
      <c r="E11" s="17" t="s">
        <v>51</v>
      </c>
      <c r="F11" s="10" t="s">
        <v>44</v>
      </c>
      <c r="G11" s="11">
        <v>900</v>
      </c>
      <c r="H11" s="35"/>
      <c r="I11" s="35"/>
      <c r="J11" s="14">
        <f t="shared" si="0"/>
        <v>0</v>
      </c>
      <c r="K11" s="15">
        <v>0.00035</v>
      </c>
      <c r="L11" s="15">
        <v>0</v>
      </c>
      <c r="M11" s="12">
        <f>Rekapitulace!$G$4*G11*H11</f>
        <v>0</v>
      </c>
      <c r="N11" s="12">
        <f>Rekapitulace!$H$4*G11*I11</f>
        <v>0</v>
      </c>
      <c r="O11" s="36" t="s">
        <v>18</v>
      </c>
    </row>
    <row r="12" spans="1:15" ht="12.75" customHeight="1">
      <c r="A12" s="8" t="s">
        <v>40</v>
      </c>
      <c r="B12" s="8" t="s">
        <v>37</v>
      </c>
      <c r="C12" s="9" t="s">
        <v>41</v>
      </c>
      <c r="D12" s="10" t="s">
        <v>52</v>
      </c>
      <c r="E12" s="17" t="s">
        <v>53</v>
      </c>
      <c r="F12" s="10" t="s">
        <v>54</v>
      </c>
      <c r="G12" s="11">
        <v>20</v>
      </c>
      <c r="H12" s="35"/>
      <c r="I12" s="35"/>
      <c r="J12" s="14">
        <f t="shared" si="0"/>
        <v>0</v>
      </c>
      <c r="K12" s="15">
        <v>0</v>
      </c>
      <c r="L12" s="15">
        <v>0</v>
      </c>
      <c r="M12" s="12">
        <f>Rekapitulace!$G$4*G12*H12</f>
        <v>0</v>
      </c>
      <c r="N12" s="12">
        <f>Rekapitulace!$H$4*G12*I12</f>
        <v>0</v>
      </c>
      <c r="O12" s="36" t="s">
        <v>18</v>
      </c>
    </row>
    <row r="13" spans="1:15" ht="12.75" customHeight="1">
      <c r="A13" s="8" t="s">
        <v>37</v>
      </c>
      <c r="B13" s="8" t="s">
        <v>37</v>
      </c>
      <c r="C13" s="9" t="s">
        <v>45</v>
      </c>
      <c r="D13" s="10" t="s">
        <v>55</v>
      </c>
      <c r="E13" s="17" t="s">
        <v>56</v>
      </c>
      <c r="F13" s="10" t="s">
        <v>54</v>
      </c>
      <c r="G13" s="11">
        <v>40</v>
      </c>
      <c r="H13" s="35"/>
      <c r="I13" s="35"/>
      <c r="J13" s="14">
        <f t="shared" si="0"/>
        <v>0</v>
      </c>
      <c r="K13" s="15">
        <v>2E-05</v>
      </c>
      <c r="L13" s="15">
        <v>0</v>
      </c>
      <c r="M13" s="12">
        <f>Rekapitulace!$G$4*G13*H13</f>
        <v>0</v>
      </c>
      <c r="N13" s="12">
        <f>Rekapitulace!$H$4*G13*I13</f>
        <v>0</v>
      </c>
      <c r="O13" s="36" t="s">
        <v>18</v>
      </c>
    </row>
    <row r="14" spans="1:15" ht="12.75" customHeight="1">
      <c r="A14" s="8" t="s">
        <v>37</v>
      </c>
      <c r="B14" s="8" t="s">
        <v>37</v>
      </c>
      <c r="C14" s="9" t="s">
        <v>45</v>
      </c>
      <c r="D14" s="10" t="s">
        <v>57</v>
      </c>
      <c r="E14" s="17" t="s">
        <v>58</v>
      </c>
      <c r="F14" s="10" t="s">
        <v>54</v>
      </c>
      <c r="G14" s="11">
        <v>20</v>
      </c>
      <c r="H14" s="35"/>
      <c r="I14" s="35"/>
      <c r="J14" s="14">
        <f t="shared" si="0"/>
        <v>0</v>
      </c>
      <c r="K14" s="15">
        <v>1E-06</v>
      </c>
      <c r="L14" s="15">
        <v>0</v>
      </c>
      <c r="M14" s="12">
        <f>Rekapitulace!$G$4*G14*H14</f>
        <v>0</v>
      </c>
      <c r="N14" s="12">
        <f>Rekapitulace!$H$4*G14*I14</f>
        <v>0</v>
      </c>
      <c r="O14" s="36" t="s">
        <v>18</v>
      </c>
    </row>
    <row r="15" spans="1:15" ht="12.75" customHeight="1">
      <c r="A15" s="8" t="s">
        <v>37</v>
      </c>
      <c r="B15" s="8" t="s">
        <v>37</v>
      </c>
      <c r="C15" s="9" t="s">
        <v>45</v>
      </c>
      <c r="D15" s="10" t="s">
        <v>59</v>
      </c>
      <c r="E15" s="17" t="s">
        <v>60</v>
      </c>
      <c r="F15" s="10" t="s">
        <v>61</v>
      </c>
      <c r="G15" s="11">
        <v>45</v>
      </c>
      <c r="H15" s="35"/>
      <c r="I15" s="35"/>
      <c r="J15" s="14">
        <f t="shared" si="0"/>
        <v>0</v>
      </c>
      <c r="K15" s="15">
        <v>0.0003</v>
      </c>
      <c r="L15" s="15">
        <v>0</v>
      </c>
      <c r="M15" s="12">
        <f>Rekapitulace!$G$4*G15*H15</f>
        <v>0</v>
      </c>
      <c r="N15" s="12">
        <f>Rekapitulace!$H$4*G15*I15</f>
        <v>0</v>
      </c>
      <c r="O15" s="36" t="s">
        <v>18</v>
      </c>
    </row>
    <row r="16" spans="1:15" ht="24.75" customHeight="1">
      <c r="A16" s="8" t="s">
        <v>40</v>
      </c>
      <c r="B16" s="8" t="s">
        <v>37</v>
      </c>
      <c r="C16" s="9" t="s">
        <v>41</v>
      </c>
      <c r="D16" s="10" t="s">
        <v>62</v>
      </c>
      <c r="E16" s="17" t="s">
        <v>63</v>
      </c>
      <c r="F16" s="10" t="s">
        <v>54</v>
      </c>
      <c r="G16" s="11">
        <v>132</v>
      </c>
      <c r="H16" s="35"/>
      <c r="I16" s="35"/>
      <c r="J16" s="14">
        <f t="shared" si="0"/>
        <v>0</v>
      </c>
      <c r="K16" s="15">
        <v>0</v>
      </c>
      <c r="L16" s="15">
        <v>0</v>
      </c>
      <c r="M16" s="12">
        <f>Rekapitulace!$G$4*G16*H16</f>
        <v>0</v>
      </c>
      <c r="N16" s="12">
        <f>Rekapitulace!$H$4*G16*I16</f>
        <v>0</v>
      </c>
      <c r="O16" s="36" t="s">
        <v>18</v>
      </c>
    </row>
    <row r="17" spans="1:15" ht="25.5">
      <c r="A17" s="8" t="s">
        <v>37</v>
      </c>
      <c r="B17" s="8" t="s">
        <v>37</v>
      </c>
      <c r="C17" s="9" t="s">
        <v>45</v>
      </c>
      <c r="D17" s="10" t="s">
        <v>64</v>
      </c>
      <c r="E17" s="17" t="s">
        <v>65</v>
      </c>
      <c r="F17" s="10" t="s">
        <v>54</v>
      </c>
      <c r="G17" s="11">
        <v>42</v>
      </c>
      <c r="H17" s="35"/>
      <c r="I17" s="35"/>
      <c r="J17" s="14">
        <f t="shared" si="0"/>
        <v>0</v>
      </c>
      <c r="K17" s="15">
        <v>0.00066</v>
      </c>
      <c r="L17" s="15">
        <v>0</v>
      </c>
      <c r="M17" s="12">
        <f>Rekapitulace!$G$4*G17*H17</f>
        <v>0</v>
      </c>
      <c r="N17" s="12">
        <f>Rekapitulace!$H$4*G17*I17</f>
        <v>0</v>
      </c>
      <c r="O17" s="36" t="s">
        <v>18</v>
      </c>
    </row>
    <row r="18" spans="1:15" ht="25.5">
      <c r="A18" s="8" t="s">
        <v>37</v>
      </c>
      <c r="B18" s="8" t="s">
        <v>37</v>
      </c>
      <c r="C18" s="9" t="s">
        <v>45</v>
      </c>
      <c r="D18" s="10" t="s">
        <v>66</v>
      </c>
      <c r="E18" s="17" t="s">
        <v>67</v>
      </c>
      <c r="F18" s="10" t="s">
        <v>54</v>
      </c>
      <c r="G18" s="11">
        <v>90</v>
      </c>
      <c r="H18" s="35"/>
      <c r="I18" s="35"/>
      <c r="J18" s="14">
        <f t="shared" si="0"/>
        <v>0</v>
      </c>
      <c r="K18" s="15">
        <v>0.00068</v>
      </c>
      <c r="L18" s="15">
        <v>0</v>
      </c>
      <c r="M18" s="12">
        <f>Rekapitulace!$G$4*G18*H18</f>
        <v>0</v>
      </c>
      <c r="N18" s="12">
        <f>Rekapitulace!$H$4*G18*I18</f>
        <v>0</v>
      </c>
      <c r="O18" s="36" t="s">
        <v>18</v>
      </c>
    </row>
    <row r="19" spans="1:15" ht="24.75" customHeight="1">
      <c r="A19" s="8" t="s">
        <v>40</v>
      </c>
      <c r="B19" s="8" t="s">
        <v>37</v>
      </c>
      <c r="C19" s="9" t="s">
        <v>41</v>
      </c>
      <c r="D19" s="10" t="s">
        <v>68</v>
      </c>
      <c r="E19" s="17" t="s">
        <v>69</v>
      </c>
      <c r="F19" s="10" t="s">
        <v>44</v>
      </c>
      <c r="G19" s="11">
        <v>80</v>
      </c>
      <c r="H19" s="35"/>
      <c r="I19" s="35"/>
      <c r="J19" s="14">
        <f t="shared" si="0"/>
        <v>0</v>
      </c>
      <c r="K19" s="15">
        <v>0</v>
      </c>
      <c r="L19" s="15">
        <v>0</v>
      </c>
      <c r="M19" s="12">
        <f>Rekapitulace!$G$4*G19*H19</f>
        <v>0</v>
      </c>
      <c r="N19" s="12">
        <f>Rekapitulace!$H$4*G19*I19</f>
        <v>0</v>
      </c>
      <c r="O19" s="36" t="s">
        <v>18</v>
      </c>
    </row>
    <row r="20" spans="1:15" ht="12.75">
      <c r="A20" s="8" t="s">
        <v>37</v>
      </c>
      <c r="B20" s="8" t="s">
        <v>37</v>
      </c>
      <c r="C20" s="9" t="s">
        <v>45</v>
      </c>
      <c r="D20" s="10" t="s">
        <v>70</v>
      </c>
      <c r="E20" s="17" t="s">
        <v>71</v>
      </c>
      <c r="F20" s="10" t="s">
        <v>54</v>
      </c>
      <c r="G20" s="11">
        <v>40</v>
      </c>
      <c r="H20" s="35"/>
      <c r="I20" s="35"/>
      <c r="J20" s="14">
        <f t="shared" si="0"/>
        <v>0</v>
      </c>
      <c r="K20" s="15">
        <v>0.00145</v>
      </c>
      <c r="L20" s="15">
        <v>0</v>
      </c>
      <c r="M20" s="12">
        <f>Rekapitulace!$G$4*G20*H20</f>
        <v>0</v>
      </c>
      <c r="N20" s="12">
        <f>Rekapitulace!$H$4*G20*I20</f>
        <v>0</v>
      </c>
      <c r="O20" s="36" t="s">
        <v>18</v>
      </c>
    </row>
    <row r="21" spans="1:15" ht="24.75" customHeight="1">
      <c r="A21" s="8" t="s">
        <v>40</v>
      </c>
      <c r="B21" s="8" t="s">
        <v>37</v>
      </c>
      <c r="C21" s="9" t="s">
        <v>41</v>
      </c>
      <c r="D21" s="10" t="s">
        <v>72</v>
      </c>
      <c r="E21" s="17" t="s">
        <v>73</v>
      </c>
      <c r="F21" s="10" t="s">
        <v>44</v>
      </c>
      <c r="G21" s="11">
        <v>215</v>
      </c>
      <c r="H21" s="35"/>
      <c r="I21" s="35"/>
      <c r="J21" s="14">
        <f t="shared" si="0"/>
        <v>0</v>
      </c>
      <c r="K21" s="15">
        <v>0</v>
      </c>
      <c r="L21" s="15">
        <v>0</v>
      </c>
      <c r="M21" s="12">
        <f>Rekapitulace!$G$4*G21*H21</f>
        <v>0</v>
      </c>
      <c r="N21" s="12">
        <f>Rekapitulace!$H$4*G21*I21</f>
        <v>0</v>
      </c>
      <c r="O21" s="36" t="s">
        <v>18</v>
      </c>
    </row>
    <row r="22" spans="1:15" ht="12.75">
      <c r="A22" s="8" t="s">
        <v>37</v>
      </c>
      <c r="B22" s="8" t="s">
        <v>37</v>
      </c>
      <c r="C22" s="9" t="s">
        <v>45</v>
      </c>
      <c r="D22" s="10" t="s">
        <v>74</v>
      </c>
      <c r="E22" s="17" t="s">
        <v>75</v>
      </c>
      <c r="F22" s="10" t="s">
        <v>54</v>
      </c>
      <c r="G22" s="11">
        <v>85</v>
      </c>
      <c r="H22" s="35"/>
      <c r="I22" s="35"/>
      <c r="J22" s="14">
        <f t="shared" si="0"/>
        <v>0</v>
      </c>
      <c r="K22" s="15">
        <v>0.00164</v>
      </c>
      <c r="L22" s="15">
        <v>0</v>
      </c>
      <c r="M22" s="12">
        <f>Rekapitulace!$G$4*G22*H22</f>
        <v>0</v>
      </c>
      <c r="N22" s="12">
        <f>Rekapitulace!$H$4*G22*I22</f>
        <v>0</v>
      </c>
      <c r="O22" s="36" t="s">
        <v>18</v>
      </c>
    </row>
    <row r="23" spans="1:15" ht="12.75">
      <c r="A23" s="8" t="s">
        <v>37</v>
      </c>
      <c r="B23" s="8" t="s">
        <v>37</v>
      </c>
      <c r="C23" s="9" t="s">
        <v>45</v>
      </c>
      <c r="D23" s="10" t="s">
        <v>76</v>
      </c>
      <c r="E23" s="17" t="s">
        <v>77</v>
      </c>
      <c r="F23" s="10" t="s">
        <v>54</v>
      </c>
      <c r="G23" s="11">
        <v>23</v>
      </c>
      <c r="H23" s="35"/>
      <c r="I23" s="35"/>
      <c r="J23" s="14">
        <f t="shared" si="0"/>
        <v>0</v>
      </c>
      <c r="K23" s="15">
        <v>0.00241</v>
      </c>
      <c r="L23" s="15">
        <v>0</v>
      </c>
      <c r="M23" s="12">
        <f>Rekapitulace!$G$4*G23*H23</f>
        <v>0</v>
      </c>
      <c r="N23" s="12">
        <f>Rekapitulace!$H$4*G23*I23</f>
        <v>0</v>
      </c>
      <c r="O23" s="36" t="s">
        <v>18</v>
      </c>
    </row>
    <row r="24" spans="1:15" ht="25.5">
      <c r="A24" s="8" t="s">
        <v>40</v>
      </c>
      <c r="B24" s="8" t="s">
        <v>37</v>
      </c>
      <c r="C24" s="9" t="s">
        <v>41</v>
      </c>
      <c r="D24" s="10" t="s">
        <v>78</v>
      </c>
      <c r="E24" s="17" t="s">
        <v>79</v>
      </c>
      <c r="F24" s="10" t="s">
        <v>54</v>
      </c>
      <c r="G24" s="11">
        <v>1040</v>
      </c>
      <c r="H24" s="35"/>
      <c r="I24" s="35"/>
      <c r="J24" s="14">
        <f t="shared" si="0"/>
        <v>0</v>
      </c>
      <c r="K24" s="15">
        <v>0</v>
      </c>
      <c r="L24" s="15">
        <v>0</v>
      </c>
      <c r="M24" s="12">
        <f>Rekapitulace!$G$4*G24*H24</f>
        <v>0</v>
      </c>
      <c r="N24" s="12">
        <f>Rekapitulace!$H$4*G24*I24</f>
        <v>0</v>
      </c>
      <c r="O24" s="36" t="s">
        <v>18</v>
      </c>
    </row>
    <row r="25" spans="1:15" ht="12.75">
      <c r="A25" s="8" t="s">
        <v>37</v>
      </c>
      <c r="B25" s="8" t="s">
        <v>37</v>
      </c>
      <c r="C25" s="9" t="s">
        <v>45</v>
      </c>
      <c r="D25" s="10" t="s">
        <v>80</v>
      </c>
      <c r="E25" s="17" t="s">
        <v>81</v>
      </c>
      <c r="F25" s="10" t="s">
        <v>82</v>
      </c>
      <c r="G25" s="11">
        <v>790</v>
      </c>
      <c r="H25" s="35"/>
      <c r="I25" s="35"/>
      <c r="J25" s="14">
        <f t="shared" si="0"/>
        <v>0</v>
      </c>
      <c r="K25" s="15">
        <v>0.001</v>
      </c>
      <c r="L25" s="15">
        <v>0</v>
      </c>
      <c r="M25" s="12">
        <f>Rekapitulace!$G$4*G25*H25</f>
        <v>0</v>
      </c>
      <c r="N25" s="12">
        <f>Rekapitulace!$H$4*G25*I25</f>
        <v>0</v>
      </c>
      <c r="O25" s="36" t="s">
        <v>18</v>
      </c>
    </row>
    <row r="26" spans="1:15" ht="12.75">
      <c r="A26" s="8" t="s">
        <v>37</v>
      </c>
      <c r="B26" s="8" t="s">
        <v>37</v>
      </c>
      <c r="C26" s="9" t="s">
        <v>45</v>
      </c>
      <c r="D26" s="10" t="s">
        <v>83</v>
      </c>
      <c r="E26" s="17" t="s">
        <v>84</v>
      </c>
      <c r="F26" s="10" t="s">
        <v>54</v>
      </c>
      <c r="G26" s="11">
        <v>1616</v>
      </c>
      <c r="H26" s="35"/>
      <c r="I26" s="35"/>
      <c r="J26" s="14">
        <f t="shared" si="0"/>
        <v>0</v>
      </c>
      <c r="K26" s="15">
        <v>7E-05</v>
      </c>
      <c r="L26" s="15">
        <v>0</v>
      </c>
      <c r="M26" s="12">
        <f>Rekapitulace!$G$4*G26*H26</f>
        <v>0</v>
      </c>
      <c r="N26" s="12">
        <f>Rekapitulace!$H$4*G26*I26</f>
        <v>0</v>
      </c>
      <c r="O26" s="36" t="s">
        <v>18</v>
      </c>
    </row>
    <row r="27" spans="1:15" ht="12.75">
      <c r="A27" s="8" t="s">
        <v>37</v>
      </c>
      <c r="B27" s="8" t="s">
        <v>37</v>
      </c>
      <c r="C27" s="9" t="s">
        <v>45</v>
      </c>
      <c r="D27" s="10" t="s">
        <v>85</v>
      </c>
      <c r="E27" s="17" t="s">
        <v>86</v>
      </c>
      <c r="F27" s="10" t="s">
        <v>54</v>
      </c>
      <c r="G27" s="11">
        <v>948</v>
      </c>
      <c r="H27" s="35"/>
      <c r="I27" s="35"/>
      <c r="J27" s="14">
        <f t="shared" si="0"/>
        <v>0</v>
      </c>
      <c r="K27" s="15">
        <v>0.0001</v>
      </c>
      <c r="L27" s="15">
        <v>0</v>
      </c>
      <c r="M27" s="12">
        <f>Rekapitulace!$G$4*G27*H27</f>
        <v>0</v>
      </c>
      <c r="N27" s="12">
        <f>Rekapitulace!$H$4*G27*I27</f>
        <v>0</v>
      </c>
      <c r="O27" s="36" t="s">
        <v>18</v>
      </c>
    </row>
    <row r="28" spans="1:15" ht="12.75">
      <c r="A28" s="8" t="s">
        <v>37</v>
      </c>
      <c r="B28" s="8" t="s">
        <v>37</v>
      </c>
      <c r="C28" s="9" t="s">
        <v>45</v>
      </c>
      <c r="D28" s="10" t="s">
        <v>87</v>
      </c>
      <c r="E28" s="17" t="s">
        <v>88</v>
      </c>
      <c r="F28" s="10" t="s">
        <v>89</v>
      </c>
      <c r="G28" s="11">
        <v>25.64</v>
      </c>
      <c r="H28" s="35"/>
      <c r="I28" s="35"/>
      <c r="J28" s="14">
        <f t="shared" si="0"/>
        <v>0</v>
      </c>
      <c r="K28" s="15">
        <v>0.0044</v>
      </c>
      <c r="L28" s="15">
        <v>0</v>
      </c>
      <c r="M28" s="12">
        <f>Rekapitulace!$G$4*G28*H28</f>
        <v>0</v>
      </c>
      <c r="N28" s="12">
        <f>Rekapitulace!$H$4*G28*I28</f>
        <v>0</v>
      </c>
      <c r="O28" s="36" t="s">
        <v>18</v>
      </c>
    </row>
    <row r="29" spans="1:15" ht="12.75">
      <c r="A29" s="8" t="s">
        <v>37</v>
      </c>
      <c r="B29" s="8" t="s">
        <v>37</v>
      </c>
      <c r="C29" s="9" t="s">
        <v>45</v>
      </c>
      <c r="D29" s="10" t="s">
        <v>90</v>
      </c>
      <c r="E29" s="17" t="s">
        <v>91</v>
      </c>
      <c r="F29" s="10" t="s">
        <v>92</v>
      </c>
      <c r="G29" s="11">
        <v>2.564</v>
      </c>
      <c r="H29" s="35"/>
      <c r="I29" s="35"/>
      <c r="J29" s="14">
        <f t="shared" si="0"/>
        <v>0</v>
      </c>
      <c r="K29" s="15">
        <v>0.092</v>
      </c>
      <c r="L29" s="15">
        <v>0</v>
      </c>
      <c r="M29" s="12">
        <f>Rekapitulace!$G$4*G29*H29</f>
        <v>0</v>
      </c>
      <c r="N29" s="12">
        <f>Rekapitulace!$H$4*G29*I29</f>
        <v>0</v>
      </c>
      <c r="O29" s="36" t="s">
        <v>18</v>
      </c>
    </row>
    <row r="30" spans="1:15" ht="24.75" customHeight="1">
      <c r="A30" s="8" t="s">
        <v>37</v>
      </c>
      <c r="B30" s="8" t="s">
        <v>37</v>
      </c>
      <c r="C30" s="9" t="s">
        <v>45</v>
      </c>
      <c r="D30" s="10" t="s">
        <v>93</v>
      </c>
      <c r="E30" s="17" t="s">
        <v>94</v>
      </c>
      <c r="F30" s="10" t="s">
        <v>54</v>
      </c>
      <c r="G30" s="11">
        <v>10256</v>
      </c>
      <c r="H30" s="35"/>
      <c r="I30" s="35"/>
      <c r="J30" s="14">
        <f t="shared" si="0"/>
        <v>0</v>
      </c>
      <c r="K30" s="15">
        <v>1E-06</v>
      </c>
      <c r="L30" s="15">
        <v>0</v>
      </c>
      <c r="M30" s="12">
        <f>Rekapitulace!$G$4*G30*H30</f>
        <v>0</v>
      </c>
      <c r="N30" s="12">
        <f>Rekapitulace!$H$4*G30*I30</f>
        <v>0</v>
      </c>
      <c r="O30" s="36" t="s">
        <v>18</v>
      </c>
    </row>
    <row r="31" spans="1:15" ht="25.5">
      <c r="A31" s="8" t="s">
        <v>37</v>
      </c>
      <c r="B31" s="8" t="s">
        <v>37</v>
      </c>
      <c r="C31" s="9" t="s">
        <v>45</v>
      </c>
      <c r="D31" s="10" t="s">
        <v>95</v>
      </c>
      <c r="E31" s="17" t="s">
        <v>96</v>
      </c>
      <c r="F31" s="10" t="s">
        <v>44</v>
      </c>
      <c r="G31" s="11">
        <v>989</v>
      </c>
      <c r="H31" s="35"/>
      <c r="I31" s="35"/>
      <c r="J31" s="14">
        <f t="shared" si="0"/>
        <v>0</v>
      </c>
      <c r="K31" s="15">
        <v>0.0015</v>
      </c>
      <c r="L31" s="15">
        <v>0</v>
      </c>
      <c r="M31" s="12">
        <f>Rekapitulace!$G$4*G31*H31</f>
        <v>0</v>
      </c>
      <c r="N31" s="12">
        <f>Rekapitulace!$H$4*G31*I31</f>
        <v>0</v>
      </c>
      <c r="O31" s="36" t="s">
        <v>18</v>
      </c>
    </row>
    <row r="32" spans="1:15" ht="12.75">
      <c r="A32" s="8" t="s">
        <v>37</v>
      </c>
      <c r="B32" s="8" t="s">
        <v>37</v>
      </c>
      <c r="C32" s="9" t="s">
        <v>45</v>
      </c>
      <c r="D32" s="10" t="s">
        <v>97</v>
      </c>
      <c r="E32" s="17" t="s">
        <v>98</v>
      </c>
      <c r="F32" s="10" t="s">
        <v>92</v>
      </c>
      <c r="G32" s="11">
        <v>2.564</v>
      </c>
      <c r="H32" s="35"/>
      <c r="I32" s="35"/>
      <c r="J32" s="14">
        <f t="shared" si="0"/>
        <v>0</v>
      </c>
      <c r="K32" s="15">
        <v>0.0091</v>
      </c>
      <c r="L32" s="15">
        <v>0</v>
      </c>
      <c r="M32" s="12">
        <f>Rekapitulace!$G$4*G32*H32</f>
        <v>0</v>
      </c>
      <c r="N32" s="12">
        <f>Rekapitulace!$H$4*G32*I32</f>
        <v>0</v>
      </c>
      <c r="O32" s="36" t="s">
        <v>18</v>
      </c>
    </row>
    <row r="33" spans="1:15" ht="24.75" customHeight="1">
      <c r="A33" s="8" t="s">
        <v>40</v>
      </c>
      <c r="B33" s="8" t="s">
        <v>37</v>
      </c>
      <c r="C33" s="9" t="s">
        <v>41</v>
      </c>
      <c r="D33" s="10" t="s">
        <v>99</v>
      </c>
      <c r="E33" s="17" t="s">
        <v>100</v>
      </c>
      <c r="F33" s="10" t="s">
        <v>54</v>
      </c>
      <c r="G33" s="11">
        <v>2550</v>
      </c>
      <c r="H33" s="35"/>
      <c r="I33" s="35"/>
      <c r="J33" s="14">
        <f t="shared" si="0"/>
        <v>0</v>
      </c>
      <c r="K33" s="15">
        <v>0</v>
      </c>
      <c r="L33" s="15">
        <v>0</v>
      </c>
      <c r="M33" s="12">
        <f>Rekapitulace!$G$4*G33*H33</f>
        <v>0</v>
      </c>
      <c r="N33" s="12">
        <f>Rekapitulace!$H$4*G33*I33</f>
        <v>0</v>
      </c>
      <c r="O33" s="36" t="s">
        <v>18</v>
      </c>
    </row>
    <row r="34" spans="1:15" ht="25.5">
      <c r="A34" s="8" t="s">
        <v>37</v>
      </c>
      <c r="B34" s="8" t="s">
        <v>37</v>
      </c>
      <c r="C34" s="9" t="s">
        <v>45</v>
      </c>
      <c r="D34" s="10" t="s">
        <v>101</v>
      </c>
      <c r="E34" s="17" t="s">
        <v>102</v>
      </c>
      <c r="F34" s="10" t="s">
        <v>54</v>
      </c>
      <c r="G34" s="11">
        <v>158</v>
      </c>
      <c r="H34" s="35"/>
      <c r="I34" s="35"/>
      <c r="J34" s="14">
        <f t="shared" si="0"/>
        <v>0</v>
      </c>
      <c r="K34" s="15">
        <v>3.6E-05</v>
      </c>
      <c r="L34" s="15">
        <v>0</v>
      </c>
      <c r="M34" s="12">
        <f>Rekapitulace!$G$4*G34*H34</f>
        <v>0</v>
      </c>
      <c r="N34" s="12">
        <f>Rekapitulace!$H$4*G34*I34</f>
        <v>0</v>
      </c>
      <c r="O34" s="36" t="s">
        <v>18</v>
      </c>
    </row>
    <row r="35" spans="1:15" ht="12.75">
      <c r="A35" s="8" t="s">
        <v>37</v>
      </c>
      <c r="B35" s="8" t="s">
        <v>37</v>
      </c>
      <c r="C35" s="9" t="s">
        <v>45</v>
      </c>
      <c r="D35" s="10" t="s">
        <v>103</v>
      </c>
      <c r="E35" s="17" t="s">
        <v>104</v>
      </c>
      <c r="F35" s="10" t="s">
        <v>54</v>
      </c>
      <c r="G35" s="11">
        <v>2080</v>
      </c>
      <c r="H35" s="35"/>
      <c r="I35" s="35"/>
      <c r="J35" s="14">
        <f t="shared" si="0"/>
        <v>0</v>
      </c>
      <c r="K35" s="15">
        <v>1E-05</v>
      </c>
      <c r="L35" s="15">
        <v>0</v>
      </c>
      <c r="M35" s="12">
        <f>Rekapitulace!$G$4*G35*H35</f>
        <v>0</v>
      </c>
      <c r="N35" s="12">
        <f>Rekapitulace!$H$4*G35*I35</f>
        <v>0</v>
      </c>
      <c r="O35" s="36" t="s">
        <v>18</v>
      </c>
    </row>
    <row r="36" spans="1:15" ht="12.75">
      <c r="A36" s="8" t="s">
        <v>37</v>
      </c>
      <c r="B36" s="8" t="s">
        <v>37</v>
      </c>
      <c r="C36" s="9" t="s">
        <v>45</v>
      </c>
      <c r="D36" s="10" t="s">
        <v>105</v>
      </c>
      <c r="E36" s="17" t="s">
        <v>106</v>
      </c>
      <c r="F36" s="10" t="s">
        <v>54</v>
      </c>
      <c r="G36" s="11">
        <v>312</v>
      </c>
      <c r="H36" s="35"/>
      <c r="I36" s="35"/>
      <c r="J36" s="14">
        <f t="shared" si="0"/>
        <v>0</v>
      </c>
      <c r="K36" s="15">
        <v>4E-06</v>
      </c>
      <c r="L36" s="15">
        <v>0</v>
      </c>
      <c r="M36" s="12">
        <f>Rekapitulace!$G$4*G36*H36</f>
        <v>0</v>
      </c>
      <c r="N36" s="12">
        <f>Rekapitulace!$H$4*G36*I36</f>
        <v>0</v>
      </c>
      <c r="O36" s="36" t="s">
        <v>18</v>
      </c>
    </row>
    <row r="37" spans="1:15" ht="24.75" customHeight="1">
      <c r="A37" s="8" t="s">
        <v>40</v>
      </c>
      <c r="B37" s="8" t="s">
        <v>37</v>
      </c>
      <c r="C37" s="9" t="s">
        <v>41</v>
      </c>
      <c r="D37" s="10" t="s">
        <v>107</v>
      </c>
      <c r="E37" s="17" t="s">
        <v>108</v>
      </c>
      <c r="F37" s="10" t="s">
        <v>54</v>
      </c>
      <c r="G37" s="11">
        <v>78</v>
      </c>
      <c r="H37" s="35"/>
      <c r="I37" s="35"/>
      <c r="J37" s="14">
        <f t="shared" si="0"/>
        <v>0</v>
      </c>
      <c r="K37" s="15">
        <v>0</v>
      </c>
      <c r="L37" s="15">
        <v>0</v>
      </c>
      <c r="M37" s="12">
        <f>Rekapitulace!$G$4*G37*H37</f>
        <v>0</v>
      </c>
      <c r="N37" s="12">
        <f>Rekapitulace!$H$4*G37*I37</f>
        <v>0</v>
      </c>
      <c r="O37" s="36" t="s">
        <v>18</v>
      </c>
    </row>
    <row r="38" spans="1:15" ht="12.75">
      <c r="A38" s="8" t="s">
        <v>37</v>
      </c>
      <c r="B38" s="8" t="s">
        <v>37</v>
      </c>
      <c r="C38" s="9" t="s">
        <v>45</v>
      </c>
      <c r="D38" s="10" t="s">
        <v>109</v>
      </c>
      <c r="E38" s="17" t="s">
        <v>110</v>
      </c>
      <c r="F38" s="10" t="s">
        <v>54</v>
      </c>
      <c r="G38" s="11">
        <v>78</v>
      </c>
      <c r="H38" s="35"/>
      <c r="I38" s="35"/>
      <c r="J38" s="14">
        <f t="shared" si="0"/>
        <v>0</v>
      </c>
      <c r="K38" s="15">
        <v>6E-06</v>
      </c>
      <c r="L38" s="15">
        <v>0</v>
      </c>
      <c r="M38" s="12">
        <f>Rekapitulace!$G$4*G38*H38</f>
        <v>0</v>
      </c>
      <c r="N38" s="12">
        <f>Rekapitulace!$H$4*G38*I38</f>
        <v>0</v>
      </c>
      <c r="O38" s="36" t="s">
        <v>18</v>
      </c>
    </row>
    <row r="39" spans="1:15" ht="24.75" customHeight="1">
      <c r="A39" s="8" t="s">
        <v>40</v>
      </c>
      <c r="B39" s="8" t="s">
        <v>37</v>
      </c>
      <c r="C39" s="9" t="s">
        <v>41</v>
      </c>
      <c r="D39" s="10" t="s">
        <v>111</v>
      </c>
      <c r="E39" s="17" t="s">
        <v>112</v>
      </c>
      <c r="F39" s="10" t="s">
        <v>54</v>
      </c>
      <c r="G39" s="11">
        <v>12</v>
      </c>
      <c r="H39" s="35"/>
      <c r="I39" s="35"/>
      <c r="J39" s="14">
        <f aca="true" t="shared" si="1" ref="J39:J70">ROUND(G39*(H39+I39),2)</f>
        <v>0</v>
      </c>
      <c r="K39" s="15">
        <v>0</v>
      </c>
      <c r="L39" s="15">
        <v>0</v>
      </c>
      <c r="M39" s="12">
        <f>Rekapitulace!$G$4*G39*H39</f>
        <v>0</v>
      </c>
      <c r="N39" s="12">
        <f>Rekapitulace!$H$4*G39*I39</f>
        <v>0</v>
      </c>
      <c r="O39" s="36" t="s">
        <v>18</v>
      </c>
    </row>
    <row r="40" spans="1:15" ht="12.75">
      <c r="A40" s="8" t="s">
        <v>37</v>
      </c>
      <c r="B40" s="8" t="s">
        <v>37</v>
      </c>
      <c r="C40" s="9" t="s">
        <v>45</v>
      </c>
      <c r="D40" s="10" t="s">
        <v>113</v>
      </c>
      <c r="E40" s="17" t="s">
        <v>114</v>
      </c>
      <c r="F40" s="10" t="s">
        <v>54</v>
      </c>
      <c r="G40" s="11">
        <v>12</v>
      </c>
      <c r="H40" s="35"/>
      <c r="I40" s="35"/>
      <c r="J40" s="14">
        <f t="shared" si="1"/>
        <v>0</v>
      </c>
      <c r="K40" s="15">
        <v>6E-06</v>
      </c>
      <c r="L40" s="15">
        <v>0</v>
      </c>
      <c r="M40" s="12">
        <f>Rekapitulace!$G$4*G40*H40</f>
        <v>0</v>
      </c>
      <c r="N40" s="12">
        <f>Rekapitulace!$H$4*G40*I40</f>
        <v>0</v>
      </c>
      <c r="O40" s="36" t="s">
        <v>18</v>
      </c>
    </row>
    <row r="41" spans="1:15" ht="24.75" customHeight="1">
      <c r="A41" s="8" t="s">
        <v>40</v>
      </c>
      <c r="B41" s="8" t="s">
        <v>37</v>
      </c>
      <c r="C41" s="9" t="s">
        <v>41</v>
      </c>
      <c r="D41" s="10" t="s">
        <v>115</v>
      </c>
      <c r="E41" s="17" t="s">
        <v>116</v>
      </c>
      <c r="F41" s="10" t="s">
        <v>54</v>
      </c>
      <c r="G41" s="11">
        <v>4</v>
      </c>
      <c r="H41" s="35"/>
      <c r="I41" s="35"/>
      <c r="J41" s="14">
        <f t="shared" si="1"/>
        <v>0</v>
      </c>
      <c r="K41" s="15">
        <v>0</v>
      </c>
      <c r="L41" s="15">
        <v>0</v>
      </c>
      <c r="M41" s="12">
        <f>Rekapitulace!$G$4*G41*H41</f>
        <v>0</v>
      </c>
      <c r="N41" s="12">
        <f>Rekapitulace!$H$4*G41*I41</f>
        <v>0</v>
      </c>
      <c r="O41" s="36" t="s">
        <v>18</v>
      </c>
    </row>
    <row r="42" spans="1:15" ht="12.75">
      <c r="A42" s="8" t="s">
        <v>37</v>
      </c>
      <c r="B42" s="8" t="s">
        <v>37</v>
      </c>
      <c r="C42" s="9" t="s">
        <v>45</v>
      </c>
      <c r="D42" s="10" t="s">
        <v>117</v>
      </c>
      <c r="E42" s="17" t="s">
        <v>118</v>
      </c>
      <c r="F42" s="10" t="s">
        <v>54</v>
      </c>
      <c r="G42" s="11">
        <v>4</v>
      </c>
      <c r="H42" s="35"/>
      <c r="I42" s="35"/>
      <c r="J42" s="14">
        <f t="shared" si="1"/>
        <v>0</v>
      </c>
      <c r="K42" s="15">
        <v>7E-06</v>
      </c>
      <c r="L42" s="15">
        <v>0</v>
      </c>
      <c r="M42" s="12">
        <f>Rekapitulace!$G$4*G42*H42</f>
        <v>0</v>
      </c>
      <c r="N42" s="12">
        <f>Rekapitulace!$H$4*G42*I42</f>
        <v>0</v>
      </c>
      <c r="O42" s="36" t="s">
        <v>18</v>
      </c>
    </row>
    <row r="43" spans="1:15" ht="24.75" customHeight="1">
      <c r="A43" s="8" t="s">
        <v>40</v>
      </c>
      <c r="B43" s="8" t="s">
        <v>37</v>
      </c>
      <c r="C43" s="9" t="s">
        <v>41</v>
      </c>
      <c r="D43" s="10" t="s">
        <v>119</v>
      </c>
      <c r="E43" s="17" t="s">
        <v>120</v>
      </c>
      <c r="F43" s="10" t="s">
        <v>54</v>
      </c>
      <c r="G43" s="11">
        <v>10</v>
      </c>
      <c r="H43" s="35"/>
      <c r="I43" s="35"/>
      <c r="J43" s="14">
        <f t="shared" si="1"/>
        <v>0</v>
      </c>
      <c r="K43" s="15">
        <v>0</v>
      </c>
      <c r="L43" s="15">
        <v>0</v>
      </c>
      <c r="M43" s="12">
        <f>Rekapitulace!$G$4*G43*H43</f>
        <v>0</v>
      </c>
      <c r="N43" s="12">
        <f>Rekapitulace!$H$4*G43*I43</f>
        <v>0</v>
      </c>
      <c r="O43" s="36" t="s">
        <v>18</v>
      </c>
    </row>
    <row r="44" spans="1:15" ht="12.75">
      <c r="A44" s="8" t="s">
        <v>37</v>
      </c>
      <c r="B44" s="8" t="s">
        <v>37</v>
      </c>
      <c r="C44" s="9" t="s">
        <v>45</v>
      </c>
      <c r="D44" s="10" t="s">
        <v>121</v>
      </c>
      <c r="E44" s="17" t="s">
        <v>122</v>
      </c>
      <c r="F44" s="10" t="s">
        <v>54</v>
      </c>
      <c r="G44" s="11">
        <v>10</v>
      </c>
      <c r="H44" s="35"/>
      <c r="I44" s="35"/>
      <c r="J44" s="14">
        <f t="shared" si="1"/>
        <v>0</v>
      </c>
      <c r="K44" s="15">
        <v>9E-06</v>
      </c>
      <c r="L44" s="15">
        <v>0</v>
      </c>
      <c r="M44" s="12">
        <f>Rekapitulace!$G$4*G44*H44</f>
        <v>0</v>
      </c>
      <c r="N44" s="12">
        <f>Rekapitulace!$H$4*G44*I44</f>
        <v>0</v>
      </c>
      <c r="O44" s="36" t="s">
        <v>18</v>
      </c>
    </row>
    <row r="45" spans="1:15" ht="24.75" customHeight="1">
      <c r="A45" s="8" t="s">
        <v>40</v>
      </c>
      <c r="B45" s="8" t="s">
        <v>37</v>
      </c>
      <c r="C45" s="9" t="s">
        <v>41</v>
      </c>
      <c r="D45" s="10" t="s">
        <v>123</v>
      </c>
      <c r="E45" s="17" t="s">
        <v>124</v>
      </c>
      <c r="F45" s="10" t="s">
        <v>54</v>
      </c>
      <c r="G45" s="11">
        <v>12</v>
      </c>
      <c r="H45" s="35"/>
      <c r="I45" s="35"/>
      <c r="J45" s="14">
        <f t="shared" si="1"/>
        <v>0</v>
      </c>
      <c r="K45" s="15">
        <v>0</v>
      </c>
      <c r="L45" s="15">
        <v>0</v>
      </c>
      <c r="M45" s="12">
        <f>Rekapitulace!$G$4*G45*H45</f>
        <v>0</v>
      </c>
      <c r="N45" s="12">
        <f>Rekapitulace!$H$4*G45*I45</f>
        <v>0</v>
      </c>
      <c r="O45" s="36" t="s">
        <v>18</v>
      </c>
    </row>
    <row r="46" spans="1:15" ht="12.75">
      <c r="A46" s="8" t="s">
        <v>37</v>
      </c>
      <c r="B46" s="8" t="s">
        <v>37</v>
      </c>
      <c r="C46" s="9" t="s">
        <v>45</v>
      </c>
      <c r="D46" s="10" t="s">
        <v>125</v>
      </c>
      <c r="E46" s="17" t="s">
        <v>126</v>
      </c>
      <c r="F46" s="10" t="s">
        <v>54</v>
      </c>
      <c r="G46" s="11">
        <v>12</v>
      </c>
      <c r="H46" s="35"/>
      <c r="I46" s="35"/>
      <c r="J46" s="14">
        <f t="shared" si="1"/>
        <v>0</v>
      </c>
      <c r="K46" s="15">
        <v>1.1E-05</v>
      </c>
      <c r="L46" s="15">
        <v>0</v>
      </c>
      <c r="M46" s="12">
        <f>Rekapitulace!$G$4*G46*H46</f>
        <v>0</v>
      </c>
      <c r="N46" s="12">
        <f>Rekapitulace!$H$4*G46*I46</f>
        <v>0</v>
      </c>
      <c r="O46" s="36" t="s">
        <v>18</v>
      </c>
    </row>
    <row r="47" spans="1:15" ht="24.75" customHeight="1">
      <c r="A47" s="8" t="s">
        <v>40</v>
      </c>
      <c r="B47" s="8" t="s">
        <v>37</v>
      </c>
      <c r="C47" s="9" t="s">
        <v>41</v>
      </c>
      <c r="D47" s="10" t="s">
        <v>127</v>
      </c>
      <c r="E47" s="17" t="s">
        <v>128</v>
      </c>
      <c r="F47" s="10" t="s">
        <v>54</v>
      </c>
      <c r="G47" s="11">
        <v>12</v>
      </c>
      <c r="H47" s="35"/>
      <c r="I47" s="35"/>
      <c r="J47" s="14">
        <f t="shared" si="1"/>
        <v>0</v>
      </c>
      <c r="K47" s="15">
        <v>0</v>
      </c>
      <c r="L47" s="15">
        <v>0</v>
      </c>
      <c r="M47" s="12">
        <f>Rekapitulace!$G$4*G47*H47</f>
        <v>0</v>
      </c>
      <c r="N47" s="12">
        <f>Rekapitulace!$H$4*G47*I47</f>
        <v>0</v>
      </c>
      <c r="O47" s="36" t="s">
        <v>18</v>
      </c>
    </row>
    <row r="48" spans="1:15" ht="12.75">
      <c r="A48" s="8" t="s">
        <v>37</v>
      </c>
      <c r="B48" s="8" t="s">
        <v>37</v>
      </c>
      <c r="C48" s="9" t="s">
        <v>45</v>
      </c>
      <c r="D48" s="10" t="s">
        <v>129</v>
      </c>
      <c r="E48" s="17" t="s">
        <v>130</v>
      </c>
      <c r="F48" s="10" t="s">
        <v>54</v>
      </c>
      <c r="G48" s="11">
        <v>12</v>
      </c>
      <c r="H48" s="35"/>
      <c r="I48" s="35"/>
      <c r="J48" s="14">
        <f t="shared" si="1"/>
        <v>0</v>
      </c>
      <c r="K48" s="15">
        <v>1.4E-05</v>
      </c>
      <c r="L48" s="15">
        <v>0</v>
      </c>
      <c r="M48" s="12">
        <f>Rekapitulace!$G$4*G48*H48</f>
        <v>0</v>
      </c>
      <c r="N48" s="12">
        <f>Rekapitulace!$H$4*G48*I48</f>
        <v>0</v>
      </c>
      <c r="O48" s="36" t="s">
        <v>18</v>
      </c>
    </row>
    <row r="49" spans="1:15" ht="24.75" customHeight="1">
      <c r="A49" s="8" t="s">
        <v>40</v>
      </c>
      <c r="B49" s="8" t="s">
        <v>37</v>
      </c>
      <c r="C49" s="9" t="s">
        <v>41</v>
      </c>
      <c r="D49" s="10" t="s">
        <v>131</v>
      </c>
      <c r="E49" s="17" t="s">
        <v>132</v>
      </c>
      <c r="F49" s="10" t="s">
        <v>54</v>
      </c>
      <c r="G49" s="11">
        <v>32</v>
      </c>
      <c r="H49" s="35"/>
      <c r="I49" s="35"/>
      <c r="J49" s="14">
        <f t="shared" si="1"/>
        <v>0</v>
      </c>
      <c r="K49" s="15">
        <v>0</v>
      </c>
      <c r="L49" s="15">
        <v>0</v>
      </c>
      <c r="M49" s="12">
        <f>Rekapitulace!$G$4*G49*H49</f>
        <v>0</v>
      </c>
      <c r="N49" s="12">
        <f>Rekapitulace!$H$4*G49*I49</f>
        <v>0</v>
      </c>
      <c r="O49" s="36" t="s">
        <v>18</v>
      </c>
    </row>
    <row r="50" spans="1:15" ht="12.75">
      <c r="A50" s="8" t="s">
        <v>37</v>
      </c>
      <c r="B50" s="8" t="s">
        <v>37</v>
      </c>
      <c r="C50" s="9" t="s">
        <v>45</v>
      </c>
      <c r="D50" s="10" t="s">
        <v>133</v>
      </c>
      <c r="E50" s="17" t="s">
        <v>134</v>
      </c>
      <c r="F50" s="10" t="s">
        <v>54</v>
      </c>
      <c r="G50" s="11">
        <v>32</v>
      </c>
      <c r="H50" s="35"/>
      <c r="I50" s="35"/>
      <c r="J50" s="14">
        <f t="shared" si="1"/>
        <v>0</v>
      </c>
      <c r="K50" s="15">
        <v>0.00012</v>
      </c>
      <c r="L50" s="15">
        <v>0</v>
      </c>
      <c r="M50" s="12">
        <f>Rekapitulace!$G$4*G50*H50</f>
        <v>0</v>
      </c>
      <c r="N50" s="12">
        <f>Rekapitulace!$H$4*G50*I50</f>
        <v>0</v>
      </c>
      <c r="O50" s="36" t="s">
        <v>18</v>
      </c>
    </row>
    <row r="51" spans="1:15" ht="24.75" customHeight="1">
      <c r="A51" s="8" t="s">
        <v>40</v>
      </c>
      <c r="B51" s="8" t="s">
        <v>37</v>
      </c>
      <c r="C51" s="9" t="s">
        <v>41</v>
      </c>
      <c r="D51" s="10" t="s">
        <v>135</v>
      </c>
      <c r="E51" s="17" t="s">
        <v>136</v>
      </c>
      <c r="F51" s="10" t="s">
        <v>54</v>
      </c>
      <c r="G51" s="11">
        <v>2</v>
      </c>
      <c r="H51" s="35"/>
      <c r="I51" s="35"/>
      <c r="J51" s="14">
        <f t="shared" si="1"/>
        <v>0</v>
      </c>
      <c r="K51" s="15">
        <v>0</v>
      </c>
      <c r="L51" s="15">
        <v>0</v>
      </c>
      <c r="M51" s="12">
        <f>Rekapitulace!$G$4*G51*H51</f>
        <v>0</v>
      </c>
      <c r="N51" s="12">
        <f>Rekapitulace!$H$4*G51*I51</f>
        <v>0</v>
      </c>
      <c r="O51" s="36" t="s">
        <v>18</v>
      </c>
    </row>
    <row r="52" spans="1:15" ht="24.75" customHeight="1">
      <c r="A52" s="8" t="s">
        <v>40</v>
      </c>
      <c r="B52" s="8" t="s">
        <v>37</v>
      </c>
      <c r="C52" s="9" t="s">
        <v>41</v>
      </c>
      <c r="D52" s="10" t="s">
        <v>137</v>
      </c>
      <c r="E52" s="17" t="s">
        <v>138</v>
      </c>
      <c r="F52" s="10" t="s">
        <v>54</v>
      </c>
      <c r="G52" s="11">
        <v>4</v>
      </c>
      <c r="H52" s="35"/>
      <c r="I52" s="35"/>
      <c r="J52" s="14">
        <f t="shared" si="1"/>
        <v>0</v>
      </c>
      <c r="K52" s="15">
        <v>0</v>
      </c>
      <c r="L52" s="15">
        <v>0</v>
      </c>
      <c r="M52" s="12">
        <f>Rekapitulace!$G$4*G52*H52</f>
        <v>0</v>
      </c>
      <c r="N52" s="12">
        <f>Rekapitulace!$H$4*G52*I52</f>
        <v>0</v>
      </c>
      <c r="O52" s="36" t="s">
        <v>18</v>
      </c>
    </row>
    <row r="53" spans="1:15" ht="24.75" customHeight="1">
      <c r="A53" s="8" t="s">
        <v>40</v>
      </c>
      <c r="B53" s="8" t="s">
        <v>37</v>
      </c>
      <c r="C53" s="9" t="s">
        <v>41</v>
      </c>
      <c r="D53" s="10" t="s">
        <v>139</v>
      </c>
      <c r="E53" s="17" t="s">
        <v>140</v>
      </c>
      <c r="F53" s="10" t="s">
        <v>54</v>
      </c>
      <c r="G53" s="11">
        <v>4</v>
      </c>
      <c r="H53" s="35"/>
      <c r="I53" s="35"/>
      <c r="J53" s="14">
        <f t="shared" si="1"/>
        <v>0</v>
      </c>
      <c r="K53" s="15">
        <v>0</v>
      </c>
      <c r="L53" s="15">
        <v>0</v>
      </c>
      <c r="M53" s="12">
        <f>Rekapitulace!$G$4*G53*H53</f>
        <v>0</v>
      </c>
      <c r="N53" s="12">
        <f>Rekapitulace!$H$4*G53*I53</f>
        <v>0</v>
      </c>
      <c r="O53" s="36" t="s">
        <v>18</v>
      </c>
    </row>
    <row r="54" spans="1:15" ht="24.75" customHeight="1">
      <c r="A54" s="8" t="s">
        <v>40</v>
      </c>
      <c r="B54" s="8" t="s">
        <v>37</v>
      </c>
      <c r="C54" s="9" t="s">
        <v>41</v>
      </c>
      <c r="D54" s="10" t="s">
        <v>141</v>
      </c>
      <c r="E54" s="17" t="s">
        <v>142</v>
      </c>
      <c r="F54" s="10" t="s">
        <v>54</v>
      </c>
      <c r="G54" s="11">
        <v>2</v>
      </c>
      <c r="H54" s="35"/>
      <c r="I54" s="35"/>
      <c r="J54" s="14">
        <f t="shared" si="1"/>
        <v>0</v>
      </c>
      <c r="K54" s="15">
        <v>0</v>
      </c>
      <c r="L54" s="15">
        <v>0</v>
      </c>
      <c r="M54" s="12">
        <f>Rekapitulace!$G$4*G54*H54</f>
        <v>0</v>
      </c>
      <c r="N54" s="12">
        <f>Rekapitulace!$H$4*G54*I54</f>
        <v>0</v>
      </c>
      <c r="O54" s="36" t="s">
        <v>18</v>
      </c>
    </row>
    <row r="55" spans="1:15" ht="24.75" customHeight="1">
      <c r="A55" s="8" t="s">
        <v>40</v>
      </c>
      <c r="B55" s="8" t="s">
        <v>37</v>
      </c>
      <c r="C55" s="9" t="s">
        <v>41</v>
      </c>
      <c r="D55" s="10" t="s">
        <v>143</v>
      </c>
      <c r="E55" s="17" t="s">
        <v>144</v>
      </c>
      <c r="F55" s="10" t="s">
        <v>54</v>
      </c>
      <c r="G55" s="11">
        <v>8</v>
      </c>
      <c r="H55" s="35"/>
      <c r="I55" s="35"/>
      <c r="J55" s="14">
        <f t="shared" si="1"/>
        <v>0</v>
      </c>
      <c r="K55" s="15">
        <v>0</v>
      </c>
      <c r="L55" s="15">
        <v>0</v>
      </c>
      <c r="M55" s="12">
        <f>Rekapitulace!$G$4*G55*H55</f>
        <v>0</v>
      </c>
      <c r="N55" s="12">
        <f>Rekapitulace!$H$4*G55*I55</f>
        <v>0</v>
      </c>
      <c r="O55" s="36" t="s">
        <v>18</v>
      </c>
    </row>
    <row r="56" spans="1:15" ht="24.75" customHeight="1">
      <c r="A56" s="8" t="s">
        <v>40</v>
      </c>
      <c r="B56" s="8" t="s">
        <v>37</v>
      </c>
      <c r="C56" s="9" t="s">
        <v>41</v>
      </c>
      <c r="D56" s="10" t="s">
        <v>145</v>
      </c>
      <c r="E56" s="17" t="s">
        <v>146</v>
      </c>
      <c r="F56" s="10" t="s">
        <v>54</v>
      </c>
      <c r="G56" s="11">
        <v>40</v>
      </c>
      <c r="H56" s="35"/>
      <c r="I56" s="35"/>
      <c r="J56" s="14">
        <f t="shared" si="1"/>
        <v>0</v>
      </c>
      <c r="K56" s="15">
        <v>0</v>
      </c>
      <c r="L56" s="15">
        <v>0</v>
      </c>
      <c r="M56" s="12">
        <f>Rekapitulace!$G$4*G56*H56</f>
        <v>0</v>
      </c>
      <c r="N56" s="12">
        <f>Rekapitulace!$H$4*G56*I56</f>
        <v>0</v>
      </c>
      <c r="O56" s="36" t="s">
        <v>18</v>
      </c>
    </row>
    <row r="57" spans="1:15" ht="24.75" customHeight="1">
      <c r="A57" s="8" t="s">
        <v>40</v>
      </c>
      <c r="B57" s="8" t="s">
        <v>37</v>
      </c>
      <c r="C57" s="9" t="s">
        <v>41</v>
      </c>
      <c r="D57" s="10" t="s">
        <v>147</v>
      </c>
      <c r="E57" s="17" t="s">
        <v>148</v>
      </c>
      <c r="F57" s="10" t="s">
        <v>54</v>
      </c>
      <c r="G57" s="11">
        <v>130</v>
      </c>
      <c r="H57" s="35"/>
      <c r="I57" s="35"/>
      <c r="J57" s="14">
        <f t="shared" si="1"/>
        <v>0</v>
      </c>
      <c r="K57" s="15">
        <v>0</v>
      </c>
      <c r="L57" s="15">
        <v>0</v>
      </c>
      <c r="M57" s="12">
        <f>Rekapitulace!$G$4*G57*H57</f>
        <v>0</v>
      </c>
      <c r="N57" s="12">
        <f>Rekapitulace!$H$4*G57*I57</f>
        <v>0</v>
      </c>
      <c r="O57" s="36" t="s">
        <v>18</v>
      </c>
    </row>
    <row r="58" spans="1:15" ht="12.75">
      <c r="A58" s="8" t="s">
        <v>37</v>
      </c>
      <c r="B58" s="8" t="s">
        <v>37</v>
      </c>
      <c r="C58" s="9" t="s">
        <v>45</v>
      </c>
      <c r="D58" s="10" t="s">
        <v>149</v>
      </c>
      <c r="E58" s="17" t="s">
        <v>150</v>
      </c>
      <c r="F58" s="10" t="s">
        <v>54</v>
      </c>
      <c r="G58" s="11">
        <v>130</v>
      </c>
      <c r="H58" s="35"/>
      <c r="I58" s="35"/>
      <c r="J58" s="14">
        <f t="shared" si="1"/>
        <v>0</v>
      </c>
      <c r="K58" s="15">
        <v>3.2E-05</v>
      </c>
      <c r="L58" s="15">
        <v>0</v>
      </c>
      <c r="M58" s="12">
        <f>Rekapitulace!$G$4*G58*H58</f>
        <v>0</v>
      </c>
      <c r="N58" s="12">
        <f>Rekapitulace!$H$4*G58*I58</f>
        <v>0</v>
      </c>
      <c r="O58" s="36" t="s">
        <v>18</v>
      </c>
    </row>
    <row r="59" spans="1:15" ht="24.75" customHeight="1">
      <c r="A59" s="8" t="s">
        <v>40</v>
      </c>
      <c r="B59" s="8" t="s">
        <v>37</v>
      </c>
      <c r="C59" s="9" t="s">
        <v>41</v>
      </c>
      <c r="D59" s="10" t="s">
        <v>151</v>
      </c>
      <c r="E59" s="17" t="s">
        <v>152</v>
      </c>
      <c r="F59" s="10" t="s">
        <v>54</v>
      </c>
      <c r="G59" s="11">
        <v>40</v>
      </c>
      <c r="H59" s="35"/>
      <c r="I59" s="35"/>
      <c r="J59" s="14">
        <f t="shared" si="1"/>
        <v>0</v>
      </c>
      <c r="K59" s="15">
        <v>0</v>
      </c>
      <c r="L59" s="15">
        <v>0</v>
      </c>
      <c r="M59" s="12">
        <f>Rekapitulace!$G$4*G59*H59</f>
        <v>0</v>
      </c>
      <c r="N59" s="12">
        <f>Rekapitulace!$H$4*G59*I59</f>
        <v>0</v>
      </c>
      <c r="O59" s="36" t="s">
        <v>18</v>
      </c>
    </row>
    <row r="60" spans="1:15" ht="12.75">
      <c r="A60" s="8" t="s">
        <v>37</v>
      </c>
      <c r="B60" s="8" t="s">
        <v>37</v>
      </c>
      <c r="C60" s="9" t="s">
        <v>45</v>
      </c>
      <c r="D60" s="10" t="s">
        <v>153</v>
      </c>
      <c r="E60" s="17" t="s">
        <v>154</v>
      </c>
      <c r="F60" s="10" t="s">
        <v>54</v>
      </c>
      <c r="G60" s="11">
        <v>40</v>
      </c>
      <c r="H60" s="35"/>
      <c r="I60" s="35"/>
      <c r="J60" s="14">
        <f t="shared" si="1"/>
        <v>0</v>
      </c>
      <c r="K60" s="15">
        <v>3.7E-05</v>
      </c>
      <c r="L60" s="15">
        <v>0</v>
      </c>
      <c r="M60" s="12">
        <f>Rekapitulace!$G$4*G60*H60</f>
        <v>0</v>
      </c>
      <c r="N60" s="12">
        <f>Rekapitulace!$H$4*G60*I60</f>
        <v>0</v>
      </c>
      <c r="O60" s="36" t="s">
        <v>18</v>
      </c>
    </row>
    <row r="61" spans="1:15" ht="24.75" customHeight="1">
      <c r="A61" s="8" t="s">
        <v>40</v>
      </c>
      <c r="B61" s="8" t="s">
        <v>37</v>
      </c>
      <c r="C61" s="9" t="s">
        <v>41</v>
      </c>
      <c r="D61" s="10" t="s">
        <v>155</v>
      </c>
      <c r="E61" s="17" t="s">
        <v>156</v>
      </c>
      <c r="F61" s="10" t="s">
        <v>54</v>
      </c>
      <c r="G61" s="11">
        <v>1</v>
      </c>
      <c r="H61" s="35"/>
      <c r="I61" s="35"/>
      <c r="J61" s="14">
        <f t="shared" si="1"/>
        <v>0</v>
      </c>
      <c r="K61" s="15">
        <v>0</v>
      </c>
      <c r="L61" s="15">
        <v>0</v>
      </c>
      <c r="M61" s="12">
        <f>Rekapitulace!$G$4*G61*H61</f>
        <v>0</v>
      </c>
      <c r="N61" s="12">
        <f>Rekapitulace!$H$4*G61*I61</f>
        <v>0</v>
      </c>
      <c r="O61" s="36" t="s">
        <v>18</v>
      </c>
    </row>
    <row r="62" spans="1:15" ht="12.75">
      <c r="A62" s="8" t="s">
        <v>37</v>
      </c>
      <c r="B62" s="8" t="s">
        <v>37</v>
      </c>
      <c r="C62" s="9" t="s">
        <v>45</v>
      </c>
      <c r="D62" s="10" t="s">
        <v>157</v>
      </c>
      <c r="E62" s="17" t="s">
        <v>158</v>
      </c>
      <c r="F62" s="10" t="s">
        <v>54</v>
      </c>
      <c r="G62" s="11">
        <v>1</v>
      </c>
      <c r="H62" s="35"/>
      <c r="I62" s="35"/>
      <c r="J62" s="14">
        <f t="shared" si="1"/>
        <v>0</v>
      </c>
      <c r="K62" s="15">
        <v>0.000192</v>
      </c>
      <c r="L62" s="15">
        <v>0</v>
      </c>
      <c r="M62" s="12">
        <f>Rekapitulace!$G$4*G62*H62</f>
        <v>0</v>
      </c>
      <c r="N62" s="12">
        <f>Rekapitulace!$H$4*G62*I62</f>
        <v>0</v>
      </c>
      <c r="O62" s="36" t="s">
        <v>18</v>
      </c>
    </row>
    <row r="63" spans="1:15" ht="24.75" customHeight="1">
      <c r="A63" s="8" t="s">
        <v>40</v>
      </c>
      <c r="B63" s="8" t="s">
        <v>37</v>
      </c>
      <c r="C63" s="9" t="s">
        <v>41</v>
      </c>
      <c r="D63" s="10" t="s">
        <v>159</v>
      </c>
      <c r="E63" s="17" t="s">
        <v>160</v>
      </c>
      <c r="F63" s="10" t="s">
        <v>54</v>
      </c>
      <c r="G63" s="11">
        <v>5</v>
      </c>
      <c r="H63" s="35"/>
      <c r="I63" s="35"/>
      <c r="J63" s="14">
        <f t="shared" si="1"/>
        <v>0</v>
      </c>
      <c r="K63" s="15">
        <v>0</v>
      </c>
      <c r="L63" s="15">
        <v>0</v>
      </c>
      <c r="M63" s="12">
        <f>Rekapitulace!$G$4*G63*H63</f>
        <v>0</v>
      </c>
      <c r="N63" s="12">
        <f>Rekapitulace!$H$4*G63*I63</f>
        <v>0</v>
      </c>
      <c r="O63" s="36" t="s">
        <v>18</v>
      </c>
    </row>
    <row r="64" spans="1:15" ht="12.75">
      <c r="A64" s="8" t="s">
        <v>37</v>
      </c>
      <c r="B64" s="8" t="s">
        <v>37</v>
      </c>
      <c r="C64" s="9" t="s">
        <v>45</v>
      </c>
      <c r="D64" s="10" t="s">
        <v>161</v>
      </c>
      <c r="E64" s="17" t="s">
        <v>162</v>
      </c>
      <c r="F64" s="10" t="s">
        <v>54</v>
      </c>
      <c r="G64" s="11">
        <v>5</v>
      </c>
      <c r="H64" s="35"/>
      <c r="I64" s="35"/>
      <c r="J64" s="14">
        <f t="shared" si="1"/>
        <v>0</v>
      </c>
      <c r="K64" s="15">
        <v>0.000271</v>
      </c>
      <c r="L64" s="15">
        <v>0</v>
      </c>
      <c r="M64" s="12">
        <f>Rekapitulace!$G$4*G64*H64</f>
        <v>0</v>
      </c>
      <c r="N64" s="12">
        <f>Rekapitulace!$H$4*G64*I64</f>
        <v>0</v>
      </c>
      <c r="O64" s="36" t="s">
        <v>18</v>
      </c>
    </row>
    <row r="65" spans="1:15" ht="12.75">
      <c r="A65" s="8" t="s">
        <v>40</v>
      </c>
      <c r="B65" s="8" t="s">
        <v>37</v>
      </c>
      <c r="C65" s="9" t="s">
        <v>41</v>
      </c>
      <c r="D65" s="10" t="s">
        <v>163</v>
      </c>
      <c r="E65" s="17" t="s">
        <v>164</v>
      </c>
      <c r="F65" s="10" t="s">
        <v>54</v>
      </c>
      <c r="G65" s="11">
        <v>2</v>
      </c>
      <c r="H65" s="35"/>
      <c r="I65" s="35"/>
      <c r="J65" s="14">
        <f t="shared" si="1"/>
        <v>0</v>
      </c>
      <c r="K65" s="15">
        <v>0</v>
      </c>
      <c r="L65" s="15">
        <v>0</v>
      </c>
      <c r="M65" s="12">
        <f>Rekapitulace!$G$4*G65*H65</f>
        <v>0</v>
      </c>
      <c r="N65" s="12">
        <f>Rekapitulace!$H$4*G65*I65</f>
        <v>0</v>
      </c>
      <c r="O65" s="36" t="s">
        <v>18</v>
      </c>
    </row>
    <row r="66" spans="1:15" ht="12.75">
      <c r="A66" s="8" t="s">
        <v>37</v>
      </c>
      <c r="B66" s="8" t="s">
        <v>37</v>
      </c>
      <c r="C66" s="9" t="s">
        <v>45</v>
      </c>
      <c r="D66" s="10" t="s">
        <v>165</v>
      </c>
      <c r="E66" s="17" t="s">
        <v>166</v>
      </c>
      <c r="F66" s="10" t="s">
        <v>54</v>
      </c>
      <c r="G66" s="11">
        <v>2</v>
      </c>
      <c r="H66" s="35"/>
      <c r="I66" s="35"/>
      <c r="J66" s="14">
        <f t="shared" si="1"/>
        <v>0</v>
      </c>
      <c r="K66" s="15">
        <v>0.0004</v>
      </c>
      <c r="L66" s="15">
        <v>0</v>
      </c>
      <c r="M66" s="12">
        <f>Rekapitulace!$G$4*G66*H66</f>
        <v>0</v>
      </c>
      <c r="N66" s="12">
        <f>Rekapitulace!$H$4*G66*I66</f>
        <v>0</v>
      </c>
      <c r="O66" s="36" t="s">
        <v>18</v>
      </c>
    </row>
    <row r="67" spans="1:15" ht="12.75">
      <c r="A67" s="8" t="s">
        <v>40</v>
      </c>
      <c r="B67" s="8" t="s">
        <v>37</v>
      </c>
      <c r="C67" s="9" t="s">
        <v>41</v>
      </c>
      <c r="D67" s="10" t="s">
        <v>167</v>
      </c>
      <c r="E67" s="17" t="s">
        <v>168</v>
      </c>
      <c r="F67" s="10" t="s">
        <v>54</v>
      </c>
      <c r="G67" s="11">
        <v>2</v>
      </c>
      <c r="H67" s="35"/>
      <c r="I67" s="35"/>
      <c r="J67" s="14">
        <f t="shared" si="1"/>
        <v>0</v>
      </c>
      <c r="K67" s="15">
        <v>0</v>
      </c>
      <c r="L67" s="15">
        <v>0</v>
      </c>
      <c r="M67" s="12">
        <f>Rekapitulace!$G$4*G67*H67</f>
        <v>0</v>
      </c>
      <c r="N67" s="12">
        <f>Rekapitulace!$H$4*G67*I67</f>
        <v>0</v>
      </c>
      <c r="O67" s="36" t="s">
        <v>18</v>
      </c>
    </row>
    <row r="68" spans="1:15" ht="12.75">
      <c r="A68" s="8" t="s">
        <v>37</v>
      </c>
      <c r="B68" s="8" t="s">
        <v>37</v>
      </c>
      <c r="C68" s="9" t="s">
        <v>45</v>
      </c>
      <c r="D68" s="10" t="s">
        <v>169</v>
      </c>
      <c r="E68" s="17" t="s">
        <v>170</v>
      </c>
      <c r="F68" s="10" t="s">
        <v>54</v>
      </c>
      <c r="G68" s="11">
        <v>2</v>
      </c>
      <c r="H68" s="35"/>
      <c r="I68" s="35"/>
      <c r="J68" s="14">
        <f t="shared" si="1"/>
        <v>0</v>
      </c>
      <c r="K68" s="15">
        <v>0.0004</v>
      </c>
      <c r="L68" s="15">
        <v>0</v>
      </c>
      <c r="M68" s="12">
        <f>Rekapitulace!$G$4*G68*H68</f>
        <v>0</v>
      </c>
      <c r="N68" s="12">
        <f>Rekapitulace!$H$4*G68*I68</f>
        <v>0</v>
      </c>
      <c r="O68" s="36" t="s">
        <v>18</v>
      </c>
    </row>
    <row r="69" spans="1:15" ht="24.75" customHeight="1">
      <c r="A69" s="8" t="s">
        <v>40</v>
      </c>
      <c r="B69" s="8" t="s">
        <v>37</v>
      </c>
      <c r="C69" s="9" t="s">
        <v>41</v>
      </c>
      <c r="D69" s="10" t="s">
        <v>171</v>
      </c>
      <c r="E69" s="17" t="s">
        <v>172</v>
      </c>
      <c r="F69" s="10" t="s">
        <v>54</v>
      </c>
      <c r="G69" s="11">
        <v>4</v>
      </c>
      <c r="H69" s="35"/>
      <c r="I69" s="35"/>
      <c r="J69" s="14">
        <f t="shared" si="1"/>
        <v>0</v>
      </c>
      <c r="K69" s="15">
        <v>0</v>
      </c>
      <c r="L69" s="15">
        <v>0</v>
      </c>
      <c r="M69" s="12">
        <f>Rekapitulace!$G$4*G69*H69</f>
        <v>0</v>
      </c>
      <c r="N69" s="12">
        <f>Rekapitulace!$H$4*G69*I69</f>
        <v>0</v>
      </c>
      <c r="O69" s="36" t="s">
        <v>18</v>
      </c>
    </row>
    <row r="70" spans="1:15" ht="12.75">
      <c r="A70" s="8" t="s">
        <v>37</v>
      </c>
      <c r="B70" s="8" t="s">
        <v>37</v>
      </c>
      <c r="C70" s="9" t="s">
        <v>45</v>
      </c>
      <c r="D70" s="10" t="s">
        <v>173</v>
      </c>
      <c r="E70" s="17" t="s">
        <v>174</v>
      </c>
      <c r="F70" s="10" t="s">
        <v>54</v>
      </c>
      <c r="G70" s="11">
        <v>12</v>
      </c>
      <c r="H70" s="35"/>
      <c r="I70" s="35"/>
      <c r="J70" s="14">
        <f t="shared" si="1"/>
        <v>0</v>
      </c>
      <c r="K70" s="15">
        <v>0.00059</v>
      </c>
      <c r="L70" s="15">
        <v>0</v>
      </c>
      <c r="M70" s="12">
        <f>Rekapitulace!$G$4*G70*H70</f>
        <v>0</v>
      </c>
      <c r="N70" s="12">
        <f>Rekapitulace!$H$4*G70*I70</f>
        <v>0</v>
      </c>
      <c r="O70" s="36" t="s">
        <v>18</v>
      </c>
    </row>
    <row r="71" spans="1:15" ht="24.75" customHeight="1">
      <c r="A71" s="8" t="s">
        <v>37</v>
      </c>
      <c r="B71" s="8" t="s">
        <v>37</v>
      </c>
      <c r="C71" s="9" t="s">
        <v>45</v>
      </c>
      <c r="D71" s="10" t="s">
        <v>175</v>
      </c>
      <c r="E71" s="17" t="s">
        <v>176</v>
      </c>
      <c r="F71" s="10" t="s">
        <v>54</v>
      </c>
      <c r="G71" s="11">
        <v>4</v>
      </c>
      <c r="H71" s="35"/>
      <c r="I71" s="35"/>
      <c r="J71" s="14">
        <f aca="true" t="shared" si="2" ref="J71:J102">ROUND(G71*(H71+I71),2)</f>
        <v>0</v>
      </c>
      <c r="K71" s="15">
        <v>0.00035</v>
      </c>
      <c r="L71" s="15">
        <v>0</v>
      </c>
      <c r="M71" s="12">
        <f>Rekapitulace!$G$4*G71*H71</f>
        <v>0</v>
      </c>
      <c r="N71" s="12">
        <f>Rekapitulace!$H$4*G71*I71</f>
        <v>0</v>
      </c>
      <c r="O71" s="36" t="s">
        <v>18</v>
      </c>
    </row>
    <row r="72" spans="1:15" ht="24.75" customHeight="1">
      <c r="A72" s="8" t="s">
        <v>40</v>
      </c>
      <c r="B72" s="8" t="s">
        <v>37</v>
      </c>
      <c r="C72" s="9" t="s">
        <v>41</v>
      </c>
      <c r="D72" s="10" t="s">
        <v>177</v>
      </c>
      <c r="E72" s="17" t="s">
        <v>178</v>
      </c>
      <c r="F72" s="10" t="s">
        <v>54</v>
      </c>
      <c r="G72" s="11">
        <v>1</v>
      </c>
      <c r="H72" s="35"/>
      <c r="I72" s="35"/>
      <c r="J72" s="14">
        <f t="shared" si="2"/>
        <v>0</v>
      </c>
      <c r="K72" s="15">
        <v>0</v>
      </c>
      <c r="L72" s="15">
        <v>0</v>
      </c>
      <c r="M72" s="12">
        <f>Rekapitulace!$G$4*G72*H72</f>
        <v>0</v>
      </c>
      <c r="N72" s="12">
        <f>Rekapitulace!$H$4*G72*I72</f>
        <v>0</v>
      </c>
      <c r="O72" s="36" t="s">
        <v>18</v>
      </c>
    </row>
    <row r="73" spans="1:15" ht="12.75">
      <c r="A73" s="8" t="s">
        <v>37</v>
      </c>
      <c r="B73" s="8" t="s">
        <v>37</v>
      </c>
      <c r="C73" s="9" t="s">
        <v>45</v>
      </c>
      <c r="D73" s="10" t="s">
        <v>179</v>
      </c>
      <c r="E73" s="17" t="s">
        <v>180</v>
      </c>
      <c r="F73" s="10" t="s">
        <v>54</v>
      </c>
      <c r="G73" s="11">
        <v>1</v>
      </c>
      <c r="H73" s="35"/>
      <c r="I73" s="35"/>
      <c r="J73" s="14">
        <f t="shared" si="2"/>
        <v>0</v>
      </c>
      <c r="K73" s="15">
        <v>0.00042</v>
      </c>
      <c r="L73" s="15">
        <v>0</v>
      </c>
      <c r="M73" s="12">
        <f>Rekapitulace!$G$4*G73*H73</f>
        <v>0</v>
      </c>
      <c r="N73" s="12">
        <f>Rekapitulace!$H$4*G73*I73</f>
        <v>0</v>
      </c>
      <c r="O73" s="36" t="s">
        <v>18</v>
      </c>
    </row>
    <row r="74" spans="1:15" ht="12.75">
      <c r="A74" s="8" t="s">
        <v>37</v>
      </c>
      <c r="B74" s="8" t="s">
        <v>37</v>
      </c>
      <c r="C74" s="9" t="s">
        <v>45</v>
      </c>
      <c r="D74" s="10" t="s">
        <v>181</v>
      </c>
      <c r="E74" s="17" t="s">
        <v>182</v>
      </c>
      <c r="F74" s="10" t="s">
        <v>54</v>
      </c>
      <c r="G74" s="11">
        <v>3</v>
      </c>
      <c r="H74" s="35"/>
      <c r="I74" s="35"/>
      <c r="J74" s="14">
        <f t="shared" si="2"/>
        <v>0</v>
      </c>
      <c r="K74" s="15">
        <v>0.00015</v>
      </c>
      <c r="L74" s="15">
        <v>0</v>
      </c>
      <c r="M74" s="12">
        <f>Rekapitulace!$G$4*G74*H74</f>
        <v>0</v>
      </c>
      <c r="N74" s="12">
        <f>Rekapitulace!$H$4*G74*I74</f>
        <v>0</v>
      </c>
      <c r="O74" s="36" t="s">
        <v>18</v>
      </c>
    </row>
    <row r="75" spans="1:15" ht="24.75" customHeight="1">
      <c r="A75" s="8" t="s">
        <v>40</v>
      </c>
      <c r="B75" s="8" t="s">
        <v>37</v>
      </c>
      <c r="C75" s="9" t="s">
        <v>41</v>
      </c>
      <c r="D75" s="10" t="s">
        <v>183</v>
      </c>
      <c r="E75" s="17" t="s">
        <v>184</v>
      </c>
      <c r="F75" s="10" t="s">
        <v>54</v>
      </c>
      <c r="G75" s="11">
        <v>2</v>
      </c>
      <c r="H75" s="35"/>
      <c r="I75" s="35"/>
      <c r="J75" s="14">
        <f t="shared" si="2"/>
        <v>0</v>
      </c>
      <c r="K75" s="15">
        <v>0</v>
      </c>
      <c r="L75" s="15">
        <v>0</v>
      </c>
      <c r="M75" s="12">
        <f>Rekapitulace!$G$4*G75*H75</f>
        <v>0</v>
      </c>
      <c r="N75" s="12">
        <f>Rekapitulace!$H$4*G75*I75</f>
        <v>0</v>
      </c>
      <c r="O75" s="36" t="s">
        <v>18</v>
      </c>
    </row>
    <row r="76" spans="1:15" ht="12.75">
      <c r="A76" s="8" t="s">
        <v>37</v>
      </c>
      <c r="B76" s="8" t="s">
        <v>37</v>
      </c>
      <c r="C76" s="9" t="s">
        <v>45</v>
      </c>
      <c r="D76" s="10" t="s">
        <v>185</v>
      </c>
      <c r="E76" s="17" t="s">
        <v>186</v>
      </c>
      <c r="F76" s="10" t="s">
        <v>54</v>
      </c>
      <c r="G76" s="11">
        <v>2</v>
      </c>
      <c r="H76" s="35"/>
      <c r="I76" s="35"/>
      <c r="J76" s="14">
        <f t="shared" si="2"/>
        <v>0</v>
      </c>
      <c r="K76" s="15">
        <v>0.0149</v>
      </c>
      <c r="L76" s="15">
        <v>0</v>
      </c>
      <c r="M76" s="12">
        <f>Rekapitulace!$G$4*G76*H76</f>
        <v>0</v>
      </c>
      <c r="N76" s="12">
        <f>Rekapitulace!$H$4*G76*I76</f>
        <v>0</v>
      </c>
      <c r="O76" s="36" t="s">
        <v>18</v>
      </c>
    </row>
    <row r="77" spans="1:15" ht="24.75" customHeight="1">
      <c r="A77" s="8" t="s">
        <v>40</v>
      </c>
      <c r="B77" s="8" t="s">
        <v>37</v>
      </c>
      <c r="C77" s="9" t="s">
        <v>41</v>
      </c>
      <c r="D77" s="10" t="s">
        <v>187</v>
      </c>
      <c r="E77" s="17" t="s">
        <v>188</v>
      </c>
      <c r="F77" s="10" t="s">
        <v>54</v>
      </c>
      <c r="G77" s="11">
        <v>1</v>
      </c>
      <c r="H77" s="35"/>
      <c r="I77" s="35"/>
      <c r="J77" s="14">
        <f t="shared" si="2"/>
        <v>0</v>
      </c>
      <c r="K77" s="15">
        <v>0</v>
      </c>
      <c r="L77" s="15">
        <v>0</v>
      </c>
      <c r="M77" s="12">
        <f>Rekapitulace!$G$4*G77*H77</f>
        <v>0</v>
      </c>
      <c r="N77" s="12">
        <f>Rekapitulace!$H$4*G77*I77</f>
        <v>0</v>
      </c>
      <c r="O77" s="36" t="s">
        <v>18</v>
      </c>
    </row>
    <row r="78" spans="1:15" ht="12.75">
      <c r="A78" s="8" t="s">
        <v>37</v>
      </c>
      <c r="B78" s="8" t="s">
        <v>37</v>
      </c>
      <c r="C78" s="9" t="s">
        <v>45</v>
      </c>
      <c r="D78" s="10" t="s">
        <v>189</v>
      </c>
      <c r="E78" s="17" t="s">
        <v>190</v>
      </c>
      <c r="F78" s="10" t="s">
        <v>54</v>
      </c>
      <c r="G78" s="11">
        <v>1</v>
      </c>
      <c r="H78" s="35"/>
      <c r="I78" s="35"/>
      <c r="J78" s="14">
        <f t="shared" si="2"/>
        <v>0</v>
      </c>
      <c r="K78" s="15">
        <v>0.000255</v>
      </c>
      <c r="L78" s="15">
        <v>0</v>
      </c>
      <c r="M78" s="12">
        <f>Rekapitulace!$G$4*G78*H78</f>
        <v>0</v>
      </c>
      <c r="N78" s="12">
        <f>Rekapitulace!$H$4*G78*I78</f>
        <v>0</v>
      </c>
      <c r="O78" s="36" t="s">
        <v>18</v>
      </c>
    </row>
    <row r="79" spans="1:15" ht="12.75">
      <c r="A79" s="8" t="s">
        <v>40</v>
      </c>
      <c r="B79" s="8" t="s">
        <v>37</v>
      </c>
      <c r="C79" s="9" t="s">
        <v>41</v>
      </c>
      <c r="D79" s="10" t="s">
        <v>191</v>
      </c>
      <c r="E79" s="17" t="s">
        <v>192</v>
      </c>
      <c r="F79" s="10" t="s">
        <v>54</v>
      </c>
      <c r="G79" s="11">
        <v>2</v>
      </c>
      <c r="H79" s="35"/>
      <c r="I79" s="35"/>
      <c r="J79" s="14">
        <f t="shared" si="2"/>
        <v>0</v>
      </c>
      <c r="K79" s="15">
        <v>0</v>
      </c>
      <c r="L79" s="15">
        <v>0</v>
      </c>
      <c r="M79" s="12">
        <f>Rekapitulace!$G$4*G79*H79</f>
        <v>0</v>
      </c>
      <c r="N79" s="12">
        <f>Rekapitulace!$H$4*G79*I79</f>
        <v>0</v>
      </c>
      <c r="O79" s="36" t="s">
        <v>18</v>
      </c>
    </row>
    <row r="80" spans="1:15" ht="12.75">
      <c r="A80" s="8" t="s">
        <v>37</v>
      </c>
      <c r="B80" s="8" t="s">
        <v>37</v>
      </c>
      <c r="C80" s="9" t="s">
        <v>45</v>
      </c>
      <c r="D80" s="10" t="s">
        <v>193</v>
      </c>
      <c r="E80" s="17" t="s">
        <v>194</v>
      </c>
      <c r="F80" s="10" t="s">
        <v>54</v>
      </c>
      <c r="G80" s="11">
        <v>1</v>
      </c>
      <c r="H80" s="35"/>
      <c r="I80" s="35"/>
      <c r="J80" s="14">
        <f t="shared" si="2"/>
        <v>0</v>
      </c>
      <c r="K80" s="15">
        <v>0.0015</v>
      </c>
      <c r="L80" s="15">
        <v>0</v>
      </c>
      <c r="M80" s="12">
        <f>Rekapitulace!$G$4*G80*H80</f>
        <v>0</v>
      </c>
      <c r="N80" s="12">
        <f>Rekapitulace!$H$4*G80*I80</f>
        <v>0</v>
      </c>
      <c r="O80" s="36" t="s">
        <v>18</v>
      </c>
    </row>
    <row r="81" spans="1:15" ht="12.75">
      <c r="A81" s="8" t="s">
        <v>37</v>
      </c>
      <c r="B81" s="8" t="s">
        <v>37</v>
      </c>
      <c r="C81" s="9" t="s">
        <v>45</v>
      </c>
      <c r="D81" s="10" t="s">
        <v>195</v>
      </c>
      <c r="E81" s="17" t="s">
        <v>196</v>
      </c>
      <c r="F81" s="10" t="s">
        <v>54</v>
      </c>
      <c r="G81" s="11">
        <v>1</v>
      </c>
      <c r="H81" s="35"/>
      <c r="I81" s="35"/>
      <c r="J81" s="14">
        <f t="shared" si="2"/>
        <v>0</v>
      </c>
      <c r="K81" s="15">
        <v>0.0015</v>
      </c>
      <c r="L81" s="15">
        <v>0</v>
      </c>
      <c r="M81" s="12">
        <f>Rekapitulace!$G$4*G81*H81</f>
        <v>0</v>
      </c>
      <c r="N81" s="12">
        <f>Rekapitulace!$H$4*G81*I81</f>
        <v>0</v>
      </c>
      <c r="O81" s="36" t="s">
        <v>18</v>
      </c>
    </row>
    <row r="82" spans="1:15" ht="12.75">
      <c r="A82" s="8" t="s">
        <v>40</v>
      </c>
      <c r="B82" s="8" t="s">
        <v>37</v>
      </c>
      <c r="C82" s="9" t="s">
        <v>41</v>
      </c>
      <c r="D82" s="10" t="s">
        <v>197</v>
      </c>
      <c r="E82" s="17" t="s">
        <v>198</v>
      </c>
      <c r="F82" s="10" t="s">
        <v>54</v>
      </c>
      <c r="G82" s="11">
        <v>1</v>
      </c>
      <c r="H82" s="35"/>
      <c r="I82" s="35"/>
      <c r="J82" s="14">
        <f t="shared" si="2"/>
        <v>0</v>
      </c>
      <c r="K82" s="15">
        <v>0</v>
      </c>
      <c r="L82" s="15">
        <v>0</v>
      </c>
      <c r="M82" s="12">
        <f>Rekapitulace!$G$4*G82*H82</f>
        <v>0</v>
      </c>
      <c r="N82" s="12">
        <f>Rekapitulace!$H$4*G82*I82</f>
        <v>0</v>
      </c>
      <c r="O82" s="36" t="s">
        <v>18</v>
      </c>
    </row>
    <row r="83" spans="1:15" ht="24.75" customHeight="1">
      <c r="A83" s="8" t="s">
        <v>37</v>
      </c>
      <c r="B83" s="8" t="s">
        <v>37</v>
      </c>
      <c r="C83" s="9" t="s">
        <v>45</v>
      </c>
      <c r="D83" s="10" t="s">
        <v>199</v>
      </c>
      <c r="E83" s="17" t="s">
        <v>200</v>
      </c>
      <c r="F83" s="10" t="s">
        <v>54</v>
      </c>
      <c r="G83" s="11">
        <v>1</v>
      </c>
      <c r="H83" s="35"/>
      <c r="I83" s="35"/>
      <c r="J83" s="14">
        <f t="shared" si="2"/>
        <v>0</v>
      </c>
      <c r="K83" s="15">
        <v>0.0038</v>
      </c>
      <c r="L83" s="15">
        <v>0</v>
      </c>
      <c r="M83" s="12">
        <f>Rekapitulace!$G$4*G83*H83</f>
        <v>0</v>
      </c>
      <c r="N83" s="12">
        <f>Rekapitulace!$H$4*G83*I83</f>
        <v>0</v>
      </c>
      <c r="O83" s="36" t="s">
        <v>18</v>
      </c>
    </row>
    <row r="84" spans="1:15" ht="12.75">
      <c r="A84" s="8" t="s">
        <v>40</v>
      </c>
      <c r="B84" s="8" t="s">
        <v>37</v>
      </c>
      <c r="C84" s="9" t="s">
        <v>41</v>
      </c>
      <c r="D84" s="10" t="s">
        <v>201</v>
      </c>
      <c r="E84" s="17" t="s">
        <v>202</v>
      </c>
      <c r="F84" s="10" t="s">
        <v>54</v>
      </c>
      <c r="G84" s="11">
        <v>1</v>
      </c>
      <c r="H84" s="35"/>
      <c r="I84" s="35"/>
      <c r="J84" s="14">
        <f t="shared" si="2"/>
        <v>0</v>
      </c>
      <c r="K84" s="15">
        <v>0</v>
      </c>
      <c r="L84" s="15">
        <v>0</v>
      </c>
      <c r="M84" s="12">
        <f>Rekapitulace!$G$4*G84*H84</f>
        <v>0</v>
      </c>
      <c r="N84" s="12">
        <f>Rekapitulace!$H$4*G84*I84</f>
        <v>0</v>
      </c>
      <c r="O84" s="36" t="s">
        <v>18</v>
      </c>
    </row>
    <row r="85" spans="1:15" ht="25.5">
      <c r="A85" s="8" t="s">
        <v>37</v>
      </c>
      <c r="B85" s="8" t="s">
        <v>37</v>
      </c>
      <c r="C85" s="9" t="s">
        <v>45</v>
      </c>
      <c r="D85" s="10" t="s">
        <v>203</v>
      </c>
      <c r="E85" s="17" t="s">
        <v>204</v>
      </c>
      <c r="F85" s="10" t="s">
        <v>54</v>
      </c>
      <c r="G85" s="11">
        <v>1</v>
      </c>
      <c r="H85" s="35"/>
      <c r="I85" s="35"/>
      <c r="J85" s="14">
        <f t="shared" si="2"/>
        <v>0</v>
      </c>
      <c r="K85" s="15">
        <v>0.0015</v>
      </c>
      <c r="L85" s="15">
        <v>0</v>
      </c>
      <c r="M85" s="12">
        <f>Rekapitulace!$G$4*G85*H85</f>
        <v>0</v>
      </c>
      <c r="N85" s="12">
        <f>Rekapitulace!$H$4*G85*I85</f>
        <v>0</v>
      </c>
      <c r="O85" s="36" t="s">
        <v>18</v>
      </c>
    </row>
    <row r="86" spans="1:15" ht="12.75">
      <c r="A86" s="8" t="s">
        <v>40</v>
      </c>
      <c r="B86" s="8" t="s">
        <v>37</v>
      </c>
      <c r="C86" s="9" t="s">
        <v>41</v>
      </c>
      <c r="D86" s="10" t="s">
        <v>205</v>
      </c>
      <c r="E86" s="17" t="s">
        <v>206</v>
      </c>
      <c r="F86" s="10" t="s">
        <v>54</v>
      </c>
      <c r="G86" s="11">
        <v>6</v>
      </c>
      <c r="H86" s="35"/>
      <c r="I86" s="35"/>
      <c r="J86" s="14">
        <f t="shared" si="2"/>
        <v>0</v>
      </c>
      <c r="K86" s="15">
        <v>0</v>
      </c>
      <c r="L86" s="15">
        <v>0</v>
      </c>
      <c r="M86" s="12">
        <f>Rekapitulace!$G$4*G86*H86</f>
        <v>0</v>
      </c>
      <c r="N86" s="12">
        <f>Rekapitulace!$H$4*G86*I86</f>
        <v>0</v>
      </c>
      <c r="O86" s="36" t="s">
        <v>18</v>
      </c>
    </row>
    <row r="87" spans="1:15" ht="12.75">
      <c r="A87" s="8" t="s">
        <v>37</v>
      </c>
      <c r="B87" s="8" t="s">
        <v>37</v>
      </c>
      <c r="C87" s="9" t="s">
        <v>45</v>
      </c>
      <c r="D87" s="10" t="s">
        <v>207</v>
      </c>
      <c r="E87" s="17" t="s">
        <v>208</v>
      </c>
      <c r="F87" s="10" t="s">
        <v>54</v>
      </c>
      <c r="G87" s="11">
        <v>3</v>
      </c>
      <c r="H87" s="35"/>
      <c r="I87" s="35"/>
      <c r="J87" s="14">
        <f t="shared" si="2"/>
        <v>0</v>
      </c>
      <c r="K87" s="15">
        <v>0.0038</v>
      </c>
      <c r="L87" s="15">
        <v>0</v>
      </c>
      <c r="M87" s="12">
        <f>Rekapitulace!$G$4*G87*H87</f>
        <v>0</v>
      </c>
      <c r="N87" s="12">
        <f>Rekapitulace!$H$4*G87*I87</f>
        <v>0</v>
      </c>
      <c r="O87" s="36" t="s">
        <v>18</v>
      </c>
    </row>
    <row r="88" spans="1:15" ht="12.75">
      <c r="A88" s="8" t="s">
        <v>37</v>
      </c>
      <c r="B88" s="8" t="s">
        <v>37</v>
      </c>
      <c r="C88" s="9" t="s">
        <v>45</v>
      </c>
      <c r="D88" s="10" t="s">
        <v>209</v>
      </c>
      <c r="E88" s="17" t="s">
        <v>210</v>
      </c>
      <c r="F88" s="10" t="s">
        <v>54</v>
      </c>
      <c r="G88" s="11">
        <v>3</v>
      </c>
      <c r="H88" s="35"/>
      <c r="I88" s="35"/>
      <c r="J88" s="14">
        <f t="shared" si="2"/>
        <v>0</v>
      </c>
      <c r="K88" s="15">
        <v>0.0038</v>
      </c>
      <c r="L88" s="15">
        <v>0</v>
      </c>
      <c r="M88" s="12">
        <f>Rekapitulace!$G$4*G88*H88</f>
        <v>0</v>
      </c>
      <c r="N88" s="12">
        <f>Rekapitulace!$H$4*G88*I88</f>
        <v>0</v>
      </c>
      <c r="O88" s="36" t="s">
        <v>18</v>
      </c>
    </row>
    <row r="89" spans="1:15" ht="12.75">
      <c r="A89" s="8" t="s">
        <v>40</v>
      </c>
      <c r="B89" s="8" t="s">
        <v>37</v>
      </c>
      <c r="C89" s="9" t="s">
        <v>41</v>
      </c>
      <c r="D89" s="10" t="s">
        <v>211</v>
      </c>
      <c r="E89" s="17" t="s">
        <v>212</v>
      </c>
      <c r="F89" s="10" t="s">
        <v>54</v>
      </c>
      <c r="G89" s="35">
        <v>1040</v>
      </c>
      <c r="H89" s="35"/>
      <c r="I89" s="35"/>
      <c r="J89" s="14">
        <f t="shared" si="2"/>
        <v>0</v>
      </c>
      <c r="K89" s="15">
        <v>0</v>
      </c>
      <c r="L89" s="15">
        <v>0</v>
      </c>
      <c r="M89" s="12">
        <f>Rekapitulace!$G$4*G89*H89</f>
        <v>0</v>
      </c>
      <c r="N89" s="12">
        <f>Rekapitulace!$H$4*G89*I89</f>
        <v>0</v>
      </c>
      <c r="O89" s="36" t="s">
        <v>18</v>
      </c>
    </row>
    <row r="90" spans="1:15" ht="25.5">
      <c r="A90" s="8" t="s">
        <v>37</v>
      </c>
      <c r="B90" s="8" t="s">
        <v>37</v>
      </c>
      <c r="C90" s="9" t="s">
        <v>45</v>
      </c>
      <c r="D90" s="10" t="s">
        <v>213</v>
      </c>
      <c r="E90" s="17" t="s">
        <v>214</v>
      </c>
      <c r="F90" s="10" t="s">
        <v>54</v>
      </c>
      <c r="G90" s="35">
        <v>1040</v>
      </c>
      <c r="H90" s="35"/>
      <c r="I90" s="35"/>
      <c r="J90" s="14">
        <f t="shared" si="2"/>
        <v>0</v>
      </c>
      <c r="K90" s="15">
        <v>0.0188</v>
      </c>
      <c r="L90" s="15">
        <v>0</v>
      </c>
      <c r="M90" s="12">
        <f>Rekapitulace!$G$4*G90*H90</f>
        <v>0</v>
      </c>
      <c r="N90" s="12">
        <f>Rekapitulace!$H$4*G90*I90</f>
        <v>0</v>
      </c>
      <c r="O90" s="36" t="s">
        <v>18</v>
      </c>
    </row>
    <row r="91" spans="1:15" ht="25.5">
      <c r="A91" s="8" t="s">
        <v>40</v>
      </c>
      <c r="B91" s="8" t="s">
        <v>37</v>
      </c>
      <c r="C91" s="9" t="s">
        <v>41</v>
      </c>
      <c r="D91" s="10" t="s">
        <v>215</v>
      </c>
      <c r="E91" s="17" t="s">
        <v>216</v>
      </c>
      <c r="F91" s="10" t="s">
        <v>54</v>
      </c>
      <c r="G91" s="11">
        <v>6</v>
      </c>
      <c r="H91" s="35"/>
      <c r="I91" s="35"/>
      <c r="J91" s="14">
        <f t="shared" si="2"/>
        <v>0</v>
      </c>
      <c r="K91" s="15">
        <v>0</v>
      </c>
      <c r="L91" s="15">
        <v>0</v>
      </c>
      <c r="M91" s="12">
        <f>Rekapitulace!$G$4*G91*H91</f>
        <v>0</v>
      </c>
      <c r="N91" s="12">
        <f>Rekapitulace!$H$4*G91*I91</f>
        <v>0</v>
      </c>
      <c r="O91" s="36" t="s">
        <v>18</v>
      </c>
    </row>
    <row r="92" spans="1:15" ht="12.75">
      <c r="A92" s="8" t="s">
        <v>37</v>
      </c>
      <c r="B92" s="8" t="s">
        <v>37</v>
      </c>
      <c r="C92" s="9" t="s">
        <v>45</v>
      </c>
      <c r="D92" s="10" t="s">
        <v>217</v>
      </c>
      <c r="E92" s="17" t="s">
        <v>218</v>
      </c>
      <c r="F92" s="10" t="s">
        <v>54</v>
      </c>
      <c r="G92" s="11">
        <v>4</v>
      </c>
      <c r="H92" s="35"/>
      <c r="I92" s="35"/>
      <c r="J92" s="14">
        <f t="shared" si="2"/>
        <v>0</v>
      </c>
      <c r="K92" s="15">
        <v>0.385</v>
      </c>
      <c r="L92" s="15">
        <v>0</v>
      </c>
      <c r="M92" s="12">
        <f>Rekapitulace!$G$4*G92*H92</f>
        <v>0</v>
      </c>
      <c r="N92" s="12">
        <f>Rekapitulace!$H$4*G92*I92</f>
        <v>0</v>
      </c>
      <c r="O92" s="36" t="s">
        <v>18</v>
      </c>
    </row>
    <row r="93" spans="1:15" ht="12.75">
      <c r="A93" s="8" t="s">
        <v>37</v>
      </c>
      <c r="B93" s="8" t="s">
        <v>37</v>
      </c>
      <c r="C93" s="9" t="s">
        <v>45</v>
      </c>
      <c r="D93" s="10" t="s">
        <v>219</v>
      </c>
      <c r="E93" s="17" t="s">
        <v>220</v>
      </c>
      <c r="F93" s="10" t="s">
        <v>54</v>
      </c>
      <c r="G93" s="11">
        <v>2</v>
      </c>
      <c r="H93" s="35"/>
      <c r="I93" s="35"/>
      <c r="J93" s="14">
        <f t="shared" si="2"/>
        <v>0</v>
      </c>
      <c r="K93" s="15">
        <v>0.38</v>
      </c>
      <c r="L93" s="15">
        <v>0</v>
      </c>
      <c r="M93" s="12">
        <f>Rekapitulace!$G$4*G93*H93</f>
        <v>0</v>
      </c>
      <c r="N93" s="12">
        <f>Rekapitulace!$H$4*G93*I93</f>
        <v>0</v>
      </c>
      <c r="O93" s="36" t="s">
        <v>18</v>
      </c>
    </row>
    <row r="94" spans="1:15" ht="24.75" customHeight="1">
      <c r="A94" s="8" t="s">
        <v>40</v>
      </c>
      <c r="B94" s="8" t="s">
        <v>37</v>
      </c>
      <c r="C94" s="9" t="s">
        <v>41</v>
      </c>
      <c r="D94" s="10" t="s">
        <v>221</v>
      </c>
      <c r="E94" s="17" t="s">
        <v>222</v>
      </c>
      <c r="F94" s="10" t="s">
        <v>54</v>
      </c>
      <c r="G94" s="11">
        <v>1</v>
      </c>
      <c r="H94" s="35"/>
      <c r="I94" s="35"/>
      <c r="J94" s="14">
        <f t="shared" si="2"/>
        <v>0</v>
      </c>
      <c r="K94" s="15">
        <v>0</v>
      </c>
      <c r="L94" s="15">
        <v>0</v>
      </c>
      <c r="M94" s="12">
        <f>Rekapitulace!$G$4*G94*H94</f>
        <v>0</v>
      </c>
      <c r="N94" s="12">
        <f>Rekapitulace!$H$4*G94*I94</f>
        <v>0</v>
      </c>
      <c r="O94" s="36" t="s">
        <v>18</v>
      </c>
    </row>
    <row r="95" spans="1:15" ht="24.75" customHeight="1">
      <c r="A95" s="8" t="s">
        <v>37</v>
      </c>
      <c r="B95" s="8" t="s">
        <v>37</v>
      </c>
      <c r="C95" s="9" t="s">
        <v>45</v>
      </c>
      <c r="D95" s="10" t="s">
        <v>223</v>
      </c>
      <c r="E95" s="17" t="s">
        <v>224</v>
      </c>
      <c r="F95" s="10" t="s">
        <v>54</v>
      </c>
      <c r="G95" s="11">
        <v>1</v>
      </c>
      <c r="H95" s="35"/>
      <c r="I95" s="35"/>
      <c r="J95" s="14">
        <f t="shared" si="2"/>
        <v>0</v>
      </c>
      <c r="K95" s="15">
        <v>0.14675</v>
      </c>
      <c r="L95" s="15">
        <v>0</v>
      </c>
      <c r="M95" s="12">
        <f>Rekapitulace!$G$4*G95*H95</f>
        <v>0</v>
      </c>
      <c r="N95" s="12">
        <f>Rekapitulace!$H$4*G95*I95</f>
        <v>0</v>
      </c>
      <c r="O95" s="36" t="s">
        <v>18</v>
      </c>
    </row>
    <row r="96" spans="1:15" ht="24.75" customHeight="1">
      <c r="A96" s="8" t="s">
        <v>40</v>
      </c>
      <c r="B96" s="8" t="s">
        <v>37</v>
      </c>
      <c r="C96" s="9" t="s">
        <v>41</v>
      </c>
      <c r="D96" s="10" t="s">
        <v>225</v>
      </c>
      <c r="E96" s="17" t="s">
        <v>226</v>
      </c>
      <c r="F96" s="10" t="s">
        <v>54</v>
      </c>
      <c r="G96" s="11">
        <v>1</v>
      </c>
      <c r="H96" s="35"/>
      <c r="I96" s="35"/>
      <c r="J96" s="14">
        <f t="shared" si="2"/>
        <v>0</v>
      </c>
      <c r="K96" s="15">
        <v>0</v>
      </c>
      <c r="L96" s="15">
        <v>0</v>
      </c>
      <c r="M96" s="12">
        <f>Rekapitulace!$G$4*G96*H96</f>
        <v>0</v>
      </c>
      <c r="N96" s="12">
        <f>Rekapitulace!$H$4*G96*I96</f>
        <v>0</v>
      </c>
      <c r="O96" s="36" t="s">
        <v>18</v>
      </c>
    </row>
    <row r="97" spans="1:15" ht="24.75" customHeight="1">
      <c r="A97" s="8" t="s">
        <v>37</v>
      </c>
      <c r="B97" s="8" t="s">
        <v>37</v>
      </c>
      <c r="C97" s="9" t="s">
        <v>45</v>
      </c>
      <c r="D97" s="10" t="s">
        <v>227</v>
      </c>
      <c r="E97" s="17" t="s">
        <v>228</v>
      </c>
      <c r="F97" s="10" t="s">
        <v>54</v>
      </c>
      <c r="G97" s="11">
        <v>1</v>
      </c>
      <c r="H97" s="35"/>
      <c r="I97" s="35"/>
      <c r="J97" s="14">
        <f t="shared" si="2"/>
        <v>0</v>
      </c>
      <c r="K97" s="15">
        <v>0.27228</v>
      </c>
      <c r="L97" s="15">
        <v>0</v>
      </c>
      <c r="M97" s="12">
        <f>Rekapitulace!$G$4*G97*H97</f>
        <v>0</v>
      </c>
      <c r="N97" s="12">
        <f>Rekapitulace!$H$4*G97*I97</f>
        <v>0</v>
      </c>
      <c r="O97" s="36" t="s">
        <v>18</v>
      </c>
    </row>
    <row r="98" spans="1:15" ht="12.75">
      <c r="A98" s="8" t="s">
        <v>40</v>
      </c>
      <c r="B98" s="8" t="s">
        <v>37</v>
      </c>
      <c r="C98" s="9" t="s">
        <v>41</v>
      </c>
      <c r="D98" s="10" t="s">
        <v>229</v>
      </c>
      <c r="E98" s="17" t="s">
        <v>230</v>
      </c>
      <c r="F98" s="10" t="s">
        <v>54</v>
      </c>
      <c r="G98" s="11">
        <v>90</v>
      </c>
      <c r="H98" s="35"/>
      <c r="I98" s="35"/>
      <c r="J98" s="14">
        <f t="shared" si="2"/>
        <v>0</v>
      </c>
      <c r="K98" s="15">
        <v>0</v>
      </c>
      <c r="L98" s="15">
        <v>0</v>
      </c>
      <c r="M98" s="12">
        <f>Rekapitulace!$G$4*G98*H98</f>
        <v>0</v>
      </c>
      <c r="N98" s="12">
        <f>Rekapitulace!$H$4*G98*I98</f>
        <v>0</v>
      </c>
      <c r="O98" s="36" t="s">
        <v>18</v>
      </c>
    </row>
    <row r="99" spans="1:15" ht="12.75">
      <c r="A99" s="8" t="s">
        <v>37</v>
      </c>
      <c r="B99" s="8" t="s">
        <v>37</v>
      </c>
      <c r="C99" s="9" t="s">
        <v>45</v>
      </c>
      <c r="D99" s="10" t="s">
        <v>231</v>
      </c>
      <c r="E99" s="17" t="s">
        <v>232</v>
      </c>
      <c r="F99" s="10" t="s">
        <v>54</v>
      </c>
      <c r="G99" s="11">
        <v>90</v>
      </c>
      <c r="H99" s="35"/>
      <c r="I99" s="35"/>
      <c r="J99" s="14">
        <f t="shared" si="2"/>
        <v>0</v>
      </c>
      <c r="K99" s="15">
        <v>0.024</v>
      </c>
      <c r="L99" s="15">
        <v>0</v>
      </c>
      <c r="M99" s="12">
        <f>Rekapitulace!$G$4*G99*H99</f>
        <v>0</v>
      </c>
      <c r="N99" s="12">
        <f>Rekapitulace!$H$4*G99*I99</f>
        <v>0</v>
      </c>
      <c r="O99" s="36" t="s">
        <v>18</v>
      </c>
    </row>
    <row r="100" spans="1:15" ht="24.75" customHeight="1">
      <c r="A100" s="8" t="s">
        <v>40</v>
      </c>
      <c r="B100" s="8" t="s">
        <v>37</v>
      </c>
      <c r="C100" s="9" t="s">
        <v>41</v>
      </c>
      <c r="D100" s="10" t="s">
        <v>233</v>
      </c>
      <c r="E100" s="17" t="s">
        <v>234</v>
      </c>
      <c r="F100" s="10" t="s">
        <v>54</v>
      </c>
      <c r="G100" s="11">
        <v>1</v>
      </c>
      <c r="H100" s="35"/>
      <c r="I100" s="35"/>
      <c r="J100" s="14">
        <f t="shared" si="2"/>
        <v>0</v>
      </c>
      <c r="K100" s="15">
        <v>0</v>
      </c>
      <c r="L100" s="15">
        <v>0</v>
      </c>
      <c r="M100" s="12">
        <f>Rekapitulace!$G$4*G100*H100</f>
        <v>0</v>
      </c>
      <c r="N100" s="12">
        <f>Rekapitulace!$H$4*G100*I100</f>
        <v>0</v>
      </c>
      <c r="O100" s="36" t="s">
        <v>18</v>
      </c>
    </row>
    <row r="101" spans="1:15" ht="24.75" customHeight="1">
      <c r="A101" s="8" t="s">
        <v>40</v>
      </c>
      <c r="B101" s="8" t="s">
        <v>37</v>
      </c>
      <c r="C101" s="9" t="s">
        <v>41</v>
      </c>
      <c r="D101" s="10" t="s">
        <v>235</v>
      </c>
      <c r="E101" s="17" t="s">
        <v>236</v>
      </c>
      <c r="F101" s="10" t="s">
        <v>54</v>
      </c>
      <c r="G101" s="11">
        <v>5</v>
      </c>
      <c r="H101" s="35"/>
      <c r="I101" s="35"/>
      <c r="J101" s="14">
        <f t="shared" si="2"/>
        <v>0</v>
      </c>
      <c r="K101" s="15">
        <v>0</v>
      </c>
      <c r="L101" s="15">
        <v>0</v>
      </c>
      <c r="M101" s="12">
        <f>Rekapitulace!$G$4*G101*H101</f>
        <v>0</v>
      </c>
      <c r="N101" s="12">
        <f>Rekapitulace!$H$4*G101*I101</f>
        <v>0</v>
      </c>
      <c r="O101" s="36" t="s">
        <v>18</v>
      </c>
    </row>
    <row r="102" spans="1:15" ht="25.5">
      <c r="A102" s="8" t="s">
        <v>40</v>
      </c>
      <c r="B102" s="8" t="s">
        <v>37</v>
      </c>
      <c r="C102" s="9" t="s">
        <v>41</v>
      </c>
      <c r="D102" s="10" t="s">
        <v>237</v>
      </c>
      <c r="E102" s="17" t="s">
        <v>238</v>
      </c>
      <c r="F102" s="10" t="s">
        <v>54</v>
      </c>
      <c r="G102" s="11">
        <v>1</v>
      </c>
      <c r="H102" s="35"/>
      <c r="I102" s="35"/>
      <c r="J102" s="14">
        <f t="shared" si="2"/>
        <v>0</v>
      </c>
      <c r="K102" s="15">
        <v>0</v>
      </c>
      <c r="L102" s="15">
        <v>0</v>
      </c>
      <c r="M102" s="12">
        <f>Rekapitulace!$G$4*G102*H102</f>
        <v>0</v>
      </c>
      <c r="N102" s="12">
        <f>Rekapitulace!$H$4*G102*I102</f>
        <v>0</v>
      </c>
      <c r="O102" s="36" t="s">
        <v>18</v>
      </c>
    </row>
    <row r="103" spans="1:15" ht="24.75" customHeight="1">
      <c r="A103" s="8" t="s">
        <v>40</v>
      </c>
      <c r="B103" s="8" t="s">
        <v>37</v>
      </c>
      <c r="C103" s="9" t="s">
        <v>41</v>
      </c>
      <c r="D103" s="10" t="s">
        <v>239</v>
      </c>
      <c r="E103" s="17" t="s">
        <v>240</v>
      </c>
      <c r="F103" s="10" t="s">
        <v>54</v>
      </c>
      <c r="G103" s="11">
        <v>1</v>
      </c>
      <c r="H103" s="35"/>
      <c r="I103" s="35"/>
      <c r="J103" s="14">
        <f aca="true" t="shared" si="3" ref="J103:J134">ROUND(G103*(H103+I103),2)</f>
        <v>0</v>
      </c>
      <c r="K103" s="15">
        <v>0</v>
      </c>
      <c r="L103" s="15">
        <v>0</v>
      </c>
      <c r="M103" s="12">
        <f>Rekapitulace!$G$4*G103*H103</f>
        <v>0</v>
      </c>
      <c r="N103" s="12">
        <f>Rekapitulace!$H$4*G103*I103</f>
        <v>0</v>
      </c>
      <c r="O103" s="36" t="s">
        <v>18</v>
      </c>
    </row>
    <row r="104" spans="1:15" ht="24.75" customHeight="1">
      <c r="A104" s="8" t="s">
        <v>40</v>
      </c>
      <c r="B104" s="8" t="s">
        <v>37</v>
      </c>
      <c r="C104" s="9" t="s">
        <v>41</v>
      </c>
      <c r="D104" s="10" t="s">
        <v>241</v>
      </c>
      <c r="E104" s="17" t="s">
        <v>242</v>
      </c>
      <c r="F104" s="10" t="s">
        <v>54</v>
      </c>
      <c r="G104" s="11">
        <v>4</v>
      </c>
      <c r="H104" s="35"/>
      <c r="I104" s="35"/>
      <c r="J104" s="14">
        <f t="shared" si="3"/>
        <v>0</v>
      </c>
      <c r="K104" s="15">
        <v>0</v>
      </c>
      <c r="L104" s="15">
        <v>0</v>
      </c>
      <c r="M104" s="12">
        <f>Rekapitulace!$G$4*G104*H104</f>
        <v>0</v>
      </c>
      <c r="N104" s="12">
        <f>Rekapitulace!$H$4*G104*I104</f>
        <v>0</v>
      </c>
      <c r="O104" s="36" t="s">
        <v>18</v>
      </c>
    </row>
    <row r="105" spans="1:15" ht="24.75" customHeight="1">
      <c r="A105" s="8" t="s">
        <v>40</v>
      </c>
      <c r="B105" s="8" t="s">
        <v>37</v>
      </c>
      <c r="C105" s="9" t="s">
        <v>41</v>
      </c>
      <c r="D105" s="10" t="s">
        <v>243</v>
      </c>
      <c r="E105" s="17" t="s">
        <v>244</v>
      </c>
      <c r="F105" s="10" t="s">
        <v>54</v>
      </c>
      <c r="G105" s="11">
        <v>4</v>
      </c>
      <c r="H105" s="35"/>
      <c r="I105" s="35"/>
      <c r="J105" s="14">
        <f t="shared" si="3"/>
        <v>0</v>
      </c>
      <c r="K105" s="15">
        <v>0</v>
      </c>
      <c r="L105" s="15">
        <v>0</v>
      </c>
      <c r="M105" s="12">
        <f>Rekapitulace!$G$4*G105*H105</f>
        <v>0</v>
      </c>
      <c r="N105" s="12">
        <f>Rekapitulace!$H$4*G105*I105</f>
        <v>0</v>
      </c>
      <c r="O105" s="36" t="s">
        <v>18</v>
      </c>
    </row>
    <row r="106" spans="1:15" ht="24.75" customHeight="1">
      <c r="A106" s="8" t="s">
        <v>40</v>
      </c>
      <c r="B106" s="8" t="s">
        <v>37</v>
      </c>
      <c r="C106" s="9" t="s">
        <v>41</v>
      </c>
      <c r="D106" s="10" t="s">
        <v>245</v>
      </c>
      <c r="E106" s="17" t="s">
        <v>246</v>
      </c>
      <c r="F106" s="10" t="s">
        <v>44</v>
      </c>
      <c r="G106" s="11">
        <v>7850</v>
      </c>
      <c r="H106" s="35"/>
      <c r="I106" s="35"/>
      <c r="J106" s="14">
        <f t="shared" si="3"/>
        <v>0</v>
      </c>
      <c r="K106" s="15">
        <v>0</v>
      </c>
      <c r="L106" s="15">
        <v>0</v>
      </c>
      <c r="M106" s="12">
        <f>Rekapitulace!$G$4*G106*H106</f>
        <v>0</v>
      </c>
      <c r="N106" s="12">
        <f>Rekapitulace!$H$4*G106*I106</f>
        <v>0</v>
      </c>
      <c r="O106" s="36" t="s">
        <v>18</v>
      </c>
    </row>
    <row r="107" spans="1:15" ht="12.75">
      <c r="A107" s="8" t="s">
        <v>37</v>
      </c>
      <c r="B107" s="8" t="s">
        <v>37</v>
      </c>
      <c r="C107" s="9" t="s">
        <v>45</v>
      </c>
      <c r="D107" s="10" t="s">
        <v>247</v>
      </c>
      <c r="E107" s="17" t="s">
        <v>248</v>
      </c>
      <c r="F107" s="10" t="s">
        <v>44</v>
      </c>
      <c r="G107" s="11">
        <v>7850</v>
      </c>
      <c r="H107" s="35"/>
      <c r="I107" s="35"/>
      <c r="J107" s="14">
        <f t="shared" si="3"/>
        <v>0</v>
      </c>
      <c r="K107" s="15">
        <v>4.5E-05</v>
      </c>
      <c r="L107" s="15">
        <v>0</v>
      </c>
      <c r="M107" s="12">
        <f>Rekapitulace!$G$4*G107*H107</f>
        <v>0</v>
      </c>
      <c r="N107" s="12">
        <f>Rekapitulace!$H$4*G107*I107</f>
        <v>0</v>
      </c>
      <c r="O107" s="36" t="s">
        <v>18</v>
      </c>
    </row>
    <row r="108" spans="1:15" ht="24.75" customHeight="1">
      <c r="A108" s="8" t="s">
        <v>40</v>
      </c>
      <c r="B108" s="8" t="s">
        <v>37</v>
      </c>
      <c r="C108" s="9" t="s">
        <v>41</v>
      </c>
      <c r="D108" s="10" t="s">
        <v>249</v>
      </c>
      <c r="E108" s="17" t="s">
        <v>250</v>
      </c>
      <c r="F108" s="10" t="s">
        <v>44</v>
      </c>
      <c r="G108" s="11">
        <v>650</v>
      </c>
      <c r="H108" s="35"/>
      <c r="I108" s="35"/>
      <c r="J108" s="14">
        <f t="shared" si="3"/>
        <v>0</v>
      </c>
      <c r="K108" s="15">
        <v>0</v>
      </c>
      <c r="L108" s="15">
        <v>0</v>
      </c>
      <c r="M108" s="12">
        <f>Rekapitulace!$G$4*G108*H108</f>
        <v>0</v>
      </c>
      <c r="N108" s="12">
        <f>Rekapitulace!$H$4*G108*I108</f>
        <v>0</v>
      </c>
      <c r="O108" s="36" t="s">
        <v>18</v>
      </c>
    </row>
    <row r="109" spans="1:15" ht="12.75">
      <c r="A109" s="8" t="s">
        <v>37</v>
      </c>
      <c r="B109" s="8" t="s">
        <v>37</v>
      </c>
      <c r="C109" s="9" t="s">
        <v>45</v>
      </c>
      <c r="D109" s="10" t="s">
        <v>251</v>
      </c>
      <c r="E109" s="17" t="s">
        <v>252</v>
      </c>
      <c r="F109" s="10" t="s">
        <v>44</v>
      </c>
      <c r="G109" s="11">
        <v>650</v>
      </c>
      <c r="H109" s="35"/>
      <c r="I109" s="35"/>
      <c r="J109" s="14">
        <f t="shared" si="3"/>
        <v>0</v>
      </c>
      <c r="K109" s="15">
        <v>7.7E-05</v>
      </c>
      <c r="L109" s="15">
        <v>0</v>
      </c>
      <c r="M109" s="12">
        <f>Rekapitulace!$G$4*G109*H109</f>
        <v>0</v>
      </c>
      <c r="N109" s="12">
        <f>Rekapitulace!$H$4*G109*I109</f>
        <v>0</v>
      </c>
      <c r="O109" s="36" t="s">
        <v>18</v>
      </c>
    </row>
    <row r="110" spans="1:15" ht="24.75" customHeight="1">
      <c r="A110" s="8" t="s">
        <v>40</v>
      </c>
      <c r="B110" s="8" t="s">
        <v>37</v>
      </c>
      <c r="C110" s="9" t="s">
        <v>41</v>
      </c>
      <c r="D110" s="10" t="s">
        <v>253</v>
      </c>
      <c r="E110" s="17" t="s">
        <v>254</v>
      </c>
      <c r="F110" s="10" t="s">
        <v>44</v>
      </c>
      <c r="G110" s="11">
        <v>1040</v>
      </c>
      <c r="H110" s="35"/>
      <c r="I110" s="35"/>
      <c r="J110" s="14">
        <f t="shared" si="3"/>
        <v>0</v>
      </c>
      <c r="K110" s="15">
        <v>0</v>
      </c>
      <c r="L110" s="15">
        <v>0</v>
      </c>
      <c r="M110" s="12">
        <f>Rekapitulace!$G$4*G110*H110</f>
        <v>0</v>
      </c>
      <c r="N110" s="12">
        <f>Rekapitulace!$H$4*G110*I110</f>
        <v>0</v>
      </c>
      <c r="O110" s="36" t="s">
        <v>18</v>
      </c>
    </row>
    <row r="111" spans="1:15" ht="12.75">
      <c r="A111" s="8" t="s">
        <v>37</v>
      </c>
      <c r="B111" s="8" t="s">
        <v>37</v>
      </c>
      <c r="C111" s="9" t="s">
        <v>45</v>
      </c>
      <c r="D111" s="10" t="s">
        <v>255</v>
      </c>
      <c r="E111" s="17" t="s">
        <v>256</v>
      </c>
      <c r="F111" s="10" t="s">
        <v>44</v>
      </c>
      <c r="G111" s="11">
        <v>1040</v>
      </c>
      <c r="H111" s="35"/>
      <c r="I111" s="35"/>
      <c r="J111" s="14">
        <f t="shared" si="3"/>
        <v>0</v>
      </c>
      <c r="K111" s="15">
        <v>0.000178</v>
      </c>
      <c r="L111" s="15">
        <v>0</v>
      </c>
      <c r="M111" s="12">
        <f>Rekapitulace!$G$4*G111*H111</f>
        <v>0</v>
      </c>
      <c r="N111" s="12">
        <f>Rekapitulace!$H$4*G111*I111</f>
        <v>0</v>
      </c>
      <c r="O111" s="36" t="s">
        <v>18</v>
      </c>
    </row>
    <row r="112" spans="1:15" ht="24.75" customHeight="1">
      <c r="A112" s="8" t="s">
        <v>40</v>
      </c>
      <c r="B112" s="8" t="s">
        <v>37</v>
      </c>
      <c r="C112" s="9" t="s">
        <v>41</v>
      </c>
      <c r="D112" s="10" t="s">
        <v>257</v>
      </c>
      <c r="E112" s="17" t="s">
        <v>258</v>
      </c>
      <c r="F112" s="10" t="s">
        <v>44</v>
      </c>
      <c r="G112" s="11">
        <v>60</v>
      </c>
      <c r="H112" s="35"/>
      <c r="I112" s="35"/>
      <c r="J112" s="14">
        <f t="shared" si="3"/>
        <v>0</v>
      </c>
      <c r="K112" s="15">
        <v>0</v>
      </c>
      <c r="L112" s="15">
        <v>0</v>
      </c>
      <c r="M112" s="12">
        <f>Rekapitulace!$G$4*G112*H112</f>
        <v>0</v>
      </c>
      <c r="N112" s="12">
        <f>Rekapitulace!$H$4*G112*I112</f>
        <v>0</v>
      </c>
      <c r="O112" s="36" t="s">
        <v>18</v>
      </c>
    </row>
    <row r="113" spans="1:15" ht="12.75">
      <c r="A113" s="8" t="s">
        <v>37</v>
      </c>
      <c r="B113" s="8" t="s">
        <v>37</v>
      </c>
      <c r="C113" s="9" t="s">
        <v>45</v>
      </c>
      <c r="D113" s="10" t="s">
        <v>259</v>
      </c>
      <c r="E113" s="17" t="s">
        <v>260</v>
      </c>
      <c r="F113" s="10" t="s">
        <v>44</v>
      </c>
      <c r="G113" s="11">
        <v>60</v>
      </c>
      <c r="H113" s="35"/>
      <c r="I113" s="35"/>
      <c r="J113" s="14">
        <f t="shared" si="3"/>
        <v>0</v>
      </c>
      <c r="K113" s="15">
        <v>6.4E-05</v>
      </c>
      <c r="L113" s="15">
        <v>0</v>
      </c>
      <c r="M113" s="12">
        <f>Rekapitulace!$G$4*G113*H113</f>
        <v>0</v>
      </c>
      <c r="N113" s="12">
        <f>Rekapitulace!$H$4*G113*I113</f>
        <v>0</v>
      </c>
      <c r="O113" s="36" t="s">
        <v>18</v>
      </c>
    </row>
    <row r="114" spans="1:15" ht="24.75" customHeight="1">
      <c r="A114" s="8" t="s">
        <v>40</v>
      </c>
      <c r="B114" s="8" t="s">
        <v>37</v>
      </c>
      <c r="C114" s="9" t="s">
        <v>41</v>
      </c>
      <c r="D114" s="10" t="s">
        <v>261</v>
      </c>
      <c r="E114" s="17" t="s">
        <v>262</v>
      </c>
      <c r="F114" s="10" t="s">
        <v>44</v>
      </c>
      <c r="G114" s="11">
        <v>80</v>
      </c>
      <c r="H114" s="35"/>
      <c r="I114" s="35"/>
      <c r="J114" s="14">
        <f t="shared" si="3"/>
        <v>0</v>
      </c>
      <c r="K114" s="15">
        <v>0</v>
      </c>
      <c r="L114" s="15">
        <v>0</v>
      </c>
      <c r="M114" s="12">
        <f>Rekapitulace!$G$4*G114*H114</f>
        <v>0</v>
      </c>
      <c r="N114" s="12">
        <f>Rekapitulace!$H$4*G114*I114</f>
        <v>0</v>
      </c>
      <c r="O114" s="36" t="s">
        <v>18</v>
      </c>
    </row>
    <row r="115" spans="1:15" ht="12.75">
      <c r="A115" s="8" t="s">
        <v>37</v>
      </c>
      <c r="B115" s="8" t="s">
        <v>37</v>
      </c>
      <c r="C115" s="9" t="s">
        <v>45</v>
      </c>
      <c r="D115" s="10" t="s">
        <v>263</v>
      </c>
      <c r="E115" s="17" t="s">
        <v>264</v>
      </c>
      <c r="F115" s="10" t="s">
        <v>44</v>
      </c>
      <c r="G115" s="11">
        <v>80</v>
      </c>
      <c r="H115" s="35"/>
      <c r="I115" s="35"/>
      <c r="J115" s="14">
        <f t="shared" si="3"/>
        <v>0</v>
      </c>
      <c r="K115" s="15">
        <v>0.000267</v>
      </c>
      <c r="L115" s="15">
        <v>0</v>
      </c>
      <c r="M115" s="12">
        <f>Rekapitulace!$G$4*G115*H115</f>
        <v>0</v>
      </c>
      <c r="N115" s="12">
        <f>Rekapitulace!$H$4*G115*I115</f>
        <v>0</v>
      </c>
      <c r="O115" s="36" t="s">
        <v>18</v>
      </c>
    </row>
    <row r="116" spans="1:15" ht="24.75" customHeight="1">
      <c r="A116" s="8" t="s">
        <v>40</v>
      </c>
      <c r="B116" s="8" t="s">
        <v>37</v>
      </c>
      <c r="C116" s="9" t="s">
        <v>41</v>
      </c>
      <c r="D116" s="10" t="s">
        <v>265</v>
      </c>
      <c r="E116" s="17" t="s">
        <v>266</v>
      </c>
      <c r="F116" s="10" t="s">
        <v>44</v>
      </c>
      <c r="G116" s="11">
        <v>350</v>
      </c>
      <c r="H116" s="35"/>
      <c r="I116" s="35"/>
      <c r="J116" s="14">
        <f t="shared" si="3"/>
        <v>0</v>
      </c>
      <c r="K116" s="15">
        <v>0</v>
      </c>
      <c r="L116" s="15">
        <v>0</v>
      </c>
      <c r="M116" s="12">
        <f>Rekapitulace!$G$4*G116*H116</f>
        <v>0</v>
      </c>
      <c r="N116" s="12">
        <f>Rekapitulace!$H$4*G116*I116</f>
        <v>0</v>
      </c>
      <c r="O116" s="36" t="s">
        <v>18</v>
      </c>
    </row>
    <row r="117" spans="1:15" ht="12.75">
      <c r="A117" s="8" t="s">
        <v>37</v>
      </c>
      <c r="B117" s="8" t="s">
        <v>37</v>
      </c>
      <c r="C117" s="9" t="s">
        <v>45</v>
      </c>
      <c r="D117" s="10" t="s">
        <v>267</v>
      </c>
      <c r="E117" s="17" t="s">
        <v>268</v>
      </c>
      <c r="F117" s="10" t="s">
        <v>44</v>
      </c>
      <c r="G117" s="11">
        <v>350</v>
      </c>
      <c r="H117" s="35"/>
      <c r="I117" s="35"/>
      <c r="J117" s="14">
        <f t="shared" si="3"/>
        <v>0</v>
      </c>
      <c r="K117" s="15">
        <v>0.000153</v>
      </c>
      <c r="L117" s="15">
        <v>0</v>
      </c>
      <c r="M117" s="12">
        <f>Rekapitulace!$G$4*G117*H117</f>
        <v>0</v>
      </c>
      <c r="N117" s="12">
        <f>Rekapitulace!$H$4*G117*I117</f>
        <v>0</v>
      </c>
      <c r="O117" s="36" t="s">
        <v>18</v>
      </c>
    </row>
    <row r="118" spans="1:15" ht="24.75" customHeight="1">
      <c r="A118" s="8" t="s">
        <v>40</v>
      </c>
      <c r="B118" s="8" t="s">
        <v>37</v>
      </c>
      <c r="C118" s="9" t="s">
        <v>41</v>
      </c>
      <c r="D118" s="10" t="s">
        <v>269</v>
      </c>
      <c r="E118" s="17" t="s">
        <v>270</v>
      </c>
      <c r="F118" s="10" t="s">
        <v>44</v>
      </c>
      <c r="G118" s="11">
        <v>10</v>
      </c>
      <c r="H118" s="35"/>
      <c r="I118" s="35"/>
      <c r="J118" s="14">
        <f t="shared" si="3"/>
        <v>0</v>
      </c>
      <c r="K118" s="15">
        <v>0</v>
      </c>
      <c r="L118" s="15">
        <v>0</v>
      </c>
      <c r="M118" s="12">
        <f>Rekapitulace!$G$4*G118*H118</f>
        <v>0</v>
      </c>
      <c r="N118" s="12">
        <f>Rekapitulace!$H$4*G118*I118</f>
        <v>0</v>
      </c>
      <c r="O118" s="36" t="s">
        <v>18</v>
      </c>
    </row>
    <row r="119" spans="1:15" ht="12.75">
      <c r="A119" s="8" t="s">
        <v>37</v>
      </c>
      <c r="B119" s="8" t="s">
        <v>37</v>
      </c>
      <c r="C119" s="9" t="s">
        <v>45</v>
      </c>
      <c r="D119" s="10" t="s">
        <v>271</v>
      </c>
      <c r="E119" s="17" t="s">
        <v>272</v>
      </c>
      <c r="F119" s="10" t="s">
        <v>44</v>
      </c>
      <c r="G119" s="11">
        <v>10</v>
      </c>
      <c r="H119" s="35"/>
      <c r="I119" s="35"/>
      <c r="J119" s="14">
        <f t="shared" si="3"/>
        <v>0</v>
      </c>
      <c r="K119" s="15">
        <v>0.001517</v>
      </c>
      <c r="L119" s="15">
        <v>0</v>
      </c>
      <c r="M119" s="12">
        <f>Rekapitulace!$G$4*G119*H119</f>
        <v>0</v>
      </c>
      <c r="N119" s="12">
        <f>Rekapitulace!$H$4*G119*I119</f>
        <v>0</v>
      </c>
      <c r="O119" s="36" t="s">
        <v>18</v>
      </c>
    </row>
    <row r="120" spans="1:15" ht="24.75" customHeight="1">
      <c r="A120" s="8" t="s">
        <v>40</v>
      </c>
      <c r="B120" s="8" t="s">
        <v>37</v>
      </c>
      <c r="C120" s="9" t="s">
        <v>41</v>
      </c>
      <c r="D120" s="10" t="s">
        <v>273</v>
      </c>
      <c r="E120" s="17" t="s">
        <v>274</v>
      </c>
      <c r="F120" s="10" t="s">
        <v>44</v>
      </c>
      <c r="G120" s="11">
        <v>10</v>
      </c>
      <c r="H120" s="35"/>
      <c r="I120" s="35"/>
      <c r="J120" s="14">
        <f t="shared" si="3"/>
        <v>0</v>
      </c>
      <c r="K120" s="15">
        <v>0</v>
      </c>
      <c r="L120" s="15">
        <v>0</v>
      </c>
      <c r="M120" s="12">
        <f>Rekapitulace!$G$4*G120*H120</f>
        <v>0</v>
      </c>
      <c r="N120" s="12">
        <f>Rekapitulace!$H$4*G120*I120</f>
        <v>0</v>
      </c>
      <c r="O120" s="36" t="s">
        <v>18</v>
      </c>
    </row>
    <row r="121" spans="1:15" ht="12.75">
      <c r="A121" s="8" t="s">
        <v>37</v>
      </c>
      <c r="B121" s="8" t="s">
        <v>37</v>
      </c>
      <c r="C121" s="9" t="s">
        <v>45</v>
      </c>
      <c r="D121" s="10" t="s">
        <v>275</v>
      </c>
      <c r="E121" s="17" t="s">
        <v>276</v>
      </c>
      <c r="F121" s="10" t="s">
        <v>44</v>
      </c>
      <c r="G121" s="11">
        <v>10</v>
      </c>
      <c r="H121" s="35"/>
      <c r="I121" s="35"/>
      <c r="J121" s="14">
        <f t="shared" si="3"/>
        <v>0</v>
      </c>
      <c r="K121" s="15">
        <v>0.00244</v>
      </c>
      <c r="L121" s="15">
        <v>0</v>
      </c>
      <c r="M121" s="12">
        <f>Rekapitulace!$G$4*G121*H121</f>
        <v>0</v>
      </c>
      <c r="N121" s="12">
        <f>Rekapitulace!$H$4*G121*I121</f>
        <v>0</v>
      </c>
      <c r="O121" s="36" t="s">
        <v>18</v>
      </c>
    </row>
    <row r="122" spans="1:15" ht="24.75" customHeight="1">
      <c r="A122" s="8" t="s">
        <v>40</v>
      </c>
      <c r="B122" s="8" t="s">
        <v>37</v>
      </c>
      <c r="C122" s="9" t="s">
        <v>41</v>
      </c>
      <c r="D122" s="10" t="s">
        <v>277</v>
      </c>
      <c r="E122" s="17" t="s">
        <v>278</v>
      </c>
      <c r="F122" s="10" t="s">
        <v>44</v>
      </c>
      <c r="G122" s="11">
        <v>20</v>
      </c>
      <c r="H122" s="35"/>
      <c r="I122" s="35"/>
      <c r="J122" s="14">
        <f t="shared" si="3"/>
        <v>0</v>
      </c>
      <c r="K122" s="15">
        <v>0</v>
      </c>
      <c r="L122" s="15">
        <v>0</v>
      </c>
      <c r="M122" s="12">
        <f>Rekapitulace!$G$4*G122*H122</f>
        <v>0</v>
      </c>
      <c r="N122" s="12">
        <f>Rekapitulace!$H$4*G122*I122</f>
        <v>0</v>
      </c>
      <c r="O122" s="36" t="s">
        <v>18</v>
      </c>
    </row>
    <row r="123" spans="1:15" ht="12.75">
      <c r="A123" s="8" t="s">
        <v>37</v>
      </c>
      <c r="B123" s="8" t="s">
        <v>37</v>
      </c>
      <c r="C123" s="9" t="s">
        <v>45</v>
      </c>
      <c r="D123" s="10" t="s">
        <v>279</v>
      </c>
      <c r="E123" s="17" t="s">
        <v>280</v>
      </c>
      <c r="F123" s="10" t="s">
        <v>44</v>
      </c>
      <c r="G123" s="11">
        <v>20</v>
      </c>
      <c r="H123" s="35"/>
      <c r="I123" s="35"/>
      <c r="J123" s="14">
        <f t="shared" si="3"/>
        <v>0</v>
      </c>
      <c r="K123" s="15">
        <v>0.00324</v>
      </c>
      <c r="L123" s="15">
        <v>0</v>
      </c>
      <c r="M123" s="12">
        <f>Rekapitulace!$G$4*G123*H123</f>
        <v>0</v>
      </c>
      <c r="N123" s="12">
        <f>Rekapitulace!$H$4*G123*I123</f>
        <v>0</v>
      </c>
      <c r="O123" s="36" t="s">
        <v>18</v>
      </c>
    </row>
    <row r="124" spans="1:15" ht="24.75" customHeight="1">
      <c r="A124" s="8" t="s">
        <v>40</v>
      </c>
      <c r="B124" s="8" t="s">
        <v>37</v>
      </c>
      <c r="C124" s="9" t="s">
        <v>41</v>
      </c>
      <c r="D124" s="10" t="s">
        <v>281</v>
      </c>
      <c r="E124" s="17" t="s">
        <v>282</v>
      </c>
      <c r="F124" s="10" t="s">
        <v>44</v>
      </c>
      <c r="G124" s="11">
        <v>45</v>
      </c>
      <c r="H124" s="35"/>
      <c r="I124" s="35"/>
      <c r="J124" s="14">
        <f t="shared" si="3"/>
        <v>0</v>
      </c>
      <c r="K124" s="15">
        <v>0</v>
      </c>
      <c r="L124" s="15">
        <v>0</v>
      </c>
      <c r="M124" s="12">
        <f>Rekapitulace!$G$4*G124*H124</f>
        <v>0</v>
      </c>
      <c r="N124" s="12">
        <f>Rekapitulace!$H$4*G124*I124</f>
        <v>0</v>
      </c>
      <c r="O124" s="36" t="s">
        <v>18</v>
      </c>
    </row>
    <row r="125" spans="1:15" ht="12.75">
      <c r="A125" s="8" t="s">
        <v>37</v>
      </c>
      <c r="B125" s="8" t="s">
        <v>37</v>
      </c>
      <c r="C125" s="9" t="s">
        <v>45</v>
      </c>
      <c r="D125" s="10" t="s">
        <v>283</v>
      </c>
      <c r="E125" s="17" t="s">
        <v>284</v>
      </c>
      <c r="F125" s="10" t="s">
        <v>44</v>
      </c>
      <c r="G125" s="11">
        <v>45</v>
      </c>
      <c r="H125" s="35"/>
      <c r="I125" s="35"/>
      <c r="J125" s="14">
        <f t="shared" si="3"/>
        <v>0</v>
      </c>
      <c r="K125" s="15">
        <v>0.00425</v>
      </c>
      <c r="L125" s="15">
        <v>0</v>
      </c>
      <c r="M125" s="12">
        <f>Rekapitulace!$G$4*G125*H125</f>
        <v>0</v>
      </c>
      <c r="N125" s="12">
        <f>Rekapitulace!$H$4*G125*I125</f>
        <v>0</v>
      </c>
      <c r="O125" s="36" t="s">
        <v>18</v>
      </c>
    </row>
    <row r="126" spans="1:15" ht="24.75" customHeight="1">
      <c r="A126" s="8" t="s">
        <v>40</v>
      </c>
      <c r="B126" s="8" t="s">
        <v>37</v>
      </c>
      <c r="C126" s="9" t="s">
        <v>41</v>
      </c>
      <c r="D126" s="10" t="s">
        <v>285</v>
      </c>
      <c r="E126" s="17" t="s">
        <v>286</v>
      </c>
      <c r="F126" s="10" t="s">
        <v>44</v>
      </c>
      <c r="G126" s="11">
        <v>680</v>
      </c>
      <c r="H126" s="35"/>
      <c r="I126" s="35"/>
      <c r="J126" s="14">
        <f t="shared" si="3"/>
        <v>0</v>
      </c>
      <c r="K126" s="15">
        <v>0</v>
      </c>
      <c r="L126" s="15">
        <v>0</v>
      </c>
      <c r="M126" s="12">
        <f>Rekapitulace!$G$4*G126*H126</f>
        <v>0</v>
      </c>
      <c r="N126" s="12">
        <f>Rekapitulace!$H$4*G126*I126</f>
        <v>0</v>
      </c>
      <c r="O126" s="36" t="s">
        <v>18</v>
      </c>
    </row>
    <row r="127" spans="1:15" ht="12.75">
      <c r="A127" s="8" t="s">
        <v>37</v>
      </c>
      <c r="B127" s="8" t="s">
        <v>37</v>
      </c>
      <c r="C127" s="9" t="s">
        <v>45</v>
      </c>
      <c r="D127" s="10" t="s">
        <v>287</v>
      </c>
      <c r="E127" s="17" t="s">
        <v>288</v>
      </c>
      <c r="F127" s="10" t="s">
        <v>44</v>
      </c>
      <c r="G127" s="11">
        <v>680</v>
      </c>
      <c r="H127" s="35"/>
      <c r="I127" s="35"/>
      <c r="J127" s="14">
        <f t="shared" si="3"/>
        <v>0</v>
      </c>
      <c r="K127" s="15">
        <v>0.00422</v>
      </c>
      <c r="L127" s="15">
        <v>0</v>
      </c>
      <c r="M127" s="12">
        <f>Rekapitulace!$G$4*G127*H127</f>
        <v>0</v>
      </c>
      <c r="N127" s="12">
        <f>Rekapitulace!$H$4*G127*I127</f>
        <v>0</v>
      </c>
      <c r="O127" s="36" t="s">
        <v>18</v>
      </c>
    </row>
    <row r="128" spans="1:15" ht="12.75">
      <c r="A128" s="8" t="s">
        <v>40</v>
      </c>
      <c r="B128" s="8" t="s">
        <v>37</v>
      </c>
      <c r="C128" s="9" t="s">
        <v>289</v>
      </c>
      <c r="D128" s="10" t="s">
        <v>290</v>
      </c>
      <c r="E128" s="17" t="s">
        <v>291</v>
      </c>
      <c r="F128" s="10" t="s">
        <v>292</v>
      </c>
      <c r="G128" s="37">
        <v>0</v>
      </c>
      <c r="H128" s="35"/>
      <c r="I128" s="35"/>
      <c r="J128" s="14">
        <f t="shared" si="3"/>
        <v>0</v>
      </c>
      <c r="K128" s="15">
        <v>0</v>
      </c>
      <c r="L128" s="15">
        <v>0</v>
      </c>
      <c r="M128" s="12">
        <f>Rekapitulace!$G$4*G128*H128</f>
        <v>0</v>
      </c>
      <c r="N128" s="12">
        <f>Rekapitulace!$H$4*G128*I128</f>
        <v>0</v>
      </c>
      <c r="O128" s="36" t="s">
        <v>18</v>
      </c>
    </row>
    <row r="129" spans="1:15" ht="12.75">
      <c r="A129" s="8" t="s">
        <v>40</v>
      </c>
      <c r="B129" s="8" t="s">
        <v>37</v>
      </c>
      <c r="C129" s="9" t="s">
        <v>289</v>
      </c>
      <c r="D129" s="10" t="s">
        <v>293</v>
      </c>
      <c r="E129" s="17" t="s">
        <v>294</v>
      </c>
      <c r="F129" s="10" t="s">
        <v>292</v>
      </c>
      <c r="G129" s="37">
        <v>0</v>
      </c>
      <c r="H129" s="35"/>
      <c r="I129" s="35"/>
      <c r="J129" s="14">
        <f t="shared" si="3"/>
        <v>0</v>
      </c>
      <c r="K129" s="15">
        <v>0</v>
      </c>
      <c r="L129" s="15">
        <v>0</v>
      </c>
      <c r="M129" s="12">
        <f>Rekapitulace!$G$4*G129*H129</f>
        <v>0</v>
      </c>
      <c r="N129" s="12">
        <f>Rekapitulace!$H$4*G129*I129</f>
        <v>0</v>
      </c>
      <c r="O129" s="36" t="s">
        <v>18</v>
      </c>
    </row>
    <row r="130" spans="1:15" ht="12.75">
      <c r="A130" s="8" t="s">
        <v>40</v>
      </c>
      <c r="B130" s="8" t="s">
        <v>37</v>
      </c>
      <c r="C130" s="9" t="s">
        <v>289</v>
      </c>
      <c r="D130" s="10" t="s">
        <v>295</v>
      </c>
      <c r="E130" s="17" t="s">
        <v>296</v>
      </c>
      <c r="F130" s="10" t="s">
        <v>292</v>
      </c>
      <c r="G130" s="37">
        <v>0</v>
      </c>
      <c r="H130" s="35"/>
      <c r="I130" s="35"/>
      <c r="J130" s="14">
        <f t="shared" si="3"/>
        <v>0</v>
      </c>
      <c r="K130" s="15">
        <v>0</v>
      </c>
      <c r="L130" s="15">
        <v>0</v>
      </c>
      <c r="M130" s="12">
        <f>Rekapitulace!$G$4*G130*H130</f>
        <v>0</v>
      </c>
      <c r="N130" s="12">
        <f>Rekapitulace!$H$4*G130*I130</f>
        <v>0</v>
      </c>
      <c r="O130" s="36" t="s">
        <v>18</v>
      </c>
    </row>
    <row r="131" spans="1:15" ht="12.75">
      <c r="A131" s="38" t="s">
        <v>36</v>
      </c>
      <c r="B131" s="38" t="s">
        <v>37</v>
      </c>
      <c r="C131" s="39"/>
      <c r="D131" s="34" t="s">
        <v>297</v>
      </c>
      <c r="E131" s="40" t="s">
        <v>298</v>
      </c>
      <c r="F131" s="34"/>
      <c r="G131" s="41"/>
      <c r="H131" s="42"/>
      <c r="I131" s="42"/>
      <c r="J131" s="43">
        <f t="shared" si="3"/>
        <v>0</v>
      </c>
      <c r="K131" s="15"/>
      <c r="L131" s="15"/>
      <c r="M131" s="42">
        <f>Rekapitulace!$G$4*G131*H131</f>
        <v>0</v>
      </c>
      <c r="N131" s="42">
        <f>Rekapitulace!$H$4*G131*I131</f>
        <v>0</v>
      </c>
      <c r="O131" s="34" t="s">
        <v>18</v>
      </c>
    </row>
    <row r="132" spans="1:15" ht="25.5">
      <c r="A132" s="8" t="s">
        <v>40</v>
      </c>
      <c r="B132" s="8" t="s">
        <v>37</v>
      </c>
      <c r="C132" s="9" t="s">
        <v>299</v>
      </c>
      <c r="D132" s="10" t="s">
        <v>300</v>
      </c>
      <c r="E132" s="17" t="s">
        <v>301</v>
      </c>
      <c r="F132" s="10" t="s">
        <v>44</v>
      </c>
      <c r="G132" s="11">
        <v>550</v>
      </c>
      <c r="H132" s="35"/>
      <c r="I132" s="35"/>
      <c r="J132" s="14">
        <f t="shared" si="3"/>
        <v>0</v>
      </c>
      <c r="K132" s="15">
        <v>0</v>
      </c>
      <c r="L132" s="15">
        <v>0</v>
      </c>
      <c r="M132" s="12">
        <f>Rekapitulace!$G$4*G132*H132</f>
        <v>0</v>
      </c>
      <c r="N132" s="12">
        <f>Rekapitulace!$H$4*G132*I132</f>
        <v>0</v>
      </c>
      <c r="O132" s="36" t="s">
        <v>18</v>
      </c>
    </row>
    <row r="133" spans="1:15" ht="12.75">
      <c r="A133" s="8" t="s">
        <v>37</v>
      </c>
      <c r="B133" s="8" t="s">
        <v>37</v>
      </c>
      <c r="C133" s="9" t="s">
        <v>45</v>
      </c>
      <c r="D133" s="10" t="s">
        <v>302</v>
      </c>
      <c r="E133" s="17" t="s">
        <v>303</v>
      </c>
      <c r="F133" s="10" t="s">
        <v>44</v>
      </c>
      <c r="G133" s="11">
        <v>550</v>
      </c>
      <c r="H133" s="35"/>
      <c r="I133" s="35"/>
      <c r="J133" s="14">
        <f t="shared" si="3"/>
        <v>0</v>
      </c>
      <c r="K133" s="15">
        <v>9.6E-05</v>
      </c>
      <c r="L133" s="15">
        <v>0</v>
      </c>
      <c r="M133" s="12">
        <f>Rekapitulace!$G$4*G133*H133</f>
        <v>0</v>
      </c>
      <c r="N133" s="12">
        <f>Rekapitulace!$H$4*G133*I133</f>
        <v>0</v>
      </c>
      <c r="O133" s="36" t="s">
        <v>18</v>
      </c>
    </row>
    <row r="134" spans="1:15" ht="12.75">
      <c r="A134" s="8" t="s">
        <v>40</v>
      </c>
      <c r="B134" s="8" t="s">
        <v>37</v>
      </c>
      <c r="C134" s="9" t="s">
        <v>299</v>
      </c>
      <c r="D134" s="10" t="s">
        <v>304</v>
      </c>
      <c r="E134" s="17" t="s">
        <v>305</v>
      </c>
      <c r="F134" s="10" t="s">
        <v>54</v>
      </c>
      <c r="G134" s="11">
        <v>18</v>
      </c>
      <c r="H134" s="35"/>
      <c r="I134" s="35"/>
      <c r="J134" s="14">
        <f t="shared" si="3"/>
        <v>0</v>
      </c>
      <c r="K134" s="15">
        <v>0</v>
      </c>
      <c r="L134" s="15">
        <v>0</v>
      </c>
      <c r="M134" s="12">
        <f>Rekapitulace!$G$4*G134*H134</f>
        <v>0</v>
      </c>
      <c r="N134" s="12">
        <f>Rekapitulace!$H$4*G134*I134</f>
        <v>0</v>
      </c>
      <c r="O134" s="36" t="s">
        <v>18</v>
      </c>
    </row>
    <row r="135" spans="1:15" ht="12.75">
      <c r="A135" s="8" t="s">
        <v>37</v>
      </c>
      <c r="B135" s="8" t="s">
        <v>37</v>
      </c>
      <c r="C135" s="9" t="s">
        <v>45</v>
      </c>
      <c r="D135" s="10" t="s">
        <v>306</v>
      </c>
      <c r="E135" s="17" t="s">
        <v>307</v>
      </c>
      <c r="F135" s="10" t="s">
        <v>54</v>
      </c>
      <c r="G135" s="11">
        <v>6</v>
      </c>
      <c r="H135" s="35"/>
      <c r="I135" s="35"/>
      <c r="J135" s="14">
        <f aca="true" t="shared" si="4" ref="J135:J146">ROUND(G135*(H135+I135),2)</f>
        <v>0</v>
      </c>
      <c r="K135" s="15">
        <v>6E-05</v>
      </c>
      <c r="L135" s="15">
        <v>0</v>
      </c>
      <c r="M135" s="12">
        <f>Rekapitulace!$G$4*G135*H135</f>
        <v>0</v>
      </c>
      <c r="N135" s="12">
        <f>Rekapitulace!$H$4*G135*I135</f>
        <v>0</v>
      </c>
      <c r="O135" s="36" t="s">
        <v>18</v>
      </c>
    </row>
    <row r="136" spans="1:15" ht="12.75">
      <c r="A136" s="8" t="s">
        <v>40</v>
      </c>
      <c r="B136" s="8" t="s">
        <v>37</v>
      </c>
      <c r="C136" s="9" t="s">
        <v>299</v>
      </c>
      <c r="D136" s="10" t="s">
        <v>308</v>
      </c>
      <c r="E136" s="17" t="s">
        <v>309</v>
      </c>
      <c r="F136" s="10" t="s">
        <v>54</v>
      </c>
      <c r="G136" s="11">
        <v>1</v>
      </c>
      <c r="H136" s="35"/>
      <c r="I136" s="35"/>
      <c r="J136" s="14">
        <f t="shared" si="4"/>
        <v>0</v>
      </c>
      <c r="K136" s="15">
        <v>0</v>
      </c>
      <c r="L136" s="15">
        <v>0</v>
      </c>
      <c r="M136" s="12">
        <f>Rekapitulace!$G$4*G136*H136</f>
        <v>0</v>
      </c>
      <c r="N136" s="12">
        <f>Rekapitulace!$H$4*G136*I136</f>
        <v>0</v>
      </c>
      <c r="O136" s="36" t="s">
        <v>18</v>
      </c>
    </row>
    <row r="137" spans="1:15" ht="12.75">
      <c r="A137" s="8" t="s">
        <v>37</v>
      </c>
      <c r="B137" s="8" t="s">
        <v>37</v>
      </c>
      <c r="C137" s="9" t="s">
        <v>45</v>
      </c>
      <c r="D137" s="10" t="s">
        <v>310</v>
      </c>
      <c r="E137" s="17" t="s">
        <v>311</v>
      </c>
      <c r="F137" s="10" t="s">
        <v>54</v>
      </c>
      <c r="G137" s="11">
        <v>1</v>
      </c>
      <c r="H137" s="35"/>
      <c r="I137" s="35"/>
      <c r="J137" s="14">
        <f t="shared" si="4"/>
        <v>0</v>
      </c>
      <c r="K137" s="15">
        <v>0.0022</v>
      </c>
      <c r="L137" s="15">
        <v>0</v>
      </c>
      <c r="M137" s="12">
        <f>Rekapitulace!$G$4*G137*H137</f>
        <v>0</v>
      </c>
      <c r="N137" s="12">
        <f>Rekapitulace!$H$4*G137*I137</f>
        <v>0</v>
      </c>
      <c r="O137" s="36" t="s">
        <v>18</v>
      </c>
    </row>
    <row r="138" spans="1:15" ht="24.75" customHeight="1">
      <c r="A138" s="8" t="s">
        <v>40</v>
      </c>
      <c r="B138" s="8" t="s">
        <v>37</v>
      </c>
      <c r="C138" s="9" t="s">
        <v>299</v>
      </c>
      <c r="D138" s="10" t="s">
        <v>312</v>
      </c>
      <c r="E138" s="17" t="s">
        <v>313</v>
      </c>
      <c r="F138" s="10" t="s">
        <v>54</v>
      </c>
      <c r="G138" s="11">
        <v>1</v>
      </c>
      <c r="H138" s="35"/>
      <c r="I138" s="35"/>
      <c r="J138" s="14">
        <f t="shared" si="4"/>
        <v>0</v>
      </c>
      <c r="K138" s="15">
        <v>0</v>
      </c>
      <c r="L138" s="15">
        <v>0</v>
      </c>
      <c r="M138" s="12">
        <f>Rekapitulace!$G$4*G138*H138</f>
        <v>0</v>
      </c>
      <c r="N138" s="12">
        <f>Rekapitulace!$H$4*G138*I138</f>
        <v>0</v>
      </c>
      <c r="O138" s="36" t="s">
        <v>18</v>
      </c>
    </row>
    <row r="139" spans="1:15" ht="12.75">
      <c r="A139" s="8" t="s">
        <v>37</v>
      </c>
      <c r="B139" s="8" t="s">
        <v>37</v>
      </c>
      <c r="C139" s="9" t="s">
        <v>45</v>
      </c>
      <c r="D139" s="10" t="s">
        <v>314</v>
      </c>
      <c r="E139" s="17" t="s">
        <v>315</v>
      </c>
      <c r="F139" s="10" t="s">
        <v>54</v>
      </c>
      <c r="G139" s="11">
        <v>1</v>
      </c>
      <c r="H139" s="35"/>
      <c r="I139" s="35"/>
      <c r="J139" s="14">
        <f t="shared" si="4"/>
        <v>0</v>
      </c>
      <c r="K139" s="15">
        <v>0.001</v>
      </c>
      <c r="L139" s="15">
        <v>0</v>
      </c>
      <c r="M139" s="12">
        <f>Rekapitulace!$G$4*G139*H139</f>
        <v>0</v>
      </c>
      <c r="N139" s="12">
        <f>Rekapitulace!$H$4*G139*I139</f>
        <v>0</v>
      </c>
      <c r="O139" s="36" t="s">
        <v>18</v>
      </c>
    </row>
    <row r="140" spans="1:15" ht="12.75">
      <c r="A140" s="8" t="s">
        <v>37</v>
      </c>
      <c r="B140" s="8" t="s">
        <v>37</v>
      </c>
      <c r="C140" s="9" t="s">
        <v>45</v>
      </c>
      <c r="D140" s="10" t="s">
        <v>316</v>
      </c>
      <c r="E140" s="17" t="s">
        <v>317</v>
      </c>
      <c r="F140" s="10" t="s">
        <v>54</v>
      </c>
      <c r="G140" s="11">
        <v>1</v>
      </c>
      <c r="H140" s="35"/>
      <c r="I140" s="35"/>
      <c r="J140" s="14">
        <f t="shared" si="4"/>
        <v>0</v>
      </c>
      <c r="K140" s="15">
        <v>0.001</v>
      </c>
      <c r="L140" s="15">
        <v>0</v>
      </c>
      <c r="M140" s="12">
        <f>Rekapitulace!$G$4*G140*H140</f>
        <v>0</v>
      </c>
      <c r="N140" s="12">
        <f>Rekapitulace!$H$4*G140*I140</f>
        <v>0</v>
      </c>
      <c r="O140" s="36" t="s">
        <v>18</v>
      </c>
    </row>
    <row r="141" spans="1:15" ht="12.75">
      <c r="A141" s="8" t="s">
        <v>37</v>
      </c>
      <c r="B141" s="8" t="s">
        <v>37</v>
      </c>
      <c r="C141" s="9" t="s">
        <v>45</v>
      </c>
      <c r="D141" s="10" t="s">
        <v>318</v>
      </c>
      <c r="E141" s="17" t="s">
        <v>319</v>
      </c>
      <c r="F141" s="10" t="s">
        <v>54</v>
      </c>
      <c r="G141" s="11">
        <v>1</v>
      </c>
      <c r="H141" s="35"/>
      <c r="I141" s="35"/>
      <c r="J141" s="14">
        <f t="shared" si="4"/>
        <v>0</v>
      </c>
      <c r="K141" s="15">
        <v>0.001</v>
      </c>
      <c r="L141" s="15">
        <v>0</v>
      </c>
      <c r="M141" s="12">
        <f>Rekapitulace!$G$4*G141*H141</f>
        <v>0</v>
      </c>
      <c r="N141" s="12">
        <f>Rekapitulace!$H$4*G141*I141</f>
        <v>0</v>
      </c>
      <c r="O141" s="36" t="s">
        <v>18</v>
      </c>
    </row>
    <row r="142" spans="1:15" ht="12.75">
      <c r="A142" s="8" t="s">
        <v>37</v>
      </c>
      <c r="B142" s="8" t="s">
        <v>37</v>
      </c>
      <c r="C142" s="9" t="s">
        <v>45</v>
      </c>
      <c r="D142" s="10" t="s">
        <v>320</v>
      </c>
      <c r="E142" s="17" t="s">
        <v>321</v>
      </c>
      <c r="F142" s="10" t="s">
        <v>54</v>
      </c>
      <c r="G142" s="11">
        <v>1</v>
      </c>
      <c r="H142" s="35"/>
      <c r="I142" s="35"/>
      <c r="J142" s="14">
        <f t="shared" si="4"/>
        <v>0</v>
      </c>
      <c r="K142" s="15">
        <v>0.001</v>
      </c>
      <c r="L142" s="15">
        <v>0</v>
      </c>
      <c r="M142" s="12">
        <f>Rekapitulace!$G$4*G142*H142</f>
        <v>0</v>
      </c>
      <c r="N142" s="12">
        <f>Rekapitulace!$H$4*G142*I142</f>
        <v>0</v>
      </c>
      <c r="O142" s="36" t="s">
        <v>18</v>
      </c>
    </row>
    <row r="143" spans="1:15" ht="12.75">
      <c r="A143" s="8" t="s">
        <v>40</v>
      </c>
      <c r="B143" s="8" t="s">
        <v>37</v>
      </c>
      <c r="C143" s="9" t="s">
        <v>289</v>
      </c>
      <c r="D143" s="10" t="s">
        <v>290</v>
      </c>
      <c r="E143" s="17" t="s">
        <v>291</v>
      </c>
      <c r="F143" s="10" t="s">
        <v>292</v>
      </c>
      <c r="G143" s="37">
        <v>0</v>
      </c>
      <c r="H143" s="35"/>
      <c r="I143" s="35"/>
      <c r="J143" s="14">
        <f t="shared" si="4"/>
        <v>0</v>
      </c>
      <c r="K143" s="15">
        <v>0</v>
      </c>
      <c r="L143" s="15">
        <v>0</v>
      </c>
      <c r="M143" s="12">
        <f>Rekapitulace!$G$4*G143*H143</f>
        <v>0</v>
      </c>
      <c r="N143" s="12">
        <f>Rekapitulace!$H$4*G143*I143</f>
        <v>0</v>
      </c>
      <c r="O143" s="36" t="s">
        <v>18</v>
      </c>
    </row>
    <row r="144" spans="1:15" ht="12.75">
      <c r="A144" s="8" t="s">
        <v>40</v>
      </c>
      <c r="B144" s="8" t="s">
        <v>37</v>
      </c>
      <c r="C144" s="9" t="s">
        <v>289</v>
      </c>
      <c r="D144" s="10" t="s">
        <v>293</v>
      </c>
      <c r="E144" s="17" t="s">
        <v>294</v>
      </c>
      <c r="F144" s="10" t="s">
        <v>292</v>
      </c>
      <c r="G144" s="37">
        <v>0</v>
      </c>
      <c r="H144" s="35"/>
      <c r="I144" s="35"/>
      <c r="J144" s="14">
        <f t="shared" si="4"/>
        <v>0</v>
      </c>
      <c r="K144" s="15">
        <v>0</v>
      </c>
      <c r="L144" s="15">
        <v>0</v>
      </c>
      <c r="M144" s="12">
        <f>Rekapitulace!$G$4*G144*H144</f>
        <v>0</v>
      </c>
      <c r="N144" s="12">
        <f>Rekapitulace!$H$4*G144*I144</f>
        <v>0</v>
      </c>
      <c r="O144" s="36" t="s">
        <v>18</v>
      </c>
    </row>
    <row r="145" spans="1:15" ht="12.75">
      <c r="A145" s="8" t="s">
        <v>40</v>
      </c>
      <c r="B145" s="8" t="s">
        <v>37</v>
      </c>
      <c r="C145" s="9" t="s">
        <v>289</v>
      </c>
      <c r="D145" s="10" t="s">
        <v>295</v>
      </c>
      <c r="E145" s="17" t="s">
        <v>296</v>
      </c>
      <c r="F145" s="10" t="s">
        <v>292</v>
      </c>
      <c r="G145" s="37">
        <v>0</v>
      </c>
      <c r="H145" s="35"/>
      <c r="I145" s="35"/>
      <c r="J145" s="14">
        <f t="shared" si="4"/>
        <v>0</v>
      </c>
      <c r="K145" s="15">
        <v>0</v>
      </c>
      <c r="L145" s="15">
        <v>0</v>
      </c>
      <c r="M145" s="12">
        <f>Rekapitulace!$G$4*G145*H145</f>
        <v>0</v>
      </c>
      <c r="N145" s="12">
        <f>Rekapitulace!$H$4*G145*I145</f>
        <v>0</v>
      </c>
      <c r="O145" s="36" t="s">
        <v>18</v>
      </c>
    </row>
    <row r="146" spans="1:15" ht="12.75">
      <c r="A146" s="8"/>
      <c r="B146" s="8"/>
      <c r="C146" s="9"/>
      <c r="D146" s="10"/>
      <c r="E146" s="17"/>
      <c r="F146" s="10"/>
      <c r="G146" s="11"/>
      <c r="H146" s="33"/>
      <c r="I146" s="33"/>
      <c r="J146" s="14">
        <f t="shared" si="4"/>
        <v>0</v>
      </c>
      <c r="K146" s="15"/>
      <c r="L146" s="15"/>
      <c r="M146" s="12">
        <f>Rekapitulace!$G$4*G146*H146</f>
        <v>0</v>
      </c>
      <c r="N146" s="12">
        <f>Rekapitulace!$H$4*G146*I146</f>
        <v>0</v>
      </c>
      <c r="O146" s="34"/>
    </row>
    <row r="147" spans="1:15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2.75">
      <c r="A148" s="26"/>
      <c r="B148" s="26"/>
      <c r="C148" s="26"/>
      <c r="D148" s="26"/>
      <c r="E148" s="26"/>
      <c r="F148" s="27" t="s">
        <v>322</v>
      </c>
      <c r="G148" s="27"/>
      <c r="H148" s="28"/>
      <c r="I148" s="27"/>
      <c r="J148" s="29">
        <f>SUM(J7:J146)</f>
        <v>0</v>
      </c>
      <c r="K148" s="26"/>
      <c r="L148" s="26"/>
      <c r="M148" s="26"/>
      <c r="N148" s="26"/>
      <c r="O148" s="26"/>
    </row>
    <row r="149" spans="1:15" ht="12.75">
      <c r="A149" s="26"/>
      <c r="B149" s="26"/>
      <c r="C149" s="26"/>
      <c r="D149" s="26"/>
      <c r="E149" s="26"/>
      <c r="F149" s="30"/>
      <c r="G149" s="30"/>
      <c r="H149" s="31"/>
      <c r="I149" s="30"/>
      <c r="J149" s="32"/>
      <c r="K149" s="26"/>
      <c r="L149" s="26"/>
      <c r="M149" s="26"/>
      <c r="N149" s="26"/>
      <c r="O149" s="26"/>
    </row>
    <row r="150" spans="1:15" ht="12.75">
      <c r="A150" s="26"/>
      <c r="B150" s="26"/>
      <c r="C150" s="26"/>
      <c r="D150" s="26"/>
      <c r="E150" s="26"/>
      <c r="F150" s="30" t="s">
        <v>323</v>
      </c>
      <c r="G150" s="30"/>
      <c r="H150" s="31">
        <f>H6</f>
        <v>0.15</v>
      </c>
      <c r="I150" s="30"/>
      <c r="J150" s="32">
        <f>ROUND(SUM(M7:M146),2)</f>
        <v>0</v>
      </c>
      <c r="K150" s="26"/>
      <c r="L150" s="26"/>
      <c r="M150" s="26"/>
      <c r="N150" s="26"/>
      <c r="O150" s="26"/>
    </row>
    <row r="151" spans="1:15" ht="12.75">
      <c r="A151" s="26"/>
      <c r="B151" s="26"/>
      <c r="C151" s="26"/>
      <c r="D151" s="26"/>
      <c r="E151" s="26"/>
      <c r="F151" s="30" t="s">
        <v>324</v>
      </c>
      <c r="G151" s="30"/>
      <c r="H151" s="31">
        <f>I6</f>
        <v>0.21</v>
      </c>
      <c r="I151" s="30"/>
      <c r="J151" s="32">
        <f>ROUND(SUM(N7:N146),2)</f>
        <v>0</v>
      </c>
      <c r="K151" s="26"/>
      <c r="L151" s="26"/>
      <c r="M151" s="26"/>
      <c r="N151" s="26"/>
      <c r="O151" s="26"/>
    </row>
    <row r="152" spans="1:15" ht="12.75">
      <c r="A152" s="26"/>
      <c r="B152" s="26"/>
      <c r="C152" s="26"/>
      <c r="D152" s="26"/>
      <c r="E152" s="26"/>
      <c r="F152" s="30"/>
      <c r="G152" s="30"/>
      <c r="H152" s="31"/>
      <c r="I152" s="30"/>
      <c r="J152" s="32"/>
      <c r="K152" s="26"/>
      <c r="L152" s="26"/>
      <c r="M152" s="26"/>
      <c r="N152" s="26"/>
      <c r="O152" s="26"/>
    </row>
    <row r="153" spans="1:15" ht="12.75">
      <c r="A153" s="26"/>
      <c r="B153" s="26"/>
      <c r="C153" s="26"/>
      <c r="D153" s="26"/>
      <c r="E153" s="26"/>
      <c r="F153" s="27" t="s">
        <v>325</v>
      </c>
      <c r="G153" s="27"/>
      <c r="H153" s="28"/>
      <c r="I153" s="27"/>
      <c r="J153" s="29">
        <f>J148+J150+J151</f>
        <v>0</v>
      </c>
      <c r="K153" s="26"/>
      <c r="L153" s="26"/>
      <c r="M153" s="26"/>
      <c r="N153" s="26"/>
      <c r="O153" s="26"/>
    </row>
  </sheetData>
  <sheetProtection/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landscape" paperSize="9" scale="5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hlavacekr</dc:creator>
  <cp:keywords/>
  <dc:description/>
  <cp:lastModifiedBy>hlavacekr</cp:lastModifiedBy>
  <cp:lastPrinted>2021-01-26T14:51:49Z</cp:lastPrinted>
  <dcterms:created xsi:type="dcterms:W3CDTF">2021-07-01T12:22:04Z</dcterms:created>
  <dcterms:modified xsi:type="dcterms:W3CDTF">2021-07-26T07:28:46Z</dcterms:modified>
  <cp:category/>
  <cp:version/>
  <cp:contentType/>
  <cp:contentStatus/>
</cp:coreProperties>
</file>