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OD ANDY  ÚT" sheetId="2" r:id="rId2"/>
    <sheet name="02 - OD  ANDY VZT" sheetId="3" r:id="rId3"/>
    <sheet name="03 -  ÚT dveřní clona" sheetId="4" r:id="rId4"/>
    <sheet name="04 - Přepojení VZT" sheetId="5" r:id="rId5"/>
    <sheet name="05 - Vzduchovody pro 1NP" sheetId="6" r:id="rId6"/>
    <sheet name="06 - MaR" sheetId="7" r:id="rId7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'01 - OD ANDY  ÚT'!$C$134:$K$362</definedName>
    <definedName name="_xlnm.Print_Area" localSheetId="1">'01 - OD ANDY  ÚT'!$C$4:$J$76,'01 - OD ANDY  ÚT'!$C$82:$J$116,'01 - OD ANDY  ÚT'!$C$122:$K$362</definedName>
    <definedName name="_xlnm.Print_Titles" localSheetId="1">'01 - OD ANDY  ÚT'!$134:$134</definedName>
    <definedName name="_xlnm._FilterDatabase" localSheetId="2" hidden="1">'02 - OD  ANDY VZT'!$C$140:$K$603</definedName>
    <definedName name="_xlnm.Print_Area" localSheetId="2">'02 - OD  ANDY VZT'!$C$4:$J$76,'02 - OD  ANDY VZT'!$C$82:$J$122,'02 - OD  ANDY VZT'!$C$128:$K$603</definedName>
    <definedName name="_xlnm.Print_Titles" localSheetId="2">'02 - OD  ANDY VZT'!$140:$140</definedName>
    <definedName name="_xlnm._FilterDatabase" localSheetId="3" hidden="1">'03 -  ÚT dveřní clona'!$C$125:$K$158</definedName>
    <definedName name="_xlnm.Print_Area" localSheetId="3">'03 -  ÚT dveřní clona'!$C$4:$J$76,'03 -  ÚT dveřní clona'!$C$82:$J$107,'03 -  ÚT dveřní clona'!$C$113:$K$158</definedName>
    <definedName name="_xlnm.Print_Titles" localSheetId="3">'03 -  ÚT dveřní clona'!$125:$125</definedName>
    <definedName name="_xlnm._FilterDatabase" localSheetId="4" hidden="1">'04 - Přepojení VZT'!$C$128:$K$258</definedName>
    <definedName name="_xlnm.Print_Area" localSheetId="4">'04 - Přepojení VZT'!$C$4:$J$76,'04 - Přepojení VZT'!$C$82:$J$110,'04 - Přepojení VZT'!$C$116:$K$258</definedName>
    <definedName name="_xlnm.Print_Titles" localSheetId="4">'04 - Přepojení VZT'!$128:$128</definedName>
    <definedName name="_xlnm._FilterDatabase" localSheetId="5" hidden="1">'05 - Vzduchovody pro 1NP'!$C$121:$K$216</definedName>
    <definedName name="_xlnm.Print_Area" localSheetId="5">'05 - Vzduchovody pro 1NP'!$C$4:$J$76,'05 - Vzduchovody pro 1NP'!$C$82:$J$103,'05 - Vzduchovody pro 1NP'!$C$109:$K$216</definedName>
    <definedName name="_xlnm.Print_Titles" localSheetId="5">'05 - Vzduchovody pro 1NP'!$121:$121</definedName>
    <definedName name="_xlnm._FilterDatabase" localSheetId="6" hidden="1">'06 - MaR'!$C$115:$K$302</definedName>
    <definedName name="_xlnm.Print_Area" localSheetId="6">'06 - MaR'!$C$4:$J$76,'06 - MaR'!$C$82:$J$97,'06 - MaR'!$C$103:$K$302</definedName>
    <definedName name="_xlnm.Print_Titles" localSheetId="6">'06 - MaR'!$115:$115</definedName>
  </definedNames>
  <calcPr/>
</workbook>
</file>

<file path=xl/calcChain.xml><?xml version="1.0" encoding="utf-8"?>
<calcChain xmlns="http://schemas.openxmlformats.org/spreadsheetml/2006/main">
  <c i="7" l="1" r="J37"/>
  <c r="J36"/>
  <c i="1" r="AY100"/>
  <c i="7" r="J35"/>
  <c i="1" r="AX100"/>
  <c i="7"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F110"/>
  <c r="E108"/>
  <c r="F89"/>
  <c r="E87"/>
  <c r="J24"/>
  <c r="E24"/>
  <c r="J92"/>
  <c r="J23"/>
  <c r="J21"/>
  <c r="E21"/>
  <c r="J112"/>
  <c r="J20"/>
  <c r="J18"/>
  <c r="E18"/>
  <c r="F113"/>
  <c r="J17"/>
  <c r="J15"/>
  <c r="E15"/>
  <c r="F91"/>
  <c r="J14"/>
  <c r="J12"/>
  <c r="J89"/>
  <c r="E7"/>
  <c r="E85"/>
  <c i="6" r="J123"/>
  <c r="J37"/>
  <c r="J36"/>
  <c i="1" r="AY99"/>
  <c i="6" r="J35"/>
  <c i="1" r="AX99"/>
  <c i="6" r="BI215"/>
  <c r="BH215"/>
  <c r="BG215"/>
  <c r="BF215"/>
  <c r="T215"/>
  <c r="T214"/>
  <c r="R215"/>
  <c r="R214"/>
  <c r="P215"/>
  <c r="P214"/>
  <c r="BI212"/>
  <c r="BH212"/>
  <c r="BG212"/>
  <c r="BF212"/>
  <c r="T212"/>
  <c r="T211"/>
  <c r="R212"/>
  <c r="R211"/>
  <c r="P212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97"/>
  <c r="F116"/>
  <c r="E114"/>
  <c r="F89"/>
  <c r="E87"/>
  <c r="J24"/>
  <c r="E24"/>
  <c r="J119"/>
  <c r="J23"/>
  <c r="J21"/>
  <c r="E21"/>
  <c r="J91"/>
  <c r="J20"/>
  <c r="J18"/>
  <c r="E18"/>
  <c r="F119"/>
  <c r="J17"/>
  <c r="J15"/>
  <c r="E15"/>
  <c r="F91"/>
  <c r="J14"/>
  <c r="J12"/>
  <c r="J116"/>
  <c r="E7"/>
  <c r="E112"/>
  <c i="5" r="J130"/>
  <c r="J37"/>
  <c r="J36"/>
  <c i="1" r="AY98"/>
  <c i="5" r="J35"/>
  <c i="1" r="AX98"/>
  <c i="5" r="BI257"/>
  <c r="BH257"/>
  <c r="BG257"/>
  <c r="BF257"/>
  <c r="T257"/>
  <c r="T256"/>
  <c r="R257"/>
  <c r="R256"/>
  <c r="P257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T226"/>
  <c r="R227"/>
  <c r="R226"/>
  <c r="P227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J97"/>
  <c r="F123"/>
  <c r="E121"/>
  <c r="F89"/>
  <c r="E87"/>
  <c r="J24"/>
  <c r="E24"/>
  <c r="J126"/>
  <c r="J23"/>
  <c r="J21"/>
  <c r="E21"/>
  <c r="J125"/>
  <c r="J20"/>
  <c r="J18"/>
  <c r="E18"/>
  <c r="F92"/>
  <c r="J17"/>
  <c r="J15"/>
  <c r="E15"/>
  <c r="F91"/>
  <c r="J14"/>
  <c r="J12"/>
  <c r="J123"/>
  <c r="E7"/>
  <c r="E85"/>
  <c i="4" r="J143"/>
  <c r="J137"/>
  <c r="J133"/>
  <c r="J127"/>
  <c r="J37"/>
  <c r="J36"/>
  <c i="1" r="AY97"/>
  <c i="4" r="J35"/>
  <c i="1" r="AX97"/>
  <c i="4" r="BI157"/>
  <c r="BH157"/>
  <c r="BG157"/>
  <c r="BF157"/>
  <c r="T157"/>
  <c r="T156"/>
  <c r="R157"/>
  <c r="R156"/>
  <c r="P157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J103"/>
  <c r="BI141"/>
  <c r="BH141"/>
  <c r="BG141"/>
  <c r="BF141"/>
  <c r="T141"/>
  <c r="R141"/>
  <c r="P141"/>
  <c r="BI139"/>
  <c r="BH139"/>
  <c r="BG139"/>
  <c r="BF139"/>
  <c r="T139"/>
  <c r="R139"/>
  <c r="P139"/>
  <c r="J101"/>
  <c r="BI135"/>
  <c r="BH135"/>
  <c r="BG135"/>
  <c r="BF135"/>
  <c r="T135"/>
  <c r="T134"/>
  <c r="R135"/>
  <c r="R134"/>
  <c r="P135"/>
  <c r="P134"/>
  <c r="J99"/>
  <c r="BI131"/>
  <c r="BH131"/>
  <c r="BG131"/>
  <c r="BF131"/>
  <c r="T131"/>
  <c r="R131"/>
  <c r="P131"/>
  <c r="BI129"/>
  <c r="BH129"/>
  <c r="BG129"/>
  <c r="BF129"/>
  <c r="T129"/>
  <c r="R129"/>
  <c r="P129"/>
  <c r="J97"/>
  <c r="F120"/>
  <c r="E118"/>
  <c r="F89"/>
  <c r="E87"/>
  <c r="J24"/>
  <c r="E24"/>
  <c r="J123"/>
  <c r="J23"/>
  <c r="J21"/>
  <c r="E21"/>
  <c r="J91"/>
  <c r="J20"/>
  <c r="J18"/>
  <c r="E18"/>
  <c r="F123"/>
  <c r="J17"/>
  <c r="J15"/>
  <c r="E15"/>
  <c r="F122"/>
  <c r="J14"/>
  <c r="J12"/>
  <c r="J120"/>
  <c r="E7"/>
  <c r="E116"/>
  <c i="3" r="J574"/>
  <c r="J193"/>
  <c r="J156"/>
  <c r="J155"/>
  <c r="J37"/>
  <c r="J36"/>
  <c i="1" r="AY96"/>
  <c i="3" r="J35"/>
  <c i="1" r="AX96"/>
  <c i="3" r="BI602"/>
  <c r="BH602"/>
  <c r="BG602"/>
  <c r="BF602"/>
  <c r="T602"/>
  <c r="T601"/>
  <c r="R602"/>
  <c r="R601"/>
  <c r="P602"/>
  <c r="P601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2"/>
  <c r="BH592"/>
  <c r="BG592"/>
  <c r="BF592"/>
  <c r="T592"/>
  <c r="R592"/>
  <c r="P592"/>
  <c r="BI590"/>
  <c r="BH590"/>
  <c r="BG590"/>
  <c r="BF590"/>
  <c r="T590"/>
  <c r="R590"/>
  <c r="P590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9"/>
  <c r="BH579"/>
  <c r="BG579"/>
  <c r="BF579"/>
  <c r="T579"/>
  <c r="R579"/>
  <c r="P579"/>
  <c r="BI576"/>
  <c r="BH576"/>
  <c r="BG576"/>
  <c r="BF576"/>
  <c r="T576"/>
  <c r="T575"/>
  <c r="R576"/>
  <c r="R575"/>
  <c r="P576"/>
  <c r="P575"/>
  <c r="J116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3"/>
  <c r="BH563"/>
  <c r="BG563"/>
  <c r="BF563"/>
  <c r="T563"/>
  <c r="R563"/>
  <c r="P563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8"/>
  <c r="BH548"/>
  <c r="BG548"/>
  <c r="BF548"/>
  <c r="T548"/>
  <c r="R548"/>
  <c r="P548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4"/>
  <c r="BH514"/>
  <c r="BG514"/>
  <c r="BF514"/>
  <c r="T514"/>
  <c r="R514"/>
  <c r="P514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J108"/>
  <c r="BI191"/>
  <c r="BH191"/>
  <c r="BG191"/>
  <c r="BF191"/>
  <c r="T191"/>
  <c r="T190"/>
  <c r="R191"/>
  <c r="R190"/>
  <c r="P191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T182"/>
  <c r="R183"/>
  <c r="R182"/>
  <c r="P183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J99"/>
  <c r="J98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F135"/>
  <c r="E133"/>
  <c r="F89"/>
  <c r="E87"/>
  <c r="J24"/>
  <c r="E24"/>
  <c r="J92"/>
  <c r="J23"/>
  <c r="J21"/>
  <c r="E21"/>
  <c r="J137"/>
  <c r="J20"/>
  <c r="J18"/>
  <c r="E18"/>
  <c r="F138"/>
  <c r="J17"/>
  <c r="J15"/>
  <c r="E15"/>
  <c r="F137"/>
  <c r="J14"/>
  <c r="J12"/>
  <c r="J135"/>
  <c r="E7"/>
  <c r="E85"/>
  <c i="2" r="J304"/>
  <c r="J284"/>
  <c r="J278"/>
  <c r="J270"/>
  <c r="J256"/>
  <c r="J190"/>
  <c r="J37"/>
  <c r="J36"/>
  <c i="1" r="AY95"/>
  <c i="2" r="J35"/>
  <c i="1" r="AX95"/>
  <c i="2" r="BI361"/>
  <c r="BH361"/>
  <c r="BG361"/>
  <c r="BF361"/>
  <c r="T361"/>
  <c r="T360"/>
  <c r="R361"/>
  <c r="R360"/>
  <c r="P361"/>
  <c r="P360"/>
  <c r="BI358"/>
  <c r="BH358"/>
  <c r="BG358"/>
  <c r="BF358"/>
  <c r="T358"/>
  <c r="R358"/>
  <c r="P358"/>
  <c r="BI356"/>
  <c r="BH356"/>
  <c r="BG356"/>
  <c r="BF356"/>
  <c r="T356"/>
  <c r="R356"/>
  <c r="P356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5"/>
  <c r="BH325"/>
  <c r="BG325"/>
  <c r="BF325"/>
  <c r="T325"/>
  <c r="T324"/>
  <c r="R325"/>
  <c r="R324"/>
  <c r="P325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J109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J107"/>
  <c r="BI282"/>
  <c r="BH282"/>
  <c r="BG282"/>
  <c r="BF282"/>
  <c r="T282"/>
  <c r="R282"/>
  <c r="P282"/>
  <c r="BI280"/>
  <c r="BH280"/>
  <c r="BG280"/>
  <c r="BF280"/>
  <c r="T280"/>
  <c r="R280"/>
  <c r="P280"/>
  <c r="J105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J103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J101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J99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F129"/>
  <c r="E127"/>
  <c r="F89"/>
  <c r="E87"/>
  <c r="J24"/>
  <c r="E24"/>
  <c r="J92"/>
  <c r="J23"/>
  <c r="J21"/>
  <c r="E21"/>
  <c r="J131"/>
  <c r="J20"/>
  <c r="J18"/>
  <c r="E18"/>
  <c r="F92"/>
  <c r="J17"/>
  <c r="J15"/>
  <c r="E15"/>
  <c r="F131"/>
  <c r="J14"/>
  <c r="J12"/>
  <c r="J89"/>
  <c r="E7"/>
  <c r="E85"/>
  <c i="1" r="L90"/>
  <c r="AM90"/>
  <c r="AM89"/>
  <c r="L89"/>
  <c r="AM87"/>
  <c r="L87"/>
  <c r="L85"/>
  <c r="L84"/>
  <c i="2" r="BK337"/>
  <c r="J332"/>
  <c r="BK290"/>
  <c r="J280"/>
  <c r="BK268"/>
  <c r="BK254"/>
  <c r="J244"/>
  <c r="J238"/>
  <c r="BK216"/>
  <c r="BK204"/>
  <c r="J196"/>
  <c r="J180"/>
  <c r="BK168"/>
  <c r="BK149"/>
  <c r="BK137"/>
  <c r="BK341"/>
  <c r="J325"/>
  <c r="J318"/>
  <c r="BK310"/>
  <c r="J292"/>
  <c r="BK276"/>
  <c r="J260"/>
  <c r="J242"/>
  <c r="J212"/>
  <c r="J192"/>
  <c r="J176"/>
  <c r="J147"/>
  <c r="J358"/>
  <c r="J353"/>
  <c r="BK330"/>
  <c r="J310"/>
  <c r="BK300"/>
  <c r="J258"/>
  <c r="J236"/>
  <c r="BK226"/>
  <c r="J216"/>
  <c r="J200"/>
  <c r="BK184"/>
  <c r="BK162"/>
  <c r="J153"/>
  <c r="BK356"/>
  <c r="BK345"/>
  <c r="J330"/>
  <c r="BK306"/>
  <c r="BK274"/>
  <c r="BK260"/>
  <c r="BK232"/>
  <c r="BK208"/>
  <c r="J194"/>
  <c r="J182"/>
  <c r="J168"/>
  <c r="BK147"/>
  <c r="J137"/>
  <c i="3" r="J587"/>
  <c r="BK581"/>
  <c r="BK576"/>
  <c r="BK563"/>
  <c r="BK555"/>
  <c r="BK535"/>
  <c r="BK527"/>
  <c r="BK517"/>
  <c r="BK510"/>
  <c r="BK480"/>
  <c r="BK474"/>
  <c r="J464"/>
  <c r="BK449"/>
  <c r="BK438"/>
  <c r="J427"/>
  <c r="J398"/>
  <c r="J372"/>
  <c r="J355"/>
  <c r="BK334"/>
  <c r="BK319"/>
  <c r="BK313"/>
  <c r="J294"/>
  <c r="J272"/>
  <c r="BK261"/>
  <c r="BK248"/>
  <c r="BK236"/>
  <c r="BK227"/>
  <c r="BK215"/>
  <c r="BK202"/>
  <c r="BK188"/>
  <c r="BK153"/>
  <c r="J602"/>
  <c r="BK592"/>
  <c r="J576"/>
  <c r="BK557"/>
  <c r="J548"/>
  <c r="BK525"/>
  <c r="J514"/>
  <c r="J498"/>
  <c r="J487"/>
  <c r="BK472"/>
  <c r="J453"/>
  <c r="BK442"/>
  <c r="J423"/>
  <c r="BK415"/>
  <c r="BK393"/>
  <c r="BK385"/>
  <c r="BK377"/>
  <c r="J353"/>
  <c r="J334"/>
  <c r="J319"/>
  <c r="J287"/>
  <c r="BK274"/>
  <c r="BK257"/>
  <c r="BK240"/>
  <c r="J227"/>
  <c r="BK217"/>
  <c r="J209"/>
  <c r="J188"/>
  <c r="BK178"/>
  <c r="J161"/>
  <c r="J147"/>
  <c r="J597"/>
  <c r="BK583"/>
  <c r="BK566"/>
  <c r="BK551"/>
  <c r="BK544"/>
  <c r="BK533"/>
  <c r="J527"/>
  <c r="J510"/>
  <c r="BK500"/>
  <c r="J492"/>
  <c r="J480"/>
  <c r="J472"/>
  <c r="J461"/>
  <c r="J449"/>
  <c r="J419"/>
  <c r="J407"/>
  <c r="BK387"/>
  <c r="BK365"/>
  <c r="J359"/>
  <c r="BK343"/>
  <c r="J332"/>
  <c r="BK321"/>
  <c r="J307"/>
  <c r="BK294"/>
  <c r="BK276"/>
  <c r="J257"/>
  <c r="J246"/>
  <c r="BK229"/>
  <c r="J217"/>
  <c r="J191"/>
  <c r="J175"/>
  <c r="BK161"/>
  <c r="BK147"/>
  <c r="J440"/>
  <c r="J421"/>
  <c r="J393"/>
  <c r="BK372"/>
  <c r="J351"/>
  <c r="J330"/>
  <c r="BK315"/>
  <c r="J298"/>
  <c r="J268"/>
  <c r="J252"/>
  <c i="4" r="J139"/>
  <c r="BK154"/>
  <c r="J145"/>
  <c r="BK141"/>
  <c r="BK152"/>
  <c r="BK135"/>
  <c i="5" r="J232"/>
  <c r="BK220"/>
  <c r="J200"/>
  <c r="J194"/>
  <c r="BK172"/>
  <c r="J157"/>
  <c r="BK139"/>
  <c r="J242"/>
  <c r="J230"/>
  <c r="J218"/>
  <c r="BK211"/>
  <c r="J198"/>
  <c r="J183"/>
  <c r="BK166"/>
  <c r="J147"/>
  <c r="J252"/>
  <c r="BK242"/>
  <c r="J216"/>
  <c r="BK183"/>
  <c r="J159"/>
  <c r="J141"/>
  <c r="BK254"/>
  <c r="BK237"/>
  <c r="J205"/>
  <c r="BK194"/>
  <c r="BK187"/>
  <c r="BK170"/>
  <c r="BK157"/>
  <c r="BK147"/>
  <c r="J135"/>
  <c i="6" r="J207"/>
  <c r="J198"/>
  <c r="J179"/>
  <c r="J165"/>
  <c r="BK137"/>
  <c r="BK127"/>
  <c r="BK198"/>
  <c r="J189"/>
  <c r="BK185"/>
  <c r="BK173"/>
  <c r="J163"/>
  <c r="BK149"/>
  <c r="BK129"/>
  <c r="J212"/>
  <c r="J196"/>
  <c r="J185"/>
  <c r="J173"/>
  <c r="BK153"/>
  <c r="BK131"/>
  <c r="BK167"/>
  <c r="J155"/>
  <c r="BK139"/>
  <c r="J129"/>
  <c i="7" r="J287"/>
  <c r="BK269"/>
  <c r="J251"/>
  <c r="BK237"/>
  <c r="BK227"/>
  <c r="BK207"/>
  <c r="J199"/>
  <c r="BK187"/>
  <c r="BK173"/>
  <c r="J165"/>
  <c r="J147"/>
  <c r="J139"/>
  <c r="BK129"/>
  <c r="BK125"/>
  <c r="J295"/>
  <c r="J291"/>
  <c r="BK273"/>
  <c r="BK265"/>
  <c r="BK247"/>
  <c r="J241"/>
  <c r="BK231"/>
  <c r="J219"/>
  <c r="BK215"/>
  <c r="BK211"/>
  <c r="BK189"/>
  <c r="J169"/>
  <c r="BK163"/>
  <c r="BK157"/>
  <c r="BK133"/>
  <c r="J125"/>
  <c r="J123"/>
  <c r="J275"/>
  <c r="J265"/>
  <c r="J257"/>
  <c r="BK251"/>
  <c r="BK245"/>
  <c r="J231"/>
  <c r="BK223"/>
  <c r="J207"/>
  <c r="BK199"/>
  <c r="J195"/>
  <c r="J189"/>
  <c r="BK181"/>
  <c r="J171"/>
  <c r="BK159"/>
  <c r="BK145"/>
  <c r="J135"/>
  <c r="BK121"/>
  <c r="J297"/>
  <c r="BK287"/>
  <c r="BK275"/>
  <c r="J269"/>
  <c r="J253"/>
  <c r="J245"/>
  <c r="J225"/>
  <c r="J213"/>
  <c r="BK193"/>
  <c r="J181"/>
  <c r="BK155"/>
  <c r="J137"/>
  <c r="J121"/>
  <c i="2" r="BK343"/>
  <c r="J320"/>
  <c r="BK302"/>
  <c r="J282"/>
  <c r="BK272"/>
  <c r="BK250"/>
  <c r="BK242"/>
  <c r="BK236"/>
  <c r="J228"/>
  <c r="BK212"/>
  <c r="BK202"/>
  <c r="J186"/>
  <c r="BK170"/>
  <c r="BK151"/>
  <c r="BK145"/>
  <c r="BK353"/>
  <c r="J343"/>
  <c r="BK328"/>
  <c r="BK316"/>
  <c r="J300"/>
  <c r="J290"/>
  <c r="BK282"/>
  <c r="J262"/>
  <c r="BK244"/>
  <c r="J220"/>
  <c r="BK194"/>
  <c r="J178"/>
  <c r="BK157"/>
  <c r="BK361"/>
  <c r="J349"/>
  <c r="BK325"/>
  <c r="J306"/>
  <c r="BK296"/>
  <c r="J264"/>
  <c r="J248"/>
  <c r="BK228"/>
  <c r="BK220"/>
  <c r="BK210"/>
  <c r="J174"/>
  <c r="BK164"/>
  <c r="BK155"/>
  <c r="BK139"/>
  <c r="BK339"/>
  <c r="J328"/>
  <c r="BK280"/>
  <c r="BK264"/>
  <c r="J240"/>
  <c r="J222"/>
  <c r="BK192"/>
  <c r="BK180"/>
  <c r="J166"/>
  <c r="J145"/>
  <c i="3" r="J590"/>
  <c r="J583"/>
  <c r="J570"/>
  <c r="BK568"/>
  <c r="J559"/>
  <c r="J544"/>
  <c r="J531"/>
  <c r="J523"/>
  <c r="BK504"/>
  <c r="J494"/>
  <c r="J478"/>
  <c r="BK466"/>
  <c r="BK451"/>
  <c r="BK440"/>
  <c r="BK425"/>
  <c r="J409"/>
  <c r="BK383"/>
  <c r="BK361"/>
  <c r="J347"/>
  <c r="BK332"/>
  <c r="BK311"/>
  <c r="J302"/>
  <c r="J289"/>
  <c r="J270"/>
  <c r="J259"/>
  <c r="BK238"/>
  <c r="BK231"/>
  <c r="BK219"/>
  <c r="BK207"/>
  <c r="BK196"/>
  <c r="J178"/>
  <c r="BK166"/>
  <c r="BK597"/>
  <c r="J581"/>
  <c r="J563"/>
  <c r="J553"/>
  <c r="BK540"/>
  <c r="J521"/>
  <c r="BK506"/>
  <c r="BK492"/>
  <c r="J485"/>
  <c r="J459"/>
  <c r="BK446"/>
  <c r="BK436"/>
  <c r="J417"/>
  <c r="BK395"/>
  <c r="J389"/>
  <c r="J383"/>
  <c r="J370"/>
  <c r="BK337"/>
  <c r="J304"/>
  <c r="BK289"/>
  <c r="J283"/>
  <c r="BK259"/>
  <c r="J250"/>
  <c r="J234"/>
  <c r="BK221"/>
  <c r="J211"/>
  <c r="BK200"/>
  <c r="J180"/>
  <c r="BK169"/>
  <c r="J153"/>
  <c r="J599"/>
  <c r="J585"/>
  <c r="J579"/>
  <c r="BK553"/>
  <c r="BK542"/>
  <c r="J535"/>
  <c r="BK514"/>
  <c r="J504"/>
  <c r="J496"/>
  <c r="BK487"/>
  <c r="J476"/>
  <c r="J468"/>
  <c r="BK453"/>
  <c r="J429"/>
  <c r="BK409"/>
  <c r="J400"/>
  <c r="J385"/>
  <c r="J363"/>
  <c r="J349"/>
  <c r="J337"/>
  <c r="BK324"/>
  <c r="J311"/>
  <c r="BK298"/>
  <c r="BK287"/>
  <c r="BK270"/>
  <c r="J240"/>
  <c r="J221"/>
  <c r="BK209"/>
  <c r="BK183"/>
  <c r="J171"/>
  <c r="BK164"/>
  <c r="BK143"/>
  <c r="J431"/>
  <c r="BK417"/>
  <c r="BK405"/>
  <c r="BK381"/>
  <c r="BK363"/>
  <c r="BK347"/>
  <c r="J328"/>
  <c r="J309"/>
  <c r="J280"/>
  <c r="BK264"/>
  <c r="BK244"/>
  <c i="4" r="J135"/>
  <c r="BK150"/>
  <c r="J131"/>
  <c r="J141"/>
  <c r="BK131"/>
  <c i="5" r="J248"/>
  <c r="J222"/>
  <c r="BK198"/>
  <c r="J185"/>
  <c r="BK161"/>
  <c r="J149"/>
  <c r="J250"/>
  <c r="J237"/>
  <c r="J220"/>
  <c r="J209"/>
  <c r="J189"/>
  <c r="BK176"/>
  <c r="J170"/>
  <c r="BK149"/>
  <c r="BK250"/>
  <c r="BK239"/>
  <c r="BK209"/>
  <c r="J181"/>
  <c r="BK151"/>
  <c r="J143"/>
  <c r="BK133"/>
  <c r="J224"/>
  <c r="J203"/>
  <c r="J192"/>
  <c r="BK179"/>
  <c r="J168"/>
  <c r="J153"/>
  <c r="J137"/>
  <c i="6" r="J215"/>
  <c r="BK202"/>
  <c r="BK189"/>
  <c r="BK169"/>
  <c r="BK157"/>
  <c r="J135"/>
  <c r="J209"/>
  <c r="J191"/>
  <c r="J175"/>
  <c r="J159"/>
  <c r="BK143"/>
  <c r="J127"/>
  <c r="J202"/>
  <c r="J194"/>
  <c r="J183"/>
  <c r="BK161"/>
  <c r="J147"/>
  <c r="J125"/>
  <c r="BK165"/>
  <c r="J151"/>
  <c r="BK135"/>
  <c i="7" r="J271"/>
  <c r="BK253"/>
  <c r="BK241"/>
  <c r="BK233"/>
  <c r="BK219"/>
  <c r="BK205"/>
  <c r="J197"/>
  <c r="J185"/>
  <c r="BK171"/>
  <c r="J159"/>
  <c r="BK135"/>
  <c r="J127"/>
  <c r="BK119"/>
  <c r="J293"/>
  <c r="J281"/>
  <c r="BK279"/>
  <c r="BK271"/>
  <c r="J259"/>
  <c r="BK239"/>
  <c r="J229"/>
  <c r="J221"/>
  <c r="BK217"/>
  <c r="BK213"/>
  <c r="J209"/>
  <c r="J183"/>
  <c r="J161"/>
  <c r="BK153"/>
  <c r="BK139"/>
  <c r="J131"/>
  <c r="BK117"/>
  <c r="BK299"/>
  <c r="BK293"/>
  <c r="BK289"/>
  <c r="BK283"/>
  <c r="BK281"/>
  <c r="BK277"/>
  <c r="BK267"/>
  <c r="J263"/>
  <c r="BK255"/>
  <c r="BK249"/>
  <c r="J243"/>
  <c r="BK225"/>
  <c r="BK209"/>
  <c r="J205"/>
  <c r="BK197"/>
  <c r="J191"/>
  <c r="BK185"/>
  <c r="J173"/>
  <c r="J163"/>
  <c r="J153"/>
  <c r="BK147"/>
  <c r="J133"/>
  <c r="J119"/>
  <c r="BK295"/>
  <c r="J279"/>
  <c r="J267"/>
  <c r="BK257"/>
  <c r="J249"/>
  <c r="J233"/>
  <c r="J215"/>
  <c r="J203"/>
  <c r="J175"/>
  <c r="J151"/>
  <c r="BK131"/>
  <c i="2" r="J351"/>
  <c r="J316"/>
  <c r="BK292"/>
  <c r="J274"/>
  <c r="J266"/>
  <c r="J252"/>
  <c r="BK240"/>
  <c r="BK230"/>
  <c r="J214"/>
  <c r="J198"/>
  <c r="BK178"/>
  <c r="BK160"/>
  <c r="J141"/>
  <c r="J345"/>
  <c r="BK332"/>
  <c r="J322"/>
  <c r="BK314"/>
  <c r="J294"/>
  <c r="BK286"/>
  <c r="BK266"/>
  <c r="BK246"/>
  <c r="J226"/>
  <c r="J204"/>
  <c r="BK186"/>
  <c r="J172"/>
  <c r="J149"/>
  <c r="J361"/>
  <c r="BK347"/>
  <c r="J314"/>
  <c r="J308"/>
  <c r="J298"/>
  <c r="J286"/>
  <c r="J250"/>
  <c r="J232"/>
  <c r="BK222"/>
  <c r="J208"/>
  <c r="BK188"/>
  <c r="BK166"/>
  <c r="J157"/>
  <c r="J143"/>
  <c r="BK349"/>
  <c r="J341"/>
  <c r="BK318"/>
  <c r="J296"/>
  <c r="J272"/>
  <c r="J246"/>
  <c r="J230"/>
  <c r="J210"/>
  <c r="BK196"/>
  <c r="BK174"/>
  <c r="J164"/>
  <c r="BK143"/>
  <c i="3" r="J592"/>
  <c r="BK585"/>
  <c r="BK579"/>
  <c r="J566"/>
  <c r="BK561"/>
  <c r="J546"/>
  <c r="J533"/>
  <c r="J525"/>
  <c r="BK512"/>
  <c r="BK502"/>
  <c r="BK485"/>
  <c r="BK476"/>
  <c r="J455"/>
  <c r="J444"/>
  <c r="J436"/>
  <c r="BK423"/>
  <c r="BK400"/>
  <c r="J381"/>
  <c r="BK359"/>
  <c r="BK345"/>
  <c r="J326"/>
  <c r="J315"/>
  <c r="BK304"/>
  <c r="BK292"/>
  <c r="BK278"/>
  <c r="BK266"/>
  <c r="BK246"/>
  <c r="BK234"/>
  <c r="BK225"/>
  <c r="BK211"/>
  <c r="J200"/>
  <c r="J183"/>
  <c r="BK171"/>
  <c r="J151"/>
  <c r="BK599"/>
  <c r="BK590"/>
  <c r="J568"/>
  <c r="J555"/>
  <c r="BK523"/>
  <c r="J517"/>
  <c r="BK508"/>
  <c r="BK496"/>
  <c r="BK468"/>
  <c r="BK455"/>
  <c r="J451"/>
  <c r="J425"/>
  <c r="BK419"/>
  <c r="J402"/>
  <c r="J387"/>
  <c r="J374"/>
  <c r="J365"/>
  <c r="J339"/>
  <c r="J324"/>
  <c r="J285"/>
  <c r="J264"/>
  <c r="J248"/>
  <c r="J236"/>
  <c r="J225"/>
  <c r="J215"/>
  <c r="BK204"/>
  <c r="J186"/>
  <c r="J164"/>
  <c r="J149"/>
  <c r="BK602"/>
  <c r="BK595"/>
  <c r="J572"/>
  <c r="BK559"/>
  <c r="BK548"/>
  <c r="J540"/>
  <c r="BK531"/>
  <c r="BK519"/>
  <c r="J508"/>
  <c r="BK494"/>
  <c r="BK483"/>
  <c r="J470"/>
  <c r="BK464"/>
  <c r="J457"/>
  <c r="BK431"/>
  <c r="J411"/>
  <c r="BK402"/>
  <c r="J377"/>
  <c r="J361"/>
  <c r="BK355"/>
  <c r="J341"/>
  <c r="BK330"/>
  <c r="J313"/>
  <c r="BK300"/>
  <c r="BK285"/>
  <c r="BK272"/>
  <c r="BK252"/>
  <c r="J244"/>
  <c r="J223"/>
  <c r="BK213"/>
  <c r="BK180"/>
  <c r="J169"/>
  <c r="BK151"/>
  <c r="J145"/>
  <c r="J433"/>
  <c r="BK427"/>
  <c r="BK407"/>
  <c r="BK391"/>
  <c r="BK370"/>
  <c r="BK349"/>
  <c r="BK341"/>
  <c r="BK317"/>
  <c r="BK302"/>
  <c r="J276"/>
  <c r="BK255"/>
  <c i="4" r="J147"/>
  <c r="BK157"/>
  <c r="BK147"/>
  <c r="J154"/>
  <c r="BK145"/>
  <c i="5" r="BK252"/>
  <c r="BK227"/>
  <c r="J211"/>
  <c r="J174"/>
  <c r="BK163"/>
  <c r="BK141"/>
  <c r="BK246"/>
  <c r="BK232"/>
  <c r="BK224"/>
  <c r="BK216"/>
  <c r="BK207"/>
  <c r="J187"/>
  <c r="BK174"/>
  <c r="J161"/>
  <c r="J257"/>
  <c r="BK244"/>
  <c r="BK218"/>
  <c r="BK192"/>
  <c r="BK153"/>
  <c r="BK137"/>
  <c r="BK257"/>
  <c r="J239"/>
  <c r="J207"/>
  <c r="J196"/>
  <c r="BK181"/>
  <c r="BK159"/>
  <c r="J151"/>
  <c r="BK143"/>
  <c i="6" r="BK209"/>
  <c r="J200"/>
  <c r="BK181"/>
  <c r="BK163"/>
  <c r="J145"/>
  <c r="BK212"/>
  <c r="J187"/>
  <c r="BK183"/>
  <c r="J169"/>
  <c r="J161"/>
  <c r="BK147"/>
  <c r="J131"/>
  <c r="BK207"/>
  <c r="BK191"/>
  <c r="BK179"/>
  <c r="BK171"/>
  <c r="J149"/>
  <c r="J139"/>
  <c r="BK175"/>
  <c r="J153"/>
  <c r="J137"/>
  <c r="BK125"/>
  <c i="7" r="BK297"/>
  <c r="J283"/>
  <c r="BK261"/>
  <c r="J239"/>
  <c r="BK229"/>
  <c r="J217"/>
  <c r="BK201"/>
  <c r="BK195"/>
  <c r="BK179"/>
  <c r="BK169"/>
  <c r="J145"/>
  <c r="J187"/>
  <c r="J177"/>
  <c r="BK161"/>
  <c r="BK151"/>
  <c r="BK141"/>
  <c r="BK127"/>
  <c r="J301"/>
  <c r="J289"/>
  <c r="BK285"/>
  <c r="J261"/>
  <c r="J255"/>
  <c r="J237"/>
  <c r="J227"/>
  <c r="J211"/>
  <c r="BK191"/>
  <c r="BK177"/>
  <c r="J157"/>
  <c r="J141"/>
  <c r="J117"/>
  <c i="2" r="BK334"/>
  <c r="BK322"/>
  <c r="BK308"/>
  <c r="BK288"/>
  <c r="BK258"/>
  <c r="BK248"/>
  <c r="J234"/>
  <c r="J224"/>
  <c r="BK206"/>
  <c r="BK200"/>
  <c r="BK182"/>
  <c r="BK172"/>
  <c r="BK153"/>
  <c r="J139"/>
  <c r="BK351"/>
  <c r="J339"/>
  <c r="BK320"/>
  <c r="BK312"/>
  <c r="J288"/>
  <c r="J268"/>
  <c r="BK252"/>
  <c r="BK218"/>
  <c r="J202"/>
  <c r="J184"/>
  <c r="J162"/>
  <c r="BK141"/>
  <c r="J356"/>
  <c r="J334"/>
  <c r="J312"/>
  <c r="J302"/>
  <c r="BK294"/>
  <c r="J254"/>
  <c r="BK234"/>
  <c r="BK224"/>
  <c r="BK214"/>
  <c r="BK198"/>
  <c r="BK176"/>
  <c r="J160"/>
  <c r="J151"/>
  <c r="BK358"/>
  <c r="J347"/>
  <c r="J337"/>
  <c r="BK298"/>
  <c r="J276"/>
  <c r="BK262"/>
  <c r="BK238"/>
  <c r="J218"/>
  <c r="J206"/>
  <c r="J188"/>
  <c r="J170"/>
  <c r="J155"/>
  <c i="1" r="AS94"/>
  <c i="3" r="J542"/>
  <c r="J529"/>
  <c r="BK521"/>
  <c r="J506"/>
  <c r="BK498"/>
  <c r="J483"/>
  <c r="BK470"/>
  <c r="BK461"/>
  <c r="J442"/>
  <c r="BK433"/>
  <c r="J415"/>
  <c r="BK389"/>
  <c r="BK379"/>
  <c r="J357"/>
  <c r="J343"/>
  <c r="J317"/>
  <c r="BK307"/>
  <c r="BK296"/>
  <c r="BK280"/>
  <c r="BK268"/>
  <c r="BK242"/>
  <c r="J229"/>
  <c r="BK223"/>
  <c r="J207"/>
  <c r="BK191"/>
  <c r="BK175"/>
  <c r="J159"/>
  <c r="BK145"/>
  <c r="J595"/>
  <c r="BK572"/>
  <c r="J561"/>
  <c r="J551"/>
  <c r="BK538"/>
  <c r="J519"/>
  <c r="J500"/>
  <c r="J489"/>
  <c r="J474"/>
  <c r="BK457"/>
  <c r="J438"/>
  <c r="BK421"/>
  <c r="J413"/>
  <c r="J391"/>
  <c r="J379"/>
  <c r="BK368"/>
  <c r="BK351"/>
  <c r="BK326"/>
  <c r="J300"/>
  <c r="J278"/>
  <c r="J255"/>
  <c r="J242"/>
  <c r="J231"/>
  <c r="J219"/>
  <c r="J213"/>
  <c r="J198"/>
  <c r="BK173"/>
  <c r="BK159"/>
  <c r="J143"/>
  <c r="BK587"/>
  <c r="BK570"/>
  <c r="J557"/>
  <c r="BK546"/>
  <c r="J538"/>
  <c r="BK529"/>
  <c r="J512"/>
  <c r="J502"/>
  <c r="BK489"/>
  <c r="BK478"/>
  <c r="J466"/>
  <c r="BK459"/>
  <c r="J446"/>
  <c r="BK413"/>
  <c r="J405"/>
  <c r="J395"/>
  <c r="J368"/>
  <c r="BK357"/>
  <c r="BK339"/>
  <c r="BK328"/>
  <c r="BK309"/>
  <c r="J296"/>
  <c r="J292"/>
  <c r="J274"/>
  <c r="BK250"/>
  <c r="J238"/>
  <c r="J204"/>
  <c r="J202"/>
  <c r="BK198"/>
  <c r="J196"/>
  <c r="BK186"/>
  <c r="J173"/>
  <c r="J166"/>
  <c r="BK149"/>
  <c r="BK444"/>
  <c r="BK429"/>
  <c r="BK411"/>
  <c r="BK398"/>
  <c r="BK374"/>
  <c r="BK353"/>
  <c r="J345"/>
  <c r="J321"/>
  <c r="BK283"/>
  <c r="J266"/>
  <c r="J261"/>
  <c i="4" r="J157"/>
  <c r="BK129"/>
  <c r="J152"/>
  <c r="BK139"/>
  <c r="J150"/>
  <c r="J129"/>
  <c i="5" r="BK230"/>
  <c r="BK213"/>
  <c r="BK196"/>
  <c r="J166"/>
  <c r="BK155"/>
  <c r="J254"/>
  <c r="J244"/>
  <c r="J227"/>
  <c r="BK222"/>
  <c r="J213"/>
  <c r="BK205"/>
  <c r="BK185"/>
  <c r="J172"/>
  <c r="BK168"/>
  <c r="J139"/>
  <c r="BK248"/>
  <c r="J235"/>
  <c r="BK203"/>
  <c r="J179"/>
  <c r="BK145"/>
  <c r="BK135"/>
  <c r="J246"/>
  <c r="BK235"/>
  <c r="BK200"/>
  <c r="BK189"/>
  <c r="J176"/>
  <c r="J163"/>
  <c r="J155"/>
  <c r="J145"/>
  <c r="J133"/>
  <c i="6" r="J205"/>
  <c r="BK194"/>
  <c r="J171"/>
  <c r="BK151"/>
  <c r="J143"/>
  <c r="J133"/>
  <c r="BK205"/>
  <c r="BK196"/>
  <c r="J181"/>
  <c r="J167"/>
  <c r="BK155"/>
  <c r="BK141"/>
  <c r="BK215"/>
  <c r="BK200"/>
  <c r="BK187"/>
  <c r="J177"/>
  <c r="BK159"/>
  <c r="BK145"/>
  <c r="BK177"/>
  <c r="J157"/>
  <c r="J141"/>
  <c r="BK133"/>
  <c i="7" r="J299"/>
  <c r="J285"/>
  <c r="BK263"/>
  <c r="BK243"/>
  <c r="J235"/>
  <c r="BK221"/>
  <c r="BK203"/>
  <c r="J193"/>
  <c r="BK175"/>
  <c r="BK167"/>
  <c r="J149"/>
  <c r="J143"/>
  <c r="J179"/>
  <c r="BK165"/>
  <c r="J155"/>
  <c r="BK149"/>
  <c r="BK137"/>
  <c r="J129"/>
  <c r="BK301"/>
  <c r="BK291"/>
  <c r="J277"/>
  <c r="J273"/>
  <c r="BK259"/>
  <c r="J247"/>
  <c r="BK235"/>
  <c r="J223"/>
  <c r="J201"/>
  <c r="BK183"/>
  <c r="J167"/>
  <c r="BK143"/>
  <c r="BK123"/>
  <c i="3" l="1" r="R142"/>
  <c r="BK158"/>
  <c r="J158"/>
  <c r="J101"/>
  <c r="P163"/>
  <c r="BK168"/>
  <c r="J168"/>
  <c r="J103"/>
  <c r="BK177"/>
  <c r="J177"/>
  <c r="J104"/>
  <c r="BK185"/>
  <c r="J185"/>
  <c r="J106"/>
  <c r="P195"/>
  <c r="T263"/>
  <c r="BK323"/>
  <c r="J323"/>
  <c r="J112"/>
  <c r="T397"/>
  <c r="T463"/>
  <c r="BK516"/>
  <c r="J516"/>
  <c r="J115"/>
  <c r="BK578"/>
  <c r="J578"/>
  <c r="J118"/>
  <c r="BK589"/>
  <c r="J589"/>
  <c r="J119"/>
  <c r="BK594"/>
  <c r="J594"/>
  <c r="J120"/>
  <c i="4" r="T128"/>
  <c r="BK138"/>
  <c r="J138"/>
  <c r="J102"/>
  <c r="T144"/>
  <c r="R149"/>
  <c i="5" r="BK132"/>
  <c r="J132"/>
  <c r="J99"/>
  <c r="P165"/>
  <c r="P178"/>
  <c r="BK191"/>
  <c r="J191"/>
  <c r="J102"/>
  <c r="BK202"/>
  <c r="J202"/>
  <c r="J103"/>
  <c r="P215"/>
  <c r="BK229"/>
  <c r="J229"/>
  <c r="J106"/>
  <c r="BK234"/>
  <c r="J234"/>
  <c r="J107"/>
  <c r="P241"/>
  <c i="6" r="R124"/>
  <c r="BK193"/>
  <c r="J193"/>
  <c r="J99"/>
  <c r="BK204"/>
  <c r="J204"/>
  <c r="J100"/>
  <c i="2" r="BK136"/>
  <c r="J136"/>
  <c r="J97"/>
  <c r="T136"/>
  <c r="BK191"/>
  <c r="J191"/>
  <c r="J100"/>
  <c r="P191"/>
  <c r="BK257"/>
  <c r="J257"/>
  <c r="J102"/>
  <c r="R257"/>
  <c r="R271"/>
  <c r="BK279"/>
  <c r="J279"/>
  <c r="J106"/>
  <c r="R279"/>
  <c r="T285"/>
  <c r="R305"/>
  <c r="BK336"/>
  <c r="J336"/>
  <c r="J113"/>
  <c r="R336"/>
  <c r="BK355"/>
  <c r="J355"/>
  <c r="J114"/>
  <c r="T355"/>
  <c i="3" r="BK142"/>
  <c r="J142"/>
  <c r="J97"/>
  <c r="T158"/>
  <c r="T163"/>
  <c r="T168"/>
  <c r="T177"/>
  <c r="T185"/>
  <c r="T195"/>
  <c r="P263"/>
  <c r="T323"/>
  <c r="R397"/>
  <c r="R463"/>
  <c r="T516"/>
  <c r="T578"/>
  <c r="T589"/>
  <c r="P594"/>
  <c i="4" r="BK128"/>
  <c r="J128"/>
  <c r="J98"/>
  <c r="R138"/>
  <c r="R144"/>
  <c r="T149"/>
  <c i="5" r="P132"/>
  <c r="BK165"/>
  <c r="J165"/>
  <c r="J100"/>
  <c r="T178"/>
  <c r="R191"/>
  <c r="R202"/>
  <c r="R215"/>
  <c r="R229"/>
  <c r="R234"/>
  <c r="R241"/>
  <c i="6" r="BK124"/>
  <c r="J124"/>
  <c r="J98"/>
  <c r="T193"/>
  <c r="R204"/>
  <c i="7" r="R116"/>
  <c i="2" r="R136"/>
  <c r="P159"/>
  <c r="T159"/>
  <c r="R191"/>
  <c r="T257"/>
  <c r="P271"/>
  <c r="P285"/>
  <c r="BK305"/>
  <c r="J305"/>
  <c r="J110"/>
  <c r="T305"/>
  <c r="BK327"/>
  <c r="J327"/>
  <c r="J112"/>
  <c r="R327"/>
  <c r="P336"/>
  <c r="R355"/>
  <c i="3" r="T142"/>
  <c r="P158"/>
  <c r="BK163"/>
  <c r="J163"/>
  <c r="J102"/>
  <c r="R168"/>
  <c r="R177"/>
  <c r="P185"/>
  <c r="R195"/>
  <c r="R263"/>
  <c r="R323"/>
  <c r="BK397"/>
  <c r="J397"/>
  <c r="J113"/>
  <c r="BK463"/>
  <c r="J463"/>
  <c r="J114"/>
  <c r="R516"/>
  <c r="P578"/>
  <c r="P589"/>
  <c r="R594"/>
  <c i="4" r="R128"/>
  <c r="R126"/>
  <c r="T138"/>
  <c r="P144"/>
  <c r="P149"/>
  <c i="5" r="R132"/>
  <c r="T165"/>
  <c r="R178"/>
  <c r="T191"/>
  <c r="P202"/>
  <c r="BK215"/>
  <c r="J215"/>
  <c r="J104"/>
  <c r="P229"/>
  <c r="P234"/>
  <c r="BK241"/>
  <c r="J241"/>
  <c r="J108"/>
  <c i="6" r="P124"/>
  <c r="R193"/>
  <c r="P204"/>
  <c i="7" r="P116"/>
  <c i="1" r="AU100"/>
  <c i="2" r="P136"/>
  <c r="BK159"/>
  <c r="J159"/>
  <c r="J98"/>
  <c r="R159"/>
  <c r="T191"/>
  <c r="P257"/>
  <c r="BK271"/>
  <c r="J271"/>
  <c r="J104"/>
  <c r="T271"/>
  <c r="P279"/>
  <c r="T279"/>
  <c r="BK285"/>
  <c r="J285"/>
  <c r="J108"/>
  <c r="R285"/>
  <c r="P305"/>
  <c r="P327"/>
  <c r="T327"/>
  <c r="T336"/>
  <c r="P355"/>
  <c i="3" r="P142"/>
  <c r="R158"/>
  <c r="R163"/>
  <c r="P168"/>
  <c r="P177"/>
  <c r="R185"/>
  <c r="BK195"/>
  <c r="J195"/>
  <c r="J110"/>
  <c r="BK263"/>
  <c r="J263"/>
  <c r="J111"/>
  <c r="P323"/>
  <c r="P397"/>
  <c r="P463"/>
  <c r="P516"/>
  <c r="R578"/>
  <c r="R589"/>
  <c r="T594"/>
  <c i="4" r="P128"/>
  <c r="P126"/>
  <c i="1" r="AU97"/>
  <c i="4" r="P138"/>
  <c r="BK144"/>
  <c r="J144"/>
  <c r="J104"/>
  <c r="BK149"/>
  <c r="J149"/>
  <c r="J105"/>
  <c i="5" r="T132"/>
  <c r="R165"/>
  <c r="BK178"/>
  <c r="J178"/>
  <c r="J101"/>
  <c r="P191"/>
  <c r="T202"/>
  <c r="T215"/>
  <c r="T229"/>
  <c r="T234"/>
  <c r="T241"/>
  <c i="6" r="T124"/>
  <c r="T122"/>
  <c r="P193"/>
  <c r="T204"/>
  <c i="7" r="BK116"/>
  <c r="J116"/>
  <c r="J96"/>
  <c r="T116"/>
  <c i="3" r="BK182"/>
  <c r="J182"/>
  <c r="J105"/>
  <c r="BK601"/>
  <c r="J601"/>
  <c r="J121"/>
  <c i="5" r="BK226"/>
  <c r="J226"/>
  <c r="J105"/>
  <c i="6" r="BK211"/>
  <c r="J211"/>
  <c r="J101"/>
  <c i="3" r="BK575"/>
  <c r="J575"/>
  <c r="J117"/>
  <c i="4" r="BK134"/>
  <c r="J134"/>
  <c r="J100"/>
  <c i="5" r="BK256"/>
  <c r="J256"/>
  <c r="J109"/>
  <c i="6" r="BK214"/>
  <c r="J214"/>
  <c r="J102"/>
  <c i="2" r="BK324"/>
  <c r="J324"/>
  <c r="J111"/>
  <c r="BK360"/>
  <c r="J360"/>
  <c r="J115"/>
  <c i="3" r="BK190"/>
  <c r="J190"/>
  <c r="J107"/>
  <c i="4" r="BK156"/>
  <c r="J156"/>
  <c r="J106"/>
  <c i="7" r="J91"/>
  <c r="E106"/>
  <c r="F112"/>
  <c r="BE117"/>
  <c r="BE129"/>
  <c r="BE131"/>
  <c r="BE133"/>
  <c r="BE145"/>
  <c r="BE147"/>
  <c r="BE163"/>
  <c r="BE165"/>
  <c r="BE169"/>
  <c r="BE171"/>
  <c r="BE187"/>
  <c r="BE195"/>
  <c r="BE197"/>
  <c r="BE217"/>
  <c r="BE219"/>
  <c r="BE221"/>
  <c r="BE229"/>
  <c r="BE239"/>
  <c r="BE241"/>
  <c r="BE243"/>
  <c r="BE263"/>
  <c r="BE265"/>
  <c r="BE271"/>
  <c r="BE279"/>
  <c r="BE281"/>
  <c r="BE297"/>
  <c r="BE299"/>
  <c r="BE301"/>
  <c r="F92"/>
  <c r="J110"/>
  <c r="J113"/>
  <c r="BE123"/>
  <c r="BE177"/>
  <c r="BE183"/>
  <c r="BE203"/>
  <c r="BE211"/>
  <c r="BE215"/>
  <c r="BE227"/>
  <c r="BE231"/>
  <c r="BE233"/>
  <c r="BE237"/>
  <c r="BE259"/>
  <c r="BE269"/>
  <c r="BE285"/>
  <c r="BE119"/>
  <c r="BE125"/>
  <c r="BE127"/>
  <c r="BE135"/>
  <c r="BE137"/>
  <c r="BE143"/>
  <c r="BE167"/>
  <c r="BE173"/>
  <c r="BE175"/>
  <c r="BE179"/>
  <c r="BE185"/>
  <c r="BE191"/>
  <c r="BE193"/>
  <c r="BE199"/>
  <c r="BE201"/>
  <c r="BE205"/>
  <c r="BE207"/>
  <c r="BE223"/>
  <c r="BE225"/>
  <c r="BE235"/>
  <c r="BE245"/>
  <c r="BE249"/>
  <c r="BE251"/>
  <c r="BE253"/>
  <c r="BE255"/>
  <c r="BE261"/>
  <c r="BE267"/>
  <c r="BE275"/>
  <c r="BE283"/>
  <c r="BE287"/>
  <c r="BE121"/>
  <c r="BE139"/>
  <c r="BE141"/>
  <c r="BE149"/>
  <c r="BE151"/>
  <c r="BE153"/>
  <c r="BE155"/>
  <c r="BE157"/>
  <c r="BE159"/>
  <c r="BE161"/>
  <c r="BE181"/>
  <c r="BE189"/>
  <c r="BE209"/>
  <c r="BE213"/>
  <c r="BE247"/>
  <c r="BE257"/>
  <c r="BE273"/>
  <c r="BE277"/>
  <c r="BE289"/>
  <c r="BE291"/>
  <c r="BE293"/>
  <c r="BE295"/>
  <c i="6" r="J89"/>
  <c r="J92"/>
  <c r="F118"/>
  <c r="BE143"/>
  <c r="BE147"/>
  <c r="BE153"/>
  <c r="BE161"/>
  <c r="E85"/>
  <c r="F92"/>
  <c r="J118"/>
  <c r="BE127"/>
  <c r="BE131"/>
  <c r="BE133"/>
  <c r="BE135"/>
  <c r="BE141"/>
  <c r="BE163"/>
  <c r="BE167"/>
  <c r="BE175"/>
  <c r="BE185"/>
  <c r="BE189"/>
  <c r="BE191"/>
  <c r="BE194"/>
  <c r="BE209"/>
  <c i="5" r="BK131"/>
  <c r="BK129"/>
  <c r="J129"/>
  <c i="6" r="BE137"/>
  <c r="BE145"/>
  <c r="BE151"/>
  <c r="BE155"/>
  <c r="BE157"/>
  <c r="BE165"/>
  <c r="BE169"/>
  <c r="BE183"/>
  <c r="BE196"/>
  <c r="BE205"/>
  <c r="BE215"/>
  <c r="BE125"/>
  <c r="BE129"/>
  <c r="BE139"/>
  <c r="BE149"/>
  <c r="BE159"/>
  <c r="BE171"/>
  <c r="BE173"/>
  <c r="BE177"/>
  <c r="BE179"/>
  <c r="BE181"/>
  <c r="BE187"/>
  <c r="BE198"/>
  <c r="BE200"/>
  <c r="BE202"/>
  <c r="BE207"/>
  <c r="BE212"/>
  <c i="5" r="J89"/>
  <c r="E119"/>
  <c r="F125"/>
  <c r="BE151"/>
  <c r="BE153"/>
  <c r="BE163"/>
  <c r="BE172"/>
  <c r="BE183"/>
  <c r="BE196"/>
  <c r="BE211"/>
  <c r="BE213"/>
  <c r="BE216"/>
  <c r="BE218"/>
  <c r="BE220"/>
  <c r="BE224"/>
  <c r="BE227"/>
  <c r="BE242"/>
  <c r="BE257"/>
  <c r="J91"/>
  <c r="J92"/>
  <c r="F126"/>
  <c r="BE139"/>
  <c r="BE159"/>
  <c r="BE161"/>
  <c r="BE168"/>
  <c r="BE170"/>
  <c r="BE185"/>
  <c r="BE187"/>
  <c r="BE198"/>
  <c r="BE205"/>
  <c r="BE222"/>
  <c r="BE230"/>
  <c r="BE246"/>
  <c r="BE135"/>
  <c r="BE141"/>
  <c r="BE155"/>
  <c r="BE179"/>
  <c r="BE192"/>
  <c r="BE194"/>
  <c r="BE232"/>
  <c r="BE235"/>
  <c r="BE248"/>
  <c r="BE250"/>
  <c r="BE252"/>
  <c r="BE133"/>
  <c r="BE137"/>
  <c r="BE143"/>
  <c r="BE145"/>
  <c r="BE147"/>
  <c r="BE149"/>
  <c r="BE157"/>
  <c r="BE166"/>
  <c r="BE174"/>
  <c r="BE176"/>
  <c r="BE181"/>
  <c r="BE189"/>
  <c r="BE200"/>
  <c r="BE203"/>
  <c r="BE207"/>
  <c r="BE209"/>
  <c r="BE237"/>
  <c r="BE239"/>
  <c r="BE244"/>
  <c r="BE254"/>
  <c i="4" r="E85"/>
  <c r="F91"/>
  <c r="J92"/>
  <c r="BE129"/>
  <c r="BE139"/>
  <c r="BE141"/>
  <c i="3" r="BK194"/>
  <c r="J194"/>
  <c r="J109"/>
  <c i="4" r="F92"/>
  <c r="J122"/>
  <c r="BE131"/>
  <c r="BE145"/>
  <c r="BE150"/>
  <c r="BE152"/>
  <c r="BE154"/>
  <c r="BE157"/>
  <c r="J89"/>
  <c r="BE135"/>
  <c r="BE147"/>
  <c i="3" r="BE246"/>
  <c r="BE248"/>
  <c r="BE250"/>
  <c r="BE259"/>
  <c r="BE268"/>
  <c r="BE272"/>
  <c r="BE287"/>
  <c r="BE289"/>
  <c r="BE309"/>
  <c r="BE311"/>
  <c r="BE319"/>
  <c r="BE332"/>
  <c r="BE334"/>
  <c r="BE337"/>
  <c r="BE355"/>
  <c r="BE361"/>
  <c r="BE365"/>
  <c r="BE377"/>
  <c r="BE383"/>
  <c r="BE387"/>
  <c r="BE395"/>
  <c r="BE400"/>
  <c r="BE421"/>
  <c r="BE425"/>
  <c r="BE436"/>
  <c r="J89"/>
  <c r="F92"/>
  <c r="J138"/>
  <c r="BE153"/>
  <c r="BE159"/>
  <c r="BE166"/>
  <c r="BE175"/>
  <c r="BE178"/>
  <c r="BE188"/>
  <c r="BE196"/>
  <c r="BE211"/>
  <c r="BE227"/>
  <c r="BE234"/>
  <c r="BE257"/>
  <c r="BE261"/>
  <c r="BE264"/>
  <c r="BE278"/>
  <c r="BE302"/>
  <c r="BE304"/>
  <c r="BE326"/>
  <c r="BE345"/>
  <c r="BE351"/>
  <c r="BE372"/>
  <c r="BE379"/>
  <c r="BE389"/>
  <c r="BE415"/>
  <c r="BE423"/>
  <c r="BE433"/>
  <c r="BE438"/>
  <c r="BE440"/>
  <c r="BE451"/>
  <c r="BE457"/>
  <c r="BE476"/>
  <c r="BE480"/>
  <c r="BE485"/>
  <c r="BE489"/>
  <c r="BE498"/>
  <c r="BE502"/>
  <c r="BE506"/>
  <c r="BE510"/>
  <c r="BE517"/>
  <c r="BE521"/>
  <c r="BE523"/>
  <c r="BE525"/>
  <c r="BE527"/>
  <c r="BE533"/>
  <c r="BE538"/>
  <c r="BE542"/>
  <c r="BE551"/>
  <c r="BE555"/>
  <c r="BE563"/>
  <c r="BE566"/>
  <c r="BE568"/>
  <c r="BE572"/>
  <c r="BE581"/>
  <c r="BE585"/>
  <c r="BE597"/>
  <c r="J91"/>
  <c r="E131"/>
  <c r="BE143"/>
  <c r="BE145"/>
  <c r="BE149"/>
  <c r="BE151"/>
  <c r="BE161"/>
  <c r="BE171"/>
  <c r="BE183"/>
  <c r="BE191"/>
  <c r="BE202"/>
  <c r="BE215"/>
  <c r="BE219"/>
  <c r="BE225"/>
  <c r="BE231"/>
  <c r="BE238"/>
  <c r="BE244"/>
  <c r="BE266"/>
  <c r="BE270"/>
  <c r="BE276"/>
  <c r="BE280"/>
  <c r="BE292"/>
  <c r="BE296"/>
  <c r="BE307"/>
  <c r="BE313"/>
  <c r="BE315"/>
  <c r="BE317"/>
  <c r="BE330"/>
  <c r="BE341"/>
  <c r="BE343"/>
  <c r="BE347"/>
  <c r="BE357"/>
  <c r="BE359"/>
  <c r="BE381"/>
  <c r="BE398"/>
  <c r="BE405"/>
  <c r="BE409"/>
  <c r="BE411"/>
  <c r="BE427"/>
  <c r="BE431"/>
  <c r="BE444"/>
  <c r="BE449"/>
  <c r="BE455"/>
  <c r="BE461"/>
  <c r="BE464"/>
  <c r="BE466"/>
  <c r="BE470"/>
  <c r="BE474"/>
  <c r="BE478"/>
  <c r="BE487"/>
  <c r="BE494"/>
  <c r="BE504"/>
  <c r="BE508"/>
  <c r="BE512"/>
  <c r="BE535"/>
  <c r="BE546"/>
  <c r="BE553"/>
  <c r="BE559"/>
  <c r="BE570"/>
  <c r="BE576"/>
  <c r="BE579"/>
  <c r="BE590"/>
  <c r="BE592"/>
  <c r="BE599"/>
  <c r="BE602"/>
  <c r="F91"/>
  <c r="BE147"/>
  <c r="BE164"/>
  <c r="BE169"/>
  <c r="BE173"/>
  <c r="BE180"/>
  <c r="BE186"/>
  <c r="BE198"/>
  <c r="BE200"/>
  <c r="BE204"/>
  <c r="BE207"/>
  <c r="BE209"/>
  <c r="BE213"/>
  <c r="BE217"/>
  <c r="BE221"/>
  <c r="BE223"/>
  <c r="BE229"/>
  <c r="BE236"/>
  <c r="BE240"/>
  <c r="BE242"/>
  <c r="BE252"/>
  <c r="BE255"/>
  <c r="BE274"/>
  <c r="BE283"/>
  <c r="BE285"/>
  <c r="BE294"/>
  <c r="BE298"/>
  <c r="BE300"/>
  <c r="BE321"/>
  <c r="BE324"/>
  <c r="BE328"/>
  <c r="BE339"/>
  <c r="BE349"/>
  <c r="BE353"/>
  <c r="BE363"/>
  <c r="BE368"/>
  <c r="BE370"/>
  <c r="BE374"/>
  <c r="BE385"/>
  <c r="BE391"/>
  <c r="BE393"/>
  <c r="BE402"/>
  <c r="BE407"/>
  <c r="BE413"/>
  <c r="BE417"/>
  <c r="BE419"/>
  <c r="BE429"/>
  <c r="BE442"/>
  <c r="BE446"/>
  <c r="BE453"/>
  <c r="BE459"/>
  <c r="BE468"/>
  <c r="BE472"/>
  <c r="BE483"/>
  <c r="BE492"/>
  <c r="BE496"/>
  <c r="BE500"/>
  <c r="BE514"/>
  <c r="BE519"/>
  <c r="BE529"/>
  <c r="BE531"/>
  <c r="BE540"/>
  <c r="BE544"/>
  <c r="BE548"/>
  <c r="BE557"/>
  <c r="BE561"/>
  <c r="BE583"/>
  <c r="BE587"/>
  <c r="BE595"/>
  <c i="2" r="F91"/>
  <c r="E125"/>
  <c r="F132"/>
  <c r="BE151"/>
  <c r="BE157"/>
  <c r="BE160"/>
  <c r="BE170"/>
  <c r="BE176"/>
  <c r="BE182"/>
  <c r="BE186"/>
  <c r="BE194"/>
  <c r="BE198"/>
  <c r="BE200"/>
  <c r="BE202"/>
  <c r="BE210"/>
  <c r="BE226"/>
  <c r="BE242"/>
  <c r="BE246"/>
  <c r="BE250"/>
  <c r="BE252"/>
  <c r="BE266"/>
  <c r="BE282"/>
  <c r="BE286"/>
  <c r="BE292"/>
  <c r="BE302"/>
  <c r="BE308"/>
  <c r="BE312"/>
  <c r="BE314"/>
  <c r="BE322"/>
  <c r="BE332"/>
  <c r="BE351"/>
  <c r="BE353"/>
  <c r="J91"/>
  <c r="J129"/>
  <c r="J132"/>
  <c r="BE147"/>
  <c r="BE168"/>
  <c r="BE178"/>
  <c r="BE180"/>
  <c r="BE192"/>
  <c r="BE204"/>
  <c r="BE214"/>
  <c r="BE216"/>
  <c r="BE228"/>
  <c r="BE238"/>
  <c r="BE240"/>
  <c r="BE244"/>
  <c r="BE264"/>
  <c r="BE268"/>
  <c r="BE272"/>
  <c r="BE276"/>
  <c r="BE288"/>
  <c r="BE290"/>
  <c r="BE318"/>
  <c r="BE320"/>
  <c r="BE339"/>
  <c r="BE343"/>
  <c r="BE358"/>
  <c r="BE361"/>
  <c r="BE137"/>
  <c r="BE139"/>
  <c r="BE143"/>
  <c r="BE145"/>
  <c r="BE149"/>
  <c r="BE153"/>
  <c r="BE155"/>
  <c r="BE164"/>
  <c r="BE166"/>
  <c r="BE172"/>
  <c r="BE188"/>
  <c r="BE196"/>
  <c r="BE206"/>
  <c r="BE212"/>
  <c r="BE222"/>
  <c r="BE230"/>
  <c r="BE232"/>
  <c r="BE236"/>
  <c r="BE248"/>
  <c r="BE254"/>
  <c r="BE258"/>
  <c r="BE280"/>
  <c r="BE294"/>
  <c r="BE298"/>
  <c r="BE330"/>
  <c r="BE334"/>
  <c r="BE337"/>
  <c r="BE347"/>
  <c r="BE356"/>
  <c r="BE141"/>
  <c r="BE162"/>
  <c r="BE174"/>
  <c r="BE184"/>
  <c r="BE208"/>
  <c r="BE218"/>
  <c r="BE220"/>
  <c r="BE224"/>
  <c r="BE234"/>
  <c r="BE260"/>
  <c r="BE262"/>
  <c r="BE274"/>
  <c r="BE296"/>
  <c r="BE300"/>
  <c r="BE306"/>
  <c r="BE310"/>
  <c r="BE316"/>
  <c r="BE325"/>
  <c r="BE328"/>
  <c r="BE341"/>
  <c r="BE345"/>
  <c r="BE349"/>
  <c r="F36"/>
  <c i="1" r="BC95"/>
  <c i="2" r="J34"/>
  <c i="1" r="AW95"/>
  <c i="3" r="F34"/>
  <c i="1" r="BA96"/>
  <c i="4" r="F34"/>
  <c i="1" r="BA97"/>
  <c i="4" r="F36"/>
  <c i="1" r="BC97"/>
  <c i="5" r="J34"/>
  <c i="1" r="AW98"/>
  <c i="5" r="F37"/>
  <c i="1" r="BD98"/>
  <c i="6" r="F34"/>
  <c i="1" r="BA99"/>
  <c i="7" r="F37"/>
  <c i="1" r="BD100"/>
  <c i="2" r="F37"/>
  <c i="1" r="BD95"/>
  <c i="3" r="F37"/>
  <c i="1" r="BD96"/>
  <c i="3" r="F35"/>
  <c i="1" r="BB96"/>
  <c i="6" r="F37"/>
  <c i="1" r="BD99"/>
  <c i="7" r="J34"/>
  <c i="1" r="AW100"/>
  <c i="2" r="F35"/>
  <c i="1" r="BB95"/>
  <c i="3" r="F36"/>
  <c i="1" r="BC96"/>
  <c i="4" r="F37"/>
  <c i="1" r="BD97"/>
  <c i="5" r="F36"/>
  <c i="1" r="BC98"/>
  <c i="6" r="F35"/>
  <c i="1" r="BB99"/>
  <c i="5" r="J30"/>
  <c i="6" r="F36"/>
  <c i="1" r="BC99"/>
  <c i="7" r="F35"/>
  <c i="1" r="BB100"/>
  <c i="2" r="F34"/>
  <c i="1" r="BA95"/>
  <c i="3" r="J34"/>
  <c i="1" r="AW96"/>
  <c i="4" r="J34"/>
  <c i="1" r="AW97"/>
  <c i="4" r="F35"/>
  <c i="1" r="BB97"/>
  <c i="5" r="F34"/>
  <c i="1" r="BA98"/>
  <c i="5" r="F35"/>
  <c i="1" r="BB98"/>
  <c i="6" r="J34"/>
  <c i="1" r="AW99"/>
  <c i="7" r="F34"/>
  <c i="1" r="BA100"/>
  <c i="7" r="F36"/>
  <c i="1" r="BC100"/>
  <c i="5" l="1" r="T131"/>
  <c r="T129"/>
  <c r="R131"/>
  <c r="R129"/>
  <c i="4" r="T126"/>
  <c i="3" r="P157"/>
  <c r="P141"/>
  <c i="1" r="AU96"/>
  <c i="2" r="R135"/>
  <c i="3" r="T194"/>
  <c r="T157"/>
  <c r="T141"/>
  <c i="2" r="T135"/>
  <c i="3" r="R157"/>
  <c i="2" r="P135"/>
  <c i="1" r="AU95"/>
  <c i="6" r="P122"/>
  <c i="1" r="AU99"/>
  <c i="3" r="R194"/>
  <c i="5" r="P131"/>
  <c r="P129"/>
  <c i="1" r="AU98"/>
  <c i="6" r="R122"/>
  <c i="3" r="P194"/>
  <c r="R141"/>
  <c r="BK157"/>
  <c r="J157"/>
  <c r="J100"/>
  <c i="6" r="BK122"/>
  <c r="J122"/>
  <c i="4" r="BK126"/>
  <c r="J126"/>
  <c r="J96"/>
  <c i="2" r="BK135"/>
  <c r="J135"/>
  <c r="J96"/>
  <c i="1" r="AG98"/>
  <c i="5" r="J131"/>
  <c r="J98"/>
  <c r="J96"/>
  <c i="3" r="BK141"/>
  <c r="J141"/>
  <c r="J96"/>
  <c r="F33"/>
  <c i="1" r="AZ96"/>
  <c i="6" r="F33"/>
  <c i="1" r="AZ99"/>
  <c r="BD94"/>
  <c r="W33"/>
  <c i="7" r="J30"/>
  <c i="1" r="AG100"/>
  <c i="2" r="J33"/>
  <c i="1" r="AV95"/>
  <c r="AT95"/>
  <c i="4" r="F33"/>
  <c i="1" r="AZ97"/>
  <c i="5" r="F33"/>
  <c i="1" r="AZ98"/>
  <c i="7" r="F33"/>
  <c i="1" r="AZ100"/>
  <c i="6" r="J30"/>
  <c i="1" r="AG99"/>
  <c i="2" r="F33"/>
  <c i="1" r="AZ95"/>
  <c i="4" r="J33"/>
  <c i="1" r="AV97"/>
  <c r="AT97"/>
  <c i="5" r="J33"/>
  <c i="1" r="AV98"/>
  <c r="AT98"/>
  <c r="AN98"/>
  <c r="BB94"/>
  <c r="W31"/>
  <c i="7" r="J33"/>
  <c i="1" r="AV100"/>
  <c r="AT100"/>
  <c r="AN100"/>
  <c i="3" r="J33"/>
  <c i="1" r="AV96"/>
  <c r="AT96"/>
  <c i="6" r="J33"/>
  <c i="1" r="AV99"/>
  <c r="AT99"/>
  <c r="AN99"/>
  <c r="BC94"/>
  <c r="W32"/>
  <c r="BA94"/>
  <c r="AW94"/>
  <c r="AK30"/>
  <c i="6" l="1" r="J96"/>
  <c i="7" r="J39"/>
  <c i="6" r="J39"/>
  <c i="5" r="J39"/>
  <c i="1" r="AU94"/>
  <c i="4" r="J30"/>
  <c i="1" r="AG97"/>
  <c i="2" r="J30"/>
  <c i="1" r="AG95"/>
  <c i="3" r="J30"/>
  <c i="1" r="AG96"/>
  <c r="AX94"/>
  <c r="W30"/>
  <c r="AZ94"/>
  <c r="W29"/>
  <c r="AY94"/>
  <c i="2" l="1" r="J39"/>
  <c i="4" r="J39"/>
  <c i="3" r="J39"/>
  <c i="1" r="AN96"/>
  <c r="AN95"/>
  <c r="AN97"/>
  <c r="AG94"/>
  <c r="AK26"/>
  <c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<sst xmlns="http://schemas.openxmlformats.org/spreadsheetml/2006/main">
  <si>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</si>
  <si>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</si>
  <si>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</si>
  <si>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</si>
  <si>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</si>
  <si>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{92827596-f9cd-4076-9d0a-1a23df13fd7f}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</si>
  <si>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</si>
  <si>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</si>
  <si>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</si>
  <si>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</si>
  <si>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</si>
  <si>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</si>
  <si>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</si>
  <si>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</si>
  <si>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20201126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</si>
  <si>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</si>
  <si>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</si>
  <si>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Snížení energetické náročnosti OD Andy</t>
  </si>
  <si>
    <t>KSO:</t>
  </si>
  <si>
    <t>CC-CZ:</t>
  </si>
  <si>
    <t>Místo:</t>
  </si>
  <si>
    <t>Č. Lípa</t>
  </si>
  <si>
    <t>Datum:</t>
  </si>
  <si>
    <t>26. 11. 2020</t>
  </si>
  <si>
    <t>Zadavatel:</t>
  </si>
  <si>
    <t>IČ:</t>
  </si>
  <si>
    <t>OD Andy s.r.o.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</si>
  <si>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</si>
  <si>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</si>
  <si>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</si>
  <si>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</si>
  <si>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</si>
  <si>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</si>
  <si>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</si>
  <si>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J. Nešněra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</si>
  <si>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</si>
  <si>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</si>
  <si>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</si>
  <si>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</si>
  <si>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</si>
  <si>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</si>
  <si>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</si>
  <si>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</si>
  <si>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</si>
  <si>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</si>
  <si>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</si>
  <si>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</si>
  <si>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</si>
  <si>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</si>
  <si>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</si>
  <si>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</si>
  <si>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</si>
  <si>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</si>
  <si>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</si>
  <si>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</si>
  <si>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</si>
  <si>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</si>
  <si>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</si>
  <si>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</si>
  <si>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</si>
  <si>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</si>
  <si>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</si>
  <si>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</si>
  <si>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</si>
  <si>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</si>
  <si>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</si>
  <si>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</si>
  <si>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</si>
  <si>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</si>
  <si>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</si>
  <si>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</si>
  <si>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</si>
  <si>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</si>
  <si>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</si>
  <si>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</si>
  <si>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</si>
  <si>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</si>
  <si>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</si>
  <si>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</si>
  <si>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</si>
  <si>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</si>
  <si>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</si>
  <si>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 xml:space="preserve">OD ANDY  ÚT</t>
  </si>
  <si>
    <t>STA</t>
  </si>
  <si>
    <t>1</t>
  </si>
  <si>
    <t>{c54da734-f500-4427-ad02-052889620f61}</t>
  </si>
  <si>
    <t>2</t>
  </si>
  <si>
    <t>02</t>
  </si>
  <si>
    <t xml:space="preserve">OD  ANDY VZT</t>
  </si>
  <si>
    <t>{6735b448-95f8-4f79-a4b7-31b1c870f6c7}</t>
  </si>
  <si>
    <t>03</t>
  </si>
  <si>
    <t xml:space="preserve"> ÚT dveřní clona</t>
  </si>
  <si>
    <t>{7731943f-eb60-41dd-91d5-a3103a6b28d0}</t>
  </si>
  <si>
    <t>04</t>
  </si>
  <si>
    <t>Přepojení VZT</t>
  </si>
  <si>
    <t>{75ad8a91-78c4-4fad-859a-9ae2aade1afd}</t>
  </si>
  <si>
    <t>05</t>
  </si>
  <si>
    <t>Vzduchovody pro 1NP</t>
  </si>
  <si>
    <t>{4c7a6e09-3643-4b26-9729-97e40e357356}</t>
  </si>
  <si>
    <t>06</t>
  </si>
  <si>
    <t>MaR</t>
  </si>
  <si>
    <t>{1a55adcb-7c11-44c7-9c11-d110f8abcb66}</t>
  </si>
  <si>
    <t>KRYCÍ LIST SOUPISU PRACÍ</t>
  </si>
  <si>
    <t>Objekt:</t>
  </si>
  <si>
    <t xml:space="preserve">01 - OD ANDY  ÚT</t>
  </si>
  <si>
    <t>REKAPITULACE ČLENĚNÍ SOUPISU PRACÍ</t>
  </si>
  <si>
    <t>Kód dílu - Popis</t>
  </si>
  <si>
    <t>Cena celkem [CZK]</t>
  </si>
  <si>
    <t>Náklady ze soupisu prací</t>
  </si>
  <si>
    <t>-1</t>
  </si>
  <si>
    <t xml:space="preserve">D1 - 01 -  SESTAVA  TEPELNÝCH ČERPADEL </t>
  </si>
  <si>
    <t xml:space="preserve">D2 - 02 -  APARÁTY </t>
  </si>
  <si>
    <t xml:space="preserve">D3 - 03 - ARMATURY </t>
  </si>
  <si>
    <t xml:space="preserve">D4 - </t>
  </si>
  <si>
    <t xml:space="preserve">D5 - 04 - POTRUBÍ  z trubek  ocelových  bezešvých 11 373                                    + nátěr 2 * S</t>
  </si>
  <si>
    <t xml:space="preserve">D6 - 05 - POTRUBÍ  MĚDĚNÉ ,  POLOTVRDÉ, DIN 1786</t>
  </si>
  <si>
    <t xml:space="preserve">D7 - 06 - DEMONTÁŽE + ODVOZ+ LIKVIDACE  AUTORIZOVANOU FIRMOU</t>
  </si>
  <si>
    <t>D8 - 07 - TEPELNÉ IZOLACE PRO ROZVODY TOPNÉ VODY</t>
  </si>
  <si>
    <t>D9 - 08 - TEPELNÉ IZOLACE PRO ROZVODY CHLADÍCÍ VODY</t>
  </si>
  <si>
    <t xml:space="preserve">D10 - 09 -  POŽÁRNÍ UCPÁVKY A IZOLACE                                                       </t>
  </si>
  <si>
    <t xml:space="preserve">D11 - 10-  ROZVODY SV, TUV, C -  POTRUBÍ  Z TRUBEK PPR                                                </t>
  </si>
  <si>
    <t xml:space="preserve">D12 - 11  -HUTNÍ,  SPOJOVACÍ , TĚSNÍCÍ  A MONTÁŽNÍ MATERIÁL</t>
  </si>
  <si>
    <t xml:space="preserve">D13 - 12 -  ÚPRAVA  OTOPNÉ  VODY (parametry otopné vody  musí  odpovídat  požadavkům  výrobce  tepelného č</t>
  </si>
  <si>
    <t xml:space="preserve">D14 - 13 -  MONTÁŽ   ,  DOPRAVA , TLAKOVÉ ZKOUŠKY,                                        VÝCHOZÍ   REVIZE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</si>
  <si>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</si>
  <si>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</si>
  <si>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</si>
  <si>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</si>
  <si>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</si>
  <si>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</si>
  <si>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</si>
  <si>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</si>
  <si>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</si>
  <si>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</si>
  <si>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</si>
  <si>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</si>
  <si>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</si>
  <si>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</si>
  <si>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 xml:space="preserve">01 -  SESTAVA  TEPELNÝCH ČERPADEL </t>
  </si>
  <si>
    <t>ROZPOCET</t>
  </si>
  <si>
    <t>K</t>
  </si>
  <si>
    <t>Pol335</t>
  </si>
  <si>
    <t xml:space="preserve">Kompletní  střešní   sestava adsorbčních  plynových  tepelných čerpadel a plynových kondenzačních kotlů  vzduch / voda </t>
  </si>
  <si>
    <t>kpl</t>
  </si>
  <si>
    <t>4</t>
  </si>
  <si>
    <t>PP</t>
  </si>
  <si>
    <t xml:space="preserve">Kompletní  střešní   sestava adsorbčních  plynových  tepelných čerpadel a plynových kondenzačních kotlů  vzduch / voda ,  ve složení  :  4 ks   TČ  o topném výkonu 35,3 kW účinnost GUE 140%  při A+7 C / W+50 C a  chladícím výkonu  17  kW  při A+35 C/W+7 C,                               spotřeba ZP 2,71  m3/hod.,  P=0,84 kW,                                                                                                                                   +   4 ks kondenzačních  kotlů   o topném výkonu 34,4 kW , spotřeba ZP 3,7 m3/hod.,                                                                                                             
  2 ks kotlů jsou zapojeny na samostatný okruh pro ohřev TUV. Celkový topný  výkon sestavy   252  kW , při   A  -15C / W +55  C ,                                                     Celkový  chladící  výkon  68  kW  při +6 C/+12 C,       topný faktor  2,46   .  P = 6 kW, U=400 V 3N 50 Hz,     celková spotřeba ZP G20 = 25,64 m3/hod.    Rozměry  : délka 6500 mm,  šířka  1250 mm,  výška 1600 mm,  Hmotnost  2440 kg,   měrná  hmotnost  300 kg / m2,   chladivo R 410 A,   U=400 V                                 Se 2 ks  integrovaných  čerpadel  pro primární topný okruh a primární okruh ohřevu TUV ,                                                                                                                                                       S kompletním základním systémem Měření a regulace,  Na střeše je nutno připravit  stanoviště - ocelový  protirám,  fixovaný na nosné sloupy objektu v rastru 9000*9000 mm,  dodávka profese Statika-Ocelové konstrukce</t>
  </si>
  <si>
    <t>Pol2</t>
  </si>
  <si>
    <t xml:space="preserve"> Digitální ovladač</t>
  </si>
  <si>
    <t>ks</t>
  </si>
  <si>
    <t>- Digitální ovladač</t>
  </si>
  <si>
    <t>3</t>
  </si>
  <si>
    <t>Pol3</t>
  </si>
  <si>
    <t>Antivibrační podložky ( 10 ks )</t>
  </si>
  <si>
    <t>6</t>
  </si>
  <si>
    <t>Pol4</t>
  </si>
  <si>
    <t xml:space="preserve">Komunikační kabel (CAN-BUS1*2*20/19AWG+1*,75)  50 m</t>
  </si>
  <si>
    <t>8</t>
  </si>
  <si>
    <t>5</t>
  </si>
  <si>
    <t>Pol5</t>
  </si>
  <si>
    <t xml:space="preserve">Komunikátor  pro TČ vč. napájecího zdroje a krátké antény + uvedení do provozu</t>
  </si>
  <si>
    <t>10</t>
  </si>
  <si>
    <t>Komunikátor pro TČ vč. napájecího zdroje a krátké antény + uvedení do provozu</t>
  </si>
  <si>
    <t>Pol6</t>
  </si>
  <si>
    <t>Paušální částka za náklady uvedení do provozu tepelného čerpadla obsahuje: dopravu, čas strávený na cestě, vystavení protokolu, zaškolení obsluhy,atd.</t>
  </si>
  <si>
    <t>12</t>
  </si>
  <si>
    <t>7</t>
  </si>
  <si>
    <t>Pol7</t>
  </si>
  <si>
    <t xml:space="preserve">Uvedení do provozu - tepelné čerpadlo </t>
  </si>
  <si>
    <t>14</t>
  </si>
  <si>
    <t>Pol8</t>
  </si>
  <si>
    <t>Uvedení do provozu - kondenzační kotel</t>
  </si>
  <si>
    <t>16</t>
  </si>
  <si>
    <t>9</t>
  </si>
  <si>
    <t>Pol9</t>
  </si>
  <si>
    <t xml:space="preserve">Uvedení do provozu - ovladač </t>
  </si>
  <si>
    <t>18</t>
  </si>
  <si>
    <t>Pol10</t>
  </si>
  <si>
    <t>Kontrola účinnosti spalování a spalovaných látek</t>
  </si>
  <si>
    <t>20</t>
  </si>
  <si>
    <t>11</t>
  </si>
  <si>
    <t>Pol11</t>
  </si>
  <si>
    <t>Uvedení do provozu komunikátoru pro vzdálený dohled</t>
  </si>
  <si>
    <t>22</t>
  </si>
  <si>
    <t>D2</t>
  </si>
  <si>
    <t xml:space="preserve">02 -  APARÁTY </t>
  </si>
  <si>
    <t>Pol336</t>
  </si>
  <si>
    <t xml:space="preserve">Akumulační  nádoba kompletní  </t>
  </si>
  <si>
    <t>24</t>
  </si>
  <si>
    <t xml:space="preserve">Akumulační  nádoba kompletní  - tlaková nádoba stabilní  stojatá  ,  objem  2200  l,                              tlakové  provedení  do  0,6 MPa,  s přírubami : 4* DN 125 , 2* DN 100, 2*DN 80, 1*DN 32,   s teplotními jímkami, odvzdušněním,  vypouštěním , nohami,   výška  = 2400   mm,    průměr  1200 mm,   hmotnost  420  kg ,   </t>
  </si>
  <si>
    <t>13</t>
  </si>
  <si>
    <t>Pol337</t>
  </si>
  <si>
    <t xml:space="preserve">Zásobník   TUV  </t>
  </si>
  <si>
    <t>26</t>
  </si>
  <si>
    <t xml:space="preserve">Zásobník   TUV    se  zvětšenou  teplosměnnou  plochou  pro  nízkoteplotní  ohřev,  ,  objem  TUV  300 l, tepelně izolovaný,výška 1710  mm,  průměr bez tepelné izolace 500  mm,   průměr   s  tepelnou  izolací  610  mm,  výkon  až  48 kW</t>
  </si>
  <si>
    <t>Pol14</t>
  </si>
  <si>
    <t xml:space="preserve">Zásobník   TUV 2</t>
  </si>
  <si>
    <t>28</t>
  </si>
  <si>
    <t xml:space="preserve">Zásobník   TUV   se  zvětšenou  teplosměnnou  plochou  pro  nízkoteplotní  ohřev,  objem  TUV  750  l, tepelně izolovaný,výška 1870   mm,  průměr bez tepelné izolace  790   mm,   průměr   s  tepelnou  izolací  950 mm,  výkon  až  95 kW</t>
  </si>
  <si>
    <t>Pol15</t>
  </si>
  <si>
    <t xml:space="preserve">kombinovaný rozdělovač-sběrač  pro topnou  vodu   RS 1 ( radiátory ) :     150 * 150 -  3700 ,                                      pro 7  otopných  okruhů  , 1*vývod  horní DN 80, 1*vývod spodní DN 80,   2*vývod horní  DN 65, 10*vývod  horní  DN 50</t>
  </si>
  <si>
    <t>30</t>
  </si>
  <si>
    <t>Pol16</t>
  </si>
  <si>
    <t xml:space="preserve">kombinovaný rozdělovač-sběrač  pro topnou  vodu    RS 2 ( VZT  jednotky ) :     200*200 - 2600 ,                                      pro 4  otopné  okruhy  , 1*vývod  horní DN 80,  1*vývod  spodní DN 80 ,  2*vývod horní  DN 65, 2*vývod  horní  DN 50</t>
  </si>
  <si>
    <t>32</t>
  </si>
  <si>
    <t>17</t>
  </si>
  <si>
    <t>Pol338</t>
  </si>
  <si>
    <t xml:space="preserve">kombinovaný rozdělovač-sběrač  pro chladící   vodu    RS 3( VZT  jednotky ) :     250*250 - 3100 ,                                      pro 4 chladící  okruhy  , 1*vývod  horní DN 125,  1*vývod  spodní DN 125 ,  2*vývod horní  DN 100, 2*vývod  horní  DN 8</t>
  </si>
  <si>
    <t>34</t>
  </si>
  <si>
    <t xml:space="preserve">kombinovaný rozdělovač-sběrač  pro chladící   vodu    RS 3( VZT  jednotky ) :     250*250 - 3100 ,                                      pro 4 chladící  okruhy  , 1*vývod  horní DN 125,  1*vývod  spodní DN 125 ,  2*vývod horní  DN 100, 2*vývod  horní  DN 80</t>
  </si>
  <si>
    <t>Pol339</t>
  </si>
  <si>
    <t xml:space="preserve">Č 1- oběhové  čerpadlo pro radiátorový systém   , výkon cca  9,5 m3/hod. / dt=6,0 m,                                                                                 např. typu Wilo Yonos MAXO 30 / 0,5-12</t>
  </si>
  <si>
    <t>36</t>
  </si>
  <si>
    <t>19</t>
  </si>
  <si>
    <t>Pol340</t>
  </si>
  <si>
    <t xml:space="preserve">Č 2- oběhové  čerpadlo pro ohřev VZT jednotek   č.1,2,3,4,5  , výkon cca  4 m3/hod./ dt=7,0 m,                                                                             </t>
  </si>
  <si>
    <t>38</t>
  </si>
  <si>
    <t xml:space="preserve">Č 2- oběhové  čerpadlo pro ohřev VZT jednotek   č.1,2,3,4,5  , výkon cca  4 m3/hod./ dt=7,0 m,                                                                                 </t>
  </si>
  <si>
    <t>Pol341</t>
  </si>
  <si>
    <t xml:space="preserve">Č 3- oběhové  čerpadlo pro ohřev VZT jednotky č.6  , výkon cca  2,8 m3/hod. / dt=7,0 m,  </t>
  </si>
  <si>
    <t>40</t>
  </si>
  <si>
    <t xml:space="preserve">Č 3- oběhové  čerpadlo pro ohřev VZT jednotky č.6  , výkon cca  2,8 m3/hod. / dt=7,0 m,                                                                                 </t>
  </si>
  <si>
    <t>Pol342</t>
  </si>
  <si>
    <t xml:space="preserve">Č 4- oběhové  čerpadlo pro chlazení  VZT jednotek č.1,2,3,4,5,6 , výkon cca 36  m3/hod. / dt=5,0 m,  </t>
  </si>
  <si>
    <t>42</t>
  </si>
  <si>
    <t xml:space="preserve">Č 4- oběhové  čerpadlo pro chlazení  VZT jednotek č.1,2,3,4,5,6 , výkon cca 36  m3/hod. / dt=5,0 m,                                                                               </t>
  </si>
  <si>
    <t>Pol343</t>
  </si>
  <si>
    <t xml:space="preserve">Č 5- oběhové  čerpadlo pro ohřev  zásobníku  TUV 1 , výkon cca  3,8  m3/hod./ dt=4,5 m,            </t>
  </si>
  <si>
    <t>44</t>
  </si>
  <si>
    <t xml:space="preserve">Č 5- oběhové  čerpadlo pro ohřev  zásobníku  TUV 1 , výkon cca  3,8  m3/hod./ dt=4,5 m,                                                                                </t>
  </si>
  <si>
    <t>23</t>
  </si>
  <si>
    <t>Pol344</t>
  </si>
  <si>
    <t xml:space="preserve">Č 6 - cirkulační  čerpadlo TUV ,   výkon cca  2,0 m3/hod./ dt= 3,5 m,   </t>
  </si>
  <si>
    <t>46</t>
  </si>
  <si>
    <t xml:space="preserve">Č 6 - cirkulační  čerpadlo TUV ,   výkon cca  2,0 m3/hod./ dt= 3,5 m,                                                                                                                      </t>
  </si>
  <si>
    <t>Pol24</t>
  </si>
  <si>
    <t xml:space="preserve">Membránová tlaková expanzní nádoba pro topné soustavy, Objem 500  l</t>
  </si>
  <si>
    <t>48</t>
  </si>
  <si>
    <t>25</t>
  </si>
  <si>
    <t>Pol25</t>
  </si>
  <si>
    <t>Membránová tlaková expanzní nádoba pro topné soustavy, Objem 35 l</t>
  </si>
  <si>
    <t>50</t>
  </si>
  <si>
    <t>Pol26</t>
  </si>
  <si>
    <t xml:space="preserve">Membránová tlaková expanzní nádoba pro připojení  pitné  vody , Objem 25  l</t>
  </si>
  <si>
    <t>52</t>
  </si>
  <si>
    <t>D3</t>
  </si>
  <si>
    <t xml:space="preserve">03 - ARMATURY </t>
  </si>
  <si>
    <t>D4</t>
  </si>
  <si>
    <t>27</t>
  </si>
  <si>
    <t>Pol27</t>
  </si>
  <si>
    <t xml:space="preserve">kohout kulový  DN 32</t>
  </si>
  <si>
    <t>54</t>
  </si>
  <si>
    <t>Pol28</t>
  </si>
  <si>
    <t xml:space="preserve">kohout kulový  DN 40</t>
  </si>
  <si>
    <t>56</t>
  </si>
  <si>
    <t>29</t>
  </si>
  <si>
    <t>Pol29</t>
  </si>
  <si>
    <t xml:space="preserve">kohout kulový  DN 50</t>
  </si>
  <si>
    <t>58</t>
  </si>
  <si>
    <t>Pol30</t>
  </si>
  <si>
    <t xml:space="preserve">kohout kulový  DN 65</t>
  </si>
  <si>
    <t>60</t>
  </si>
  <si>
    <t>31</t>
  </si>
  <si>
    <t>Pol31</t>
  </si>
  <si>
    <t xml:space="preserve">kohout kulový  DN 80</t>
  </si>
  <si>
    <t>62</t>
  </si>
  <si>
    <t>Pol32</t>
  </si>
  <si>
    <t xml:space="preserve">kohout kulový  DN 100</t>
  </si>
  <si>
    <t>64</t>
  </si>
  <si>
    <t>33</t>
  </si>
  <si>
    <t>Pol33</t>
  </si>
  <si>
    <t xml:space="preserve">kohout kulový   DN 125</t>
  </si>
  <si>
    <t>66</t>
  </si>
  <si>
    <t>Pol34</t>
  </si>
  <si>
    <t xml:space="preserve">filtr   DN 32</t>
  </si>
  <si>
    <t>68</t>
  </si>
  <si>
    <t>35</t>
  </si>
  <si>
    <t>Pol35</t>
  </si>
  <si>
    <t xml:space="preserve">filtr   DN 40</t>
  </si>
  <si>
    <t>70</t>
  </si>
  <si>
    <t>Pol36</t>
  </si>
  <si>
    <t xml:space="preserve">filtr   DN 50</t>
  </si>
  <si>
    <t>72</t>
  </si>
  <si>
    <t>37</t>
  </si>
  <si>
    <t>Pol37</t>
  </si>
  <si>
    <t xml:space="preserve">filtr   DN 65</t>
  </si>
  <si>
    <t>74</t>
  </si>
  <si>
    <t>Pol38</t>
  </si>
  <si>
    <t xml:space="preserve">filtr   DN 80</t>
  </si>
  <si>
    <t>76</t>
  </si>
  <si>
    <t>39</t>
  </si>
  <si>
    <t>Pol39</t>
  </si>
  <si>
    <t xml:space="preserve">filtr   DN 100</t>
  </si>
  <si>
    <t>78</t>
  </si>
  <si>
    <t>Pol40</t>
  </si>
  <si>
    <t>klapka zpětná pružinová DN 32</t>
  </si>
  <si>
    <t>80</t>
  </si>
  <si>
    <t>41</t>
  </si>
  <si>
    <t>Pol41</t>
  </si>
  <si>
    <t>klapka zpětná pružinová DN 40</t>
  </si>
  <si>
    <t>82</t>
  </si>
  <si>
    <t>Pol42</t>
  </si>
  <si>
    <t>klapka zpětná pružinová DN 50</t>
  </si>
  <si>
    <t>84</t>
  </si>
  <si>
    <t>43</t>
  </si>
  <si>
    <t>Pol43</t>
  </si>
  <si>
    <t>klapka zpětná pružinová DN 65</t>
  </si>
  <si>
    <t>86</t>
  </si>
  <si>
    <t>Pol44</t>
  </si>
  <si>
    <t>klapka zpětná pružinová DN 80</t>
  </si>
  <si>
    <t>88</t>
  </si>
  <si>
    <t>45</t>
  </si>
  <si>
    <t>Pol45</t>
  </si>
  <si>
    <t>kohout výpustný DN 15</t>
  </si>
  <si>
    <t>90</t>
  </si>
  <si>
    <t>Pol46</t>
  </si>
  <si>
    <t xml:space="preserve">ventil odvzdušňovací automatický  3/8"</t>
  </si>
  <si>
    <t>92</t>
  </si>
  <si>
    <t>47</t>
  </si>
  <si>
    <t>Pol47</t>
  </si>
  <si>
    <t xml:space="preserve">manometr    0-400 kPa+smyčka+kohout</t>
  </si>
  <si>
    <t>94</t>
  </si>
  <si>
    <t>Pol48</t>
  </si>
  <si>
    <t xml:space="preserve">teploměr 0 - 120  C</t>
  </si>
  <si>
    <t>96</t>
  </si>
  <si>
    <t>49</t>
  </si>
  <si>
    <t>Pol49</t>
  </si>
  <si>
    <t xml:space="preserve">RV1 - pro radiátorový systém - ventil směšovací  trojcestný DN 80  , hodnota kvs 150,     ovládaný servopohonem  .  Z   důvodu kompaktibility a optimalizace funkčnosti                                           bude servopohon v dodávce  profese MaR</t>
  </si>
  <si>
    <t>98</t>
  </si>
  <si>
    <t>Pol50</t>
  </si>
  <si>
    <t xml:space="preserve">RV2 - pro ohřev VZT jednotek č.1,2,3,4,5  - ventil směšovací  trojcestný DN 50  ,                    hodnota kvs 40 ,     ovládaný servopohonem  .  Z   důvodu kompaktibility a optimalizace funkčnosti    bude servopohon v dodávce  profese MaR</t>
  </si>
  <si>
    <t>100</t>
  </si>
  <si>
    <t>51</t>
  </si>
  <si>
    <t>Pol51</t>
  </si>
  <si>
    <t xml:space="preserve">RV3 - pro ohřev VZT jednotky  č.6 - ventil směšovací  trojcestný DN 40  ,                    hodnota kvs 45 ,     ovládaný servopohonem  .  Z   důvodu kompaktibility a optimalizace funkčnosti    bude servopohon v dodávce  profese MaR</t>
  </si>
  <si>
    <t>102</t>
  </si>
  <si>
    <t>Pol52</t>
  </si>
  <si>
    <t xml:space="preserve">RV4 - pro chlazení  VZT jednotek č.1,2,3,4,5  - ventil směšovací  trojcestný DN 65  ,                    hodnota kvs 90  ,     ovládaný servopohonem  .  Z   důvodu kompaktibility a optimalizace funkčnosti    bude servopohon v dodávce  profese MaR</t>
  </si>
  <si>
    <t>104</t>
  </si>
  <si>
    <t>53</t>
  </si>
  <si>
    <t>Pol53</t>
  </si>
  <si>
    <t xml:space="preserve">RV5 - pro chlazení  VZT jednotky  č.6 - ventil směšovací  trojcestný DN 50  ,                    hodnota kvs 40 ,     ovládaný servopohonem  .  Z   důvodu kompaktibility a optimalizace funkčnosti    bude servopohon v dodávce  profese MaR</t>
  </si>
  <si>
    <t>106</t>
  </si>
  <si>
    <t>Pol54</t>
  </si>
  <si>
    <t xml:space="preserve">RV6 - pro ohřev zásobníku TUV 2  - ventil směšovací  trojcestný DN 50  ,                    hodnota kvs 40 ,     ovládaný servopohonem  .  Z   důvodu kompaktibility a optimalizace funkčnosti    bude servopohon v dodávce  profese MaR</t>
  </si>
  <si>
    <t>108</t>
  </si>
  <si>
    <t>55</t>
  </si>
  <si>
    <t>Pol55</t>
  </si>
  <si>
    <t xml:space="preserve">bezpečnostní  skupina pro vodovodní  přípojku - KK 40 , zpětný ventil  DN  40 ,                                                     pojistný ventil  DN 25 ,    6,0  bar,</t>
  </si>
  <si>
    <t>110</t>
  </si>
  <si>
    <t>Pol56</t>
  </si>
  <si>
    <t xml:space="preserve">kompenzátor chvění pryžový přírubový  DN 50</t>
  </si>
  <si>
    <t>112</t>
  </si>
  <si>
    <t>57</t>
  </si>
  <si>
    <t>Pol57</t>
  </si>
  <si>
    <t xml:space="preserve">kompenzátor chvění pryžový přírubový  DN 100</t>
  </si>
  <si>
    <t>114</t>
  </si>
  <si>
    <t>Pol58</t>
  </si>
  <si>
    <t xml:space="preserve">pojistný ventil  DN 40 ,    3,0  bar,</t>
  </si>
  <si>
    <t>116</t>
  </si>
  <si>
    <t>D5</t>
  </si>
  <si>
    <t xml:space="preserve">04 - POTRUBÍ  z trubek  ocelových  bezešvých 11 373                                    + nátěr 2 * S</t>
  </si>
  <si>
    <t>59</t>
  </si>
  <si>
    <t>Pol59</t>
  </si>
  <si>
    <t>DN 125</t>
  </si>
  <si>
    <t>bm</t>
  </si>
  <si>
    <t>118</t>
  </si>
  <si>
    <t>Pol60</t>
  </si>
  <si>
    <t>DN 100</t>
  </si>
  <si>
    <t>120</t>
  </si>
  <si>
    <t>61</t>
  </si>
  <si>
    <t>Pol61</t>
  </si>
  <si>
    <t>DN 80</t>
  </si>
  <si>
    <t>122</t>
  </si>
  <si>
    <t>Pol62</t>
  </si>
  <si>
    <t>DN 65</t>
  </si>
  <si>
    <t>124</t>
  </si>
  <si>
    <t>63</t>
  </si>
  <si>
    <t>Pol63</t>
  </si>
  <si>
    <t>DN 50</t>
  </si>
  <si>
    <t>126</t>
  </si>
  <si>
    <t>Pol64</t>
  </si>
  <si>
    <t>tvarovky, kolínka, fitinky</t>
  </si>
  <si>
    <t>128</t>
  </si>
  <si>
    <t>D6</t>
  </si>
  <si>
    <t xml:space="preserve">05 - POTRUBÍ  MĚDĚNÉ ,  POLOTVRDÉ, DIN 1786</t>
  </si>
  <si>
    <t>65</t>
  </si>
  <si>
    <t>Pol65</t>
  </si>
  <si>
    <t>DN 40 - 42*1,5</t>
  </si>
  <si>
    <t>130</t>
  </si>
  <si>
    <t>Pol66</t>
  </si>
  <si>
    <t>DN 32 - 35*1,5</t>
  </si>
  <si>
    <t>132</t>
  </si>
  <si>
    <t>67</t>
  </si>
  <si>
    <t>Pol67</t>
  </si>
  <si>
    <t>134</t>
  </si>
  <si>
    <t>D7</t>
  </si>
  <si>
    <t xml:space="preserve">06 - DEMONTÁŽE + ODVOZ+ LIKVIDACE  AUTORIZOVANOU FIRMOU</t>
  </si>
  <si>
    <t>Pol68</t>
  </si>
  <si>
    <t xml:space="preserve">demontáž  stávajících  ocelových  rozvodů  vytápění a chlazení  DN 40-50-65</t>
  </si>
  <si>
    <t>136</t>
  </si>
  <si>
    <t>69</t>
  </si>
  <si>
    <t>Pol69</t>
  </si>
  <si>
    <t xml:space="preserve">demontáž  stávajících  2 ks  chladících kompresorů , 3 ks  akumulačních nádob 500 l ,                + další  příslušenství</t>
  </si>
  <si>
    <t>138</t>
  </si>
  <si>
    <t>D8</t>
  </si>
  <si>
    <t>07 - TEPELNÉ IZOLACE PRO ROZVODY TOPNÉ VODY</t>
  </si>
  <si>
    <t>Pol345</t>
  </si>
  <si>
    <t xml:space="preserve">Potrubí  vedené  venkovním   prostředím :                                                                                Termoizolační trubice pro potrubí minerální s hliníkovou fólií  DN 50 , síla  stěny  50 mm:                                           </t>
  </si>
  <si>
    <t>140</t>
  </si>
  <si>
    <t xml:space="preserve">Potrubí  vedené  venkovním   prostředím :                                                                                Termoizolační trubice pro potrubí minerální s hliníkovou fólií  DN 50 , síla  stěny  50 mm:                                           s  opláštěním  z ocelového  pozink.plechu  nebo  hliníkového   plechu</t>
  </si>
  <si>
    <t>71</t>
  </si>
  <si>
    <t>Pol71</t>
  </si>
  <si>
    <t xml:space="preserve">Potrubí  vedené  vnitřním   prostředím :  Termoizolační trubice pro potrubí minerální s hliníkovou fólií  DN 100 , síla  stěny  50 mm:</t>
  </si>
  <si>
    <t>142</t>
  </si>
  <si>
    <t>Pol72</t>
  </si>
  <si>
    <t xml:space="preserve">Potrubí  vedené  vnitřním   prostředím :  Termoizolační trubice pro potrubí minerální s hliníkovou fólií  DN 80 , síla  stěny  40 mm:</t>
  </si>
  <si>
    <t>144</t>
  </si>
  <si>
    <t>73</t>
  </si>
  <si>
    <t>Pol73</t>
  </si>
  <si>
    <t xml:space="preserve">Potrubí  vedené  vnitřním   prostředím :  Termoizolační trubice pro potrubí minerální s hliníkovou fólií  DN 65 , síla  stěny  30 mm:</t>
  </si>
  <si>
    <t>146</t>
  </si>
  <si>
    <t>Pol74</t>
  </si>
  <si>
    <t xml:space="preserve">Potrubí  vedené  vnitřním   prostředím :  Termoizolační trubice pro potrubí minerální s hliníkovou fólií  DN 50, síla  stěny  25 mm:</t>
  </si>
  <si>
    <t>148</t>
  </si>
  <si>
    <t>75</t>
  </si>
  <si>
    <t>Pol75</t>
  </si>
  <si>
    <t xml:space="preserve">Potrubí  vedené  vnitřním   prostředím :  Termoizolační trubice pro potrubí minerální s hliníkovou fólií  DN 40 , síla  stěny  20 mm:</t>
  </si>
  <si>
    <t>150</t>
  </si>
  <si>
    <t>Pol76</t>
  </si>
  <si>
    <t xml:space="preserve">Potrubí  vedené  vnitřním   prostředím :  Termoizolační trubice pro potrubí minerální s hliníkovou fólií  DN 32 , síla  stěny  15 mm:</t>
  </si>
  <si>
    <t>152</t>
  </si>
  <si>
    <t>77</t>
  </si>
  <si>
    <t>Pol77</t>
  </si>
  <si>
    <t xml:space="preserve">Termoizolační rohož  pro  tepelnou  izolaci  rozdělovačů a  sběračů RS1,  RS  2  , síla  stěny  50  mm + ochranná  folie hliníková</t>
  </si>
  <si>
    <t>m2</t>
  </si>
  <si>
    <t>154</t>
  </si>
  <si>
    <t>Pol78</t>
  </si>
  <si>
    <t xml:space="preserve">Označení potrubí podle druhu  pracovní látky  orientačními štítky                                                  +  označení  směru   toku media  šipkami</t>
  </si>
  <si>
    <t>156</t>
  </si>
  <si>
    <t>D9</t>
  </si>
  <si>
    <t>08 - TEPELNÉ IZOLACE PRO ROZVODY CHLADÍCÍ VODY</t>
  </si>
  <si>
    <t>79</t>
  </si>
  <si>
    <t>Pol346</t>
  </si>
  <si>
    <t xml:space="preserve">Potrubí  vedené  venkovním   prostředím :                                                                                Termoizolační trubice  pro  chladivová potrubí  s parotěsnou zábranou   ( zabraňující rosení )  ,   tloušťka  80  mm pro potrubí  DN 1</t>
  </si>
  <si>
    <t>158</t>
  </si>
  <si>
    <t xml:space="preserve">Potrubí  vedené  venkovním   prostředím :                                                                                Termoizolační trubice  pro  chladivová potrubí  s parotěsnou zábranou   ( zabraňující rosení )  ,   tloušťka  80  mm pro potrubí  DN 100                                             s  opláštěním  z ocelového  pozink.plechu  nebo  hliník. plechu</t>
  </si>
  <si>
    <t>Pol347</t>
  </si>
  <si>
    <t xml:space="preserve">Potrubí  vedené  venkovním    prostředím :                                                                                Termoizolační trubice  pro  chladivová potrubí  s parotěsnou zábranou   ( zabraňující rosení )   , tloušťka  80  mm pro potrubí  DN 1</t>
  </si>
  <si>
    <t>160</t>
  </si>
  <si>
    <t xml:space="preserve">Potrubí  vedené  venkovním    prostředím :                                                                                Termoizolační trubice  pro  chladivová potrubí  s parotěsnou zábranou   ( zabraňující rosení )   , tloušťka  80  mm pro potrubí  DN 125                                                        s  opláštěním  z ocelového  pozink.plechu  nebo  hliník. plechu</t>
  </si>
  <si>
    <t>81</t>
  </si>
  <si>
    <t>Pol348</t>
  </si>
  <si>
    <t xml:space="preserve">Potrubí  vedené  vnitřním   prostředím :    Termoizolační trubice  pro  chladivová potrubí  s parotěsnou zábranou   ( zabraňující rosení )  ,</t>
  </si>
  <si>
    <t>162</t>
  </si>
  <si>
    <t xml:space="preserve">Potrubí  vedené  vnitřním   prostředím :                                                                                Termoizolační trubice  pro  chladivová potrubí  s parotěsnou zábranou   ( zabraňující rosení )  ,  , proříznutá trubka  s protikondenzační                 lepící páskou , tloušťka  32  mm pro potrubí  DN 125</t>
  </si>
  <si>
    <t>Pol349</t>
  </si>
  <si>
    <t xml:space="preserve">Potrubí  vedené  vnitřním   prostředím :     Termoizolační trubice  pro  chladivová potrubí  s parotěsnou zábranou   ( zabraňující rosení )  , proříznutá tru</t>
  </si>
  <si>
    <t>164</t>
  </si>
  <si>
    <t xml:space="preserve">Potrubí  vedené  vnitřním   prostředím :                                                                                Termoizolační trubice  pro  chladivová potrubí  s parotěsnou zábranou   ( zabraňující rosení )  ,    proříznutá trubka  s protikondenzační                 lepící páskou , tloušťka  32  mm pro potrubí  DN 100</t>
  </si>
  <si>
    <t>83</t>
  </si>
  <si>
    <t>Pol350</t>
  </si>
  <si>
    <t xml:space="preserve">Potrubí  vedené  vnitřním   prostředím :   Termoizolační trubice  pro  chladivová potrubí  s parotěsnou zábranou   ( zabraňující rosení )  ,  proříznutá tru</t>
  </si>
  <si>
    <t>166</t>
  </si>
  <si>
    <t xml:space="preserve">Potrubí  vedené  vnitřním   prostředím :                                                                                Termoizolační trubice  pro  chladivová potrubí  s parotěsnou zábranou   ( zabraňující rosení )  ,   proříznutá trubka  s protikondenzační                 lepící páskou , tloušťka  32  mm pro potrubí  DN 65</t>
  </si>
  <si>
    <t>Pol351</t>
  </si>
  <si>
    <t xml:space="preserve">Potrubí  vedené  vnitřním   prostředím :  Termoizolační trubice  pro  chladivová potrubí  s parotěsnou zábranou   ( zabraňující rosení )  ,proříznutá tru</t>
  </si>
  <si>
    <t>168</t>
  </si>
  <si>
    <t xml:space="preserve">Potrubí  vedené  vnitřním   prostředím :                                                                                Termoizolační trubice  pro  chladivová potrubí  s parotěsnou zábranou   ( zabraňující rosení )  , proříznutá trubka  s protikondenzační                 lepící páskou , tloušťka 25  mm pro potrubí  DN 50</t>
  </si>
  <si>
    <t>85</t>
  </si>
  <si>
    <t>Pol85</t>
  </si>
  <si>
    <t xml:space="preserve">Termoizolační pás  pro  tepelnou  izolaci  rozdělovače + sběrače   pro  chladivo                            s parotěsnou zábranou( zabraňující rosení )      síla  stěny  50  mm</t>
  </si>
  <si>
    <t>170</t>
  </si>
  <si>
    <t xml:space="preserve">Termoizolační pás  pro  tepelnou  izolaci  rozdělovače + sběrače   pro  chladivo                            s parotěsnou zábranou( zabraňující rosení )     síla  stěny  50  mm</t>
  </si>
  <si>
    <t>Pol86</t>
  </si>
  <si>
    <t xml:space="preserve">Termoizolační pás  pro  tepelnou  izolaci  hlavní akumulační nádrže                                               s parotěsnou zábranou( zabraňující rosení )        síla  stěny  50  mm</t>
  </si>
  <si>
    <t>172</t>
  </si>
  <si>
    <t>87</t>
  </si>
  <si>
    <t>174</t>
  </si>
  <si>
    <t>D10</t>
  </si>
  <si>
    <t xml:space="preserve">09 -  POŽÁRNÍ UCPÁVKY A IZOLACE                                                       </t>
  </si>
  <si>
    <t>Pol352</t>
  </si>
  <si>
    <t xml:space="preserve">Veškeré prostupy instalací mezi požárními úseky musí být provedeny a utěsněny hmotami třídy reakce na oheň A1, A2 v souladu s ČSN 73 0802 a ČSN 73 0810 na požární odolnost konstrukce, kterou prostupují (maximálně 45  minut)                                </t>
  </si>
  <si>
    <t>kg</t>
  </si>
  <si>
    <t>176</t>
  </si>
  <si>
    <t xml:space="preserve">Veškeré prostupy instalací mezi požárními úseky musí být provedeny a utěsněny hmotami třídy reakce na oheň A1, A2 v souladu s ČSN 73 0802 a ČSN 73 0810 na požární odolnost konstrukce, kterou prostupují (maximálně 45  minut)                                                                                                                            , např.  protipožární  pěna  s požadovanou třídou hořlavosti</t>
  </si>
  <si>
    <t>D11</t>
  </si>
  <si>
    <t xml:space="preserve">10-  ROZVODY SV, TUV, C -  POTRUBÍ  Z TRUBEK PPR                                                </t>
  </si>
  <si>
    <t>89</t>
  </si>
  <si>
    <t>Pol88</t>
  </si>
  <si>
    <t xml:space="preserve">potrubí  z trubek PPR  S 5  ( PN 10)   -    -  rozvod studené vody -  50 / 4,6 , s termoizolační trubicí návlekovou tl. 15 mm</t>
  </si>
  <si>
    <t>178</t>
  </si>
  <si>
    <t>Pol89</t>
  </si>
  <si>
    <t xml:space="preserve">potrubí  z trubek PPR  S 2,5  ( PN 20)   -    -  rozvod cirkulace -  40 /6,7  ,  s termoizolační trubicí návlekovou tl. 25 mm</t>
  </si>
  <si>
    <t>180</t>
  </si>
  <si>
    <t>91</t>
  </si>
  <si>
    <t>Pol90</t>
  </si>
  <si>
    <t xml:space="preserve">potrubí  z trubek PPR  S 2,5  ( PN 20)   -    -  rozvod TUV  -  63 / 10,5,  s termoizolační trubicí návlekovou tl. 25 mm</t>
  </si>
  <si>
    <t>182</t>
  </si>
  <si>
    <t>Pol91</t>
  </si>
  <si>
    <t>tvarovky, fitinky</t>
  </si>
  <si>
    <t>184</t>
  </si>
  <si>
    <t>D12</t>
  </si>
  <si>
    <t xml:space="preserve">11  -HUTNÍ,  SPOJOVACÍ , TĚSNÍCÍ  A MONTÁŽNÍ MATERIÁL</t>
  </si>
  <si>
    <t>93</t>
  </si>
  <si>
    <t>Pol92</t>
  </si>
  <si>
    <t>hutní materiál na výrobu závěsů a uložení</t>
  </si>
  <si>
    <t>186</t>
  </si>
  <si>
    <t>Pol93</t>
  </si>
  <si>
    <t>spojovací materiál</t>
  </si>
  <si>
    <t>188</t>
  </si>
  <si>
    <t>95</t>
  </si>
  <si>
    <t>Pol94</t>
  </si>
  <si>
    <t xml:space="preserve">těsnící a montážní  materiál</t>
  </si>
  <si>
    <t>190</t>
  </si>
  <si>
    <t>Pol353</t>
  </si>
  <si>
    <t xml:space="preserve">typové  závěsové   prvky    pro uložení     potrubí   chladiva DN 125   -  s  vloženou tepelnou izolací v místě styku , nesmí být použito způsobu uložení kov na kov -    s dostatečně  širokou  objímkou  na izolaci  v místě styku , nesmí dojít  ke stlačení</t>
  </si>
  <si>
    <t>192</t>
  </si>
  <si>
    <t xml:space="preserve">typové  závěsové   prvky    pro uložení     potrubí   chladiva DN 125   -  s  vloženou tepelnou izolací v místě styku , nesmí být použito způsobu uložení kov na kov -    s dostatečně  širokou  objímkou  na izolaci  v místě styku , nesmí dojít  ke stlačení izolace :</t>
  </si>
  <si>
    <t>97</t>
  </si>
  <si>
    <t>Pol354</t>
  </si>
  <si>
    <t xml:space="preserve">typové  závěsové   prvky    pro uložení     potrubí   chladiva DN 100   -  s  vloženou tepelnou izolací v místě styku , nesmí být použito způsobu uložení kov na kov -    s dostatečně  širokou  objímkou  na izolaci  v místě styku , nesmí dojít  ke stlačení</t>
  </si>
  <si>
    <t>194</t>
  </si>
  <si>
    <t xml:space="preserve">typové  závěsové   prvky    pro uložení     potrubí   chladiva DN 100   -  s  vloženou tepelnou izolací v místě styku , nesmí být použito způsobu uložení kov na kov -    s dostatečně  širokou  objímkou  na izolaci  v místě styku , nesmí dojít  ke stlačení izolace :</t>
  </si>
  <si>
    <t>Pol355</t>
  </si>
  <si>
    <t xml:space="preserve">typové  závěsové   prvky    pro uložení     potrubí   chladiva DN 65   -  s  vloženou tepelnou izolací v místě styku , nesmí být použito způsobu uložení kov na kov -    s dostatečně  širokou  objímkou  na izolaci  v místě styku , nesmí dojít  ke stlačení </t>
  </si>
  <si>
    <t>196</t>
  </si>
  <si>
    <t xml:space="preserve">typové  závěsové   prvky    pro uložení     potrubí   chladiva DN 65   -  s  vloženou tepelnou izolací v místě styku , nesmí být použito způsobu uložení kov na kov -    s dostatečně  širokou  objímkou  na izolaci  v místě styku , nesmí dojít  ke stlačení izolace :</t>
  </si>
  <si>
    <t>99</t>
  </si>
  <si>
    <t>Pol356</t>
  </si>
  <si>
    <t xml:space="preserve">typové  závěsové   prvky    pro uložení     potrubí   chladiva DN 50   -  s  vloženou tepelnou izolací v místě styku , nesmí být použito způsobu uložení kov na kov -    s dostatečně  širokou  objímkou  na izolaci  v místě styku , nesmí dojít  ke stlačení </t>
  </si>
  <si>
    <t>198</t>
  </si>
  <si>
    <t xml:space="preserve">typové  závěsové   prvky    pro uložení     potrubí   chladiva DN 50   -  s  vloženou tepelnou izolací v místě styku , nesmí být použito způsobu uložení kov na kov -    s dostatečně  širokou  objímkou  na izolaci  v místě styku , nesmí dojít  ke stlačení izolace :</t>
  </si>
  <si>
    <t>Pol99</t>
  </si>
  <si>
    <t xml:space="preserve">roznášecí rám pod akumulační nádobu  :  4000*150 mm vyrobený z profilu  U14 , přizpůsobit  nosným nohám nádoby</t>
  </si>
  <si>
    <t>200</t>
  </si>
  <si>
    <t>101</t>
  </si>
  <si>
    <t>Pol100</t>
  </si>
  <si>
    <t xml:space="preserve">roznášecí rám pod zásobník TUV   750 l :  2000*1000 mm vyrobený z profilu  U10</t>
  </si>
  <si>
    <t>202</t>
  </si>
  <si>
    <t>D13</t>
  </si>
  <si>
    <t xml:space="preserve">12 -  ÚPRAVA  OTOPNÉ  VODY (parametry otopné vody  musí  odpovídat  požadavkům  výrobce  tepelného č</t>
  </si>
  <si>
    <t>Pol101</t>
  </si>
  <si>
    <t xml:space="preserve">Vypláchnutí  a   napuštění  otopné soustavy  čistou vodu .                                                                       Objem  otopné  soustavy činí  cca      5   m3</t>
  </si>
  <si>
    <t>204</t>
  </si>
  <si>
    <t>103</t>
  </si>
  <si>
    <t>Pol357</t>
  </si>
  <si>
    <t xml:space="preserve">Provedení laboratorního rozboru kvality   otopné vody v systému  ,                                                      kontrola hodnot  požadovaných výrobcem tepelného čerpadla ,                                                      dle výsledků případná </t>
  </si>
  <si>
    <t>206</t>
  </si>
  <si>
    <t xml:space="preserve">Provedení laboratorního rozboru kvality   otopné vody v systému  ,                                                      kontrola hodnot  požadovaných výrobcem tepelného čerpadla ,                                                      dle výsledků případná úprava</t>
  </si>
  <si>
    <t>D14</t>
  </si>
  <si>
    <t xml:space="preserve">13 -  MONTÁŽ   ,  DOPRAVA , TLAKOVÉ ZKOUŠKY,                                        VÝCHOZÍ   REVIZE</t>
  </si>
  <si>
    <t>Pol358</t>
  </si>
  <si>
    <t>montáž, doprava, seřízení, uvedení do provozu</t>
  </si>
  <si>
    <t>208</t>
  </si>
  <si>
    <t xml:space="preserve">02 - OD  ANDY VZT</t>
  </si>
  <si>
    <t>D1 - 01 - APARÁTY</t>
  </si>
  <si>
    <t xml:space="preserve">D2 - </t>
  </si>
  <si>
    <t>D3 - 02 - PŘÍSLUŠENSTVÍ</t>
  </si>
  <si>
    <t xml:space="preserve">    D4 - VZT Zařízení č. 1  </t>
  </si>
  <si>
    <t xml:space="preserve">    D5 - VZT Zařízení č. 2</t>
  </si>
  <si>
    <t xml:space="preserve">    D6 - VZT Zařízení č. 3</t>
  </si>
  <si>
    <t xml:space="preserve">    D7 - VZT Zařízení č. 4</t>
  </si>
  <si>
    <t xml:space="preserve">    D8 - VZT Zařízení č. 5</t>
  </si>
  <si>
    <t xml:space="preserve">    D9 - VZT Zařízení č. 6</t>
  </si>
  <si>
    <t xml:space="preserve">    D10 - Společné </t>
  </si>
  <si>
    <t xml:space="preserve">D11 - 03 - POTRUBÍ  VZDUCHOTECHNICKÉ  ČTYŘHRANNÉ                                             OCELOVÉ SK.I </t>
  </si>
  <si>
    <t xml:space="preserve">    D12 - VZT  Zařízení č. 2 </t>
  </si>
  <si>
    <t xml:space="preserve">    D13 - VZT  Zařízení č. 3</t>
  </si>
  <si>
    <t xml:space="preserve">    D14 - VZT  Zařízení č. 4</t>
  </si>
  <si>
    <t xml:space="preserve">    D15 - VZT  Zařízení č. 5</t>
  </si>
  <si>
    <t xml:space="preserve">    D16 - VZT  Zařízení č. 6</t>
  </si>
  <si>
    <t xml:space="preserve">D17 - 04 -  TEPELNÉ  IZOLACE </t>
  </si>
  <si>
    <t xml:space="preserve">D18 - 05 - DEMONTÁŽE , ODVOZ,  ZLIKVIDOVÁNÍ  OPRÁVNĚNOU  AUTORIZOVANOU  FIRMOU</t>
  </si>
  <si>
    <t xml:space="preserve">D19 - 06 - STAVEBNÍ ÚPRAVY , PŘELOŽENÍ  KANALIZACE</t>
  </si>
  <si>
    <t xml:space="preserve">D20 - 07 - HUTNÍ,  SPOJOVACÍ , TĚSNÍCÍ  A MONTÁŽNÍ MATERIÁL</t>
  </si>
  <si>
    <t xml:space="preserve">D21 - 08-  MONTÁŽ  ,DOPRAVA ,  UVEDENÍ  DO  PROVOZU , PROVOZNÍ ZKOUŠKY ,</t>
  </si>
  <si>
    <t>01 - APARÁTY</t>
  </si>
  <si>
    <t>Pol359</t>
  </si>
  <si>
    <t xml:space="preserve">KOMPLETNÍ  DODÁVKA  :                                                                                                                                      VZT  Zařízení č. 1 - Centrální  větrací jednotka s rekuperací ,  provedení  vnitřní ,               </t>
  </si>
  <si>
    <t xml:space="preserve">KOMPLETNÍ  DODÁVKA  :                                                                                                                                      VZT  Zařízení č. 1 - Centrální  větrací jednotka s rekuperací ,  provedení  vnitřní ,                  Přívod  : Qv = až 23 500  m3/hod . při dp = 550 Pa,                                                                    Odvod : Qv = až  23 500 m3/hod. při  dp = 550  Pa       rotační    rekuperační  výměník s  účinností  77,6   % ,                                                              přívod  P =2*5,4 kW  ,   odvod  P = 2*4,1  kW  odvod,                                                         přívodní i odsávací  ventilátory s  regulací  otáček   frekvenčními  měniči,    délka 4090 mm, šířka 1960  mm, výška  2680  mm+rám 120 mm , hmotnost 2609   kg , filtrace  třídy  F7 ,  s  vodním  ohřívačem spád 55/40     101,6 kW   , s  vodním  chladičem  127  kW,                              s tlumícími  manžetami na přírubách e1,e2,i1,i2,   s klapkami na přírubách e1, i2 ,                       umístění  přírub e1, e2 , i1  v  čelech,     umístění  příruby  i2 v horní desce                                         + kompletní  typový  systém  Měření  a  regulace    ,                                                                     servisní strana PRAVÁ    ve  směru  proudění  čerstvého  vzduchu,                    Z důvodu transportu výtahem  š=1600, v=2460,l=3000 bude rekuperační komora dělená na spodní a horní část  s rozloženým výměníkem na sekce.   typ  jednotky  :  JANKA  KLMOD 24 , výrobce  JANKA Radotín  Praha, dle nabídky AHU-20-0163-F z 20.11.2020</t>
  </si>
  <si>
    <t>Pol360</t>
  </si>
  <si>
    <t xml:space="preserve">KOMPLETNÍ  DODÁVKA  :                                                                                                                                      VZT  Zařízení č. 2 - Centrální  větrací jednotka s rekuperací ,  provedení  vnitřní ,               </t>
  </si>
  <si>
    <t xml:space="preserve">KOMPLETNÍ  DODÁVKA  :                                                                                                                                      VZT  Zařízení č. 2 - Centrální  větrací jednotka s rekuperací ,  provedení  vnitřní ,                  Přívod  : Qv = až 23 500  m3/hod . při dp = 550 Pa,                                                                    Odvod : Qv = až  23 500 m3/hod. při  dp = 550  Pa       rotační    rekuperační  výměník s  účinností  77,6   % ,                                                              přívod  P =2*5,4 kW  ,   odvod  P = 2*4,1  kW  odvod,                                                         přívodní i odsávací  ventilátory s  regulací  otáček   frekvenčními  měniči,    délka 4090 mm, šířka 1960  mm, výška  2680  mm+rám 120 mm , hmotnost 2609   kg , filtrace  třídy  F7 ,  s  vodním  ohřívačem spád 55/40     101,6 kW   , s  vodním  chladičem  127  kW,                                s tlumícími  manžetami na přírubách e1,e2,i1,i2,   s klapkami na přírubách e1, i2 ,                       umístění  přírub e1, e2  v  čelech,     umístění  přírub   i1,  i2 v horní desce                                         + kompletní  typový  systém  Měření  a  regulace    ,                                                                     servisní strana LEVÁ    ve  směru  proudění  čerstvého  vzduchu,    Z důvodu transportu výtahem  š=1600, v=2460,l=3000 bude rekuperační komora dělená na spodní a horní část  s rozloženým výměníkem na sekce.   typ  jednotky  :  JANKA  KLMOD 24 , výrobce  JANKA Radotín  Praha, dle nabídky AHU-20-0163-F z 20,11.2020</t>
  </si>
  <si>
    <t>Pol361</t>
  </si>
  <si>
    <t xml:space="preserve">KOMPLETNÍ  DODÁVKA  :                                                                                                                                      VZT  Zařízení č. 3 - Centrální  větrací jednotka s rekuperací ,  provedení  vnitřní ,               </t>
  </si>
  <si>
    <t xml:space="preserve">KOMPLETNÍ  DODÁVKA  :                                                                                                                                      VZT  Zařízení č. 3 - Centrální  větrací jednotka s rekuperací ,  provedení  vnitřní ,                  Přívod  : Qv = až 23 500  m3/hod . při dp = 550 Pa,                                                                    Odvod : Qv = až  23 500 m3/hod. při  dp = 550  Pa       rotační    rekuperační  výměník s  účinností  77,6   % ,                                                              přívod  P =2*5,4 kW  ,   odvod  P = 2*4,1  kW  odvod,                                                         přívodní i odsávací  ventilátory s  regulací  otáček   frekvenčními  měniči,    délka 4090 mm, šířka 1960  mm, výška  2680  mm+rám 120 mm , hmotnost 2609   kg , filtrace  třídy  F7 ,  s  vodním  ohřívačem spád 55/40     101,6 kW   , s  vodním  chladičem  127  kW,                                   s tlumícími  manžetami na přírubách e1,e2,i1,i2,   s klapkami na přírubách e1, i2 ,                       umístění  přírub e1, e2  v  čelech,     umístění  přírub   i1,  i2 v horní desce                                         + kompletní  typový  systém  Měření  a  regulace    ,                                                                     servisní strana PRAVÁ    ve  směru  proudění  čerstvého  vzduchu,  Z důvodu transportu výtahem  š=1600, v=2460,l=3000 bude rekuperační komora dělená na spodní a horní část  s rozloženým výměníkem na sekce.   typ  jednotky  :  JANKA  KLMOD 24 , výrobce  JANKA Radotín  Praha, dle nabídky AHU-20-0163-F z 20,11.2020</t>
  </si>
  <si>
    <t>Pol362</t>
  </si>
  <si>
    <t xml:space="preserve">KOMPLETNÍ  DODÁVKA  :                                                                                                                                      VZT  Zařízení č. 4 - Centrální  větrací jednotka s rekuperací ,  provedení  vnitřní ,               </t>
  </si>
  <si>
    <t xml:space="preserve">KOMPLETNÍ  DODÁVKA  :                                                                                                                                      VZT  Zařízení č. 4 - Centrální  větrací jednotka s rekuperací ,  provedení  vnitřní ,                  Přívod  : Qv = až 23 500  m3/hod . při dp = 550 Pa,                                                                    Odvod : Qv = až  23 500 m3/hod. při  dp = 550  Pa       rotační    rekuperační  výměník s  účinností  77,6   % ,                                                              přívod  P =2*5,4 kW  ,   odvod  P = 2*4,1  kW  odvod,                                                         přívodní i odsávací  ventilátory s  regulací  otáček   frekvenčními  měniči,    délka 4090 mm, šířka 1960  mm, výška  2680  mm+rám 120 mm , hmotnost 2609   kg , filtrace  třídy  F7 ,  s  vodním  ohřívačem spád 55/40     101,6 kW   , s  vodním  chladičem  127  kW,                                   s tlumícími  manžetami na přírubách e1,e2,i1,i2,   s klapkami na přírubách e1, i2 ,                       umístění  přírub e1, e2  v  čelech,     umístění  přírub   i1,  i2 v horní desce                                         + kompletní  typový  systém  Měření  a  regulace    ,     servisní strana LEVÁ     ve  směru  proudění  čerstvého  vzduchu,                                                              Z důvodu transportu výtahem  š=1600, v=2460, l=3000 bude rekuperační komora dělená na spodní a horní část  s rozloženým výměníkem na sekce.   typ  jednotky  :  JANKA  KLMOD 24 , výrobce  JANKA Radotín  Praha, dle nabídky AHU-20-0163-F z 20.11.2020</t>
  </si>
  <si>
    <t>Pol363</t>
  </si>
  <si>
    <t xml:space="preserve">KOMPLETNÍ  DODÁVKA  :                                                                                                                                      VZT  Zařízení č. 5 - Centrální  větrací jednotka s rekuperací ,  provedení  vnitřní ,               </t>
  </si>
  <si>
    <t xml:space="preserve">KOMPLETNÍ  DODÁVKA  :                                                                                                                                      VZT  Zařízení č. 5 - Centrální  větrací jednotka s rekuperací ,  provedení  vnitřní ,                  Přívod  : Qv = až 23 500  m3/hod . při dp = 550 Pa,                                                                    Odvod : Qv = až  23 500 m3/hod. při  dp = 550  Pa       rotační    rekuperační  výměník s  účinností  77,6   % ,                                                              přívod  P =2*5,4 kW  ,   odvod  P = 2*4,1  kW  odvod,                                                         přívodní i odsávací  ventilátory s  regulací  otáček   frekvenčními  měniči,    délka 4090 mm, šířka 1960  mm, výška  2680  mm+rám 120 mm , hmotnost 2609   kg , filtrace  třídy  F7 ,  s  vodním  ohřívačem spád 55/40     101,6 kW   , s  vodním  chladičem  127  kW,                                   s tlumícími  manžetami na přírubách e1,e2,i1,i2,   s klapkami na přírubách e1, i2 ,                       umístění  přírub e1, e2  v  čelech,     umístění  přírub   i1,  i2 v horní desce                                         + kompletní  typový  systém  Měření  a  regulace    ,                                                                     servisní strana PRAVÁ    ve  směru  proudění  čerstvého  vzduchu,  Z důvodu transportu výtahem  š=1600, v=246,l=3000 bude rekuperační komora dělená na spodní a horní část  s rozloženým výměníkem na sekce.   typ  jednotky  :  JANKA  KLMOD 24 , výrobce  JANKA Radotín  Praha, dle nabídky AHU-20-0163-F z 20.11.2020</t>
  </si>
  <si>
    <t>Pol364</t>
  </si>
  <si>
    <t xml:space="preserve">KOMPLETNÍ  DODÁVKA  :   VZT  Zařízení č. 6 -</t>
  </si>
  <si>
    <t xml:space="preserve">KOMPLETNÍ  DODÁVKA  :                                                                                                                                      VZT  Zařízení č. 6 - Centrální  větrací jednotka s rekuperací ,  provedení  vnitřní ,                  Přívod  : Qv = až 12 600  m3/hod . při dp = 550 Pa,                                                                    Odvod : Qv = až  12 600 m3/hod. při  dp = 550  Pa       rotační    rekuperační  výměník s  účinností 73,8    % ,                                                              přívod  P = 6,6  kW  ,   odvod  P = 4,4  kW  odvod,                                                         přívodní i odsávací  ventilátory s  regulací  otáček   frekvenčními  měniči,    délka 4090 mm, šířka 1960  mm, výška  2680  mm+rám 120 mm , hmotnost 2609   kg , filtrace  třídy  F7 ,  s  vodním  ohřívačem  spád 55/40     výkon  60,5 kW   ,                                                s  vodním  chladičem  spád  6/12 výkon   68,1 kW,                                                                              s tlumícími  manžetami na přírubách e1,e2,i1,i2,   s klapkami na přírubách e1, i2 ,                       umístění  přírub e1, e2  v  čelech,     umístění  přírub   i1,  i2 v horní desce                                         + kompletní  typový  systém  Měření  a  regulace    ,                                                                     servisní strana LEVÁ     ve  směru  proudění  čerstvého  vzduchu,                                                    </t>
  </si>
  <si>
    <t>02 - PŘÍSLUŠENSTVÍ</t>
  </si>
  <si>
    <t xml:space="preserve">VZT Zařízení č. 1  </t>
  </si>
  <si>
    <t>Pol109</t>
  </si>
  <si>
    <t xml:space="preserve">klapka regulační  žaluziová 630*630 se  servopohonem,   z důvodu kompaktibility a optimalizace funkčnosti   budou servopohony v dodávce  profese MaR</t>
  </si>
  <si>
    <t>Pol110</t>
  </si>
  <si>
    <t xml:space="preserve">klapka regulační  žaluziová 630*400 se  servopohonem, z důvodu kompaktibility a optimalizace funkčnosti   budou servopohony v dodávce  profese MaR</t>
  </si>
  <si>
    <t>VZT Zařízení č. 2</t>
  </si>
  <si>
    <t>Pol111</t>
  </si>
  <si>
    <t xml:space="preserve">klapka regulační  žaluziová 800*500  se  servopohonem,z důvodu kompaktibility a optimalizace funkčnosti   budou servopohony v dodávce  profese MaR</t>
  </si>
  <si>
    <t>VZT Zařízení č. 3</t>
  </si>
  <si>
    <t>Pol112</t>
  </si>
  <si>
    <t xml:space="preserve">klapka regulační  žaluziová 710*630 se  servopohonem, z důvodu kompaktibility a optimalizace funkčnosti   budou servopohony v dodávce  profese MaR</t>
  </si>
  <si>
    <t>Pol113</t>
  </si>
  <si>
    <t xml:space="preserve">klapka regulační  žaluziová 800*630</t>
  </si>
  <si>
    <t>Pol114</t>
  </si>
  <si>
    <t xml:space="preserve">klapka regulační  žaluziová 710*500</t>
  </si>
  <si>
    <t>VZT Zařízení č. 4</t>
  </si>
  <si>
    <t>Pol115</t>
  </si>
  <si>
    <t xml:space="preserve">klapka regulační  žaluziová 800*500</t>
  </si>
  <si>
    <t>VZT Zařízení č. 5</t>
  </si>
  <si>
    <t>VZT Zařízení č. 6</t>
  </si>
  <si>
    <t>Pol116</t>
  </si>
  <si>
    <t xml:space="preserve">klapka regulační  žaluziová 500*500 se  servopohonem,z důvodu kompaktibility a optimalizace funkčnosti   budou servopohony v dodávce  profese MaR</t>
  </si>
  <si>
    <t xml:space="preserve">Společné </t>
  </si>
  <si>
    <t>Pol117</t>
  </si>
  <si>
    <t xml:space="preserve">vodiče  pro  typový systém Měření a regulace pro VZT jednotek :                                                                       kabel stíněný 1,5 mm +  lišta  plastová  aj.  dle  potřeb  a   situace</t>
  </si>
  <si>
    <t xml:space="preserve">03 - POTRUBÍ  VZDUCHOTECHNICKÉ  ČTYŘHRANNÉ                                             OCELOVÉ SK.I </t>
  </si>
  <si>
    <t>Pol118</t>
  </si>
  <si>
    <t>trouba 800*800 - 650</t>
  </si>
  <si>
    <t>Pol119</t>
  </si>
  <si>
    <t>oblouk ostrý 800*800/90</t>
  </si>
  <si>
    <t>Pol120</t>
  </si>
  <si>
    <t>trouba 800*800 - 350</t>
  </si>
  <si>
    <t>Pol121</t>
  </si>
  <si>
    <t xml:space="preserve">přechod  1600*800-800*800  , pravidelný,   tvar a provedení dle výkresu</t>
  </si>
  <si>
    <t>Pol122</t>
  </si>
  <si>
    <t xml:space="preserve">oblouk přechodový 1200*1860 - 800*1860 / 90,  tvar a provedení dle výkresu</t>
  </si>
  <si>
    <t>P</t>
  </si>
  <si>
    <t xml:space="preserve">Poznámka k položce:_x000d_
Přívod upraveného vzduchu   e2</t>
  </si>
  <si>
    <t>Pol123</t>
  </si>
  <si>
    <t>trouba 1860*1200-350</t>
  </si>
  <si>
    <t>Pol124</t>
  </si>
  <si>
    <t xml:space="preserve">oblouk přechodový 1200*1860 - 710*1860 / 90,  tvar a provedení dle výkresu</t>
  </si>
  <si>
    <t>Pol125</t>
  </si>
  <si>
    <t>přechod 1860*710 - 1000*500 - 330 , tvar a provedení dle výkresu</t>
  </si>
  <si>
    <t>Pol126</t>
  </si>
  <si>
    <t xml:space="preserve">rozbočka trojcestná 710*500 - 710*500 - 1000*500  - 1300,                                           tvar a provedení dle výkresu</t>
  </si>
  <si>
    <t>Pol127</t>
  </si>
  <si>
    <t>trouba 710*500-1970</t>
  </si>
  <si>
    <t>Pol128</t>
  </si>
  <si>
    <t>trouba 710*500-500</t>
  </si>
  <si>
    <t>Pol129</t>
  </si>
  <si>
    <t>oblouk 500*710 / 90</t>
  </si>
  <si>
    <t>Pol130</t>
  </si>
  <si>
    <t>trouba 710*500-150</t>
  </si>
  <si>
    <t>Pol131</t>
  </si>
  <si>
    <t>oblouk 710*500 / 90</t>
  </si>
  <si>
    <t>Pol132</t>
  </si>
  <si>
    <t>trouba 710*500-900</t>
  </si>
  <si>
    <t>Pol133</t>
  </si>
  <si>
    <t>přechod 710*500-500*500-300, tvar a provedení dle výkresu</t>
  </si>
  <si>
    <t>Pol134</t>
  </si>
  <si>
    <t>trouba 500*500-150</t>
  </si>
  <si>
    <t>Pol135</t>
  </si>
  <si>
    <t>oblouk 500*500/90</t>
  </si>
  <si>
    <t xml:space="preserve">Poznámka k položce:_x000d_
Nasávání odpadního vzduchu  i1</t>
  </si>
  <si>
    <t>Pol136</t>
  </si>
  <si>
    <t xml:space="preserve">rozbočka trojcestná  500*1200 - 500*1200 - 1860*1200 - 2160 ,                        tvar a provedení dle výkresu</t>
  </si>
  <si>
    <t>Pol137</t>
  </si>
  <si>
    <t xml:space="preserve">přechod  1200*500-710*500 - 500, tvar a provedení dle výkresu</t>
  </si>
  <si>
    <t>Pol138</t>
  </si>
  <si>
    <t>trouba 710*500-650</t>
  </si>
  <si>
    <t>Pol139</t>
  </si>
  <si>
    <t>trouba 710*500-200</t>
  </si>
  <si>
    <t>Pol140</t>
  </si>
  <si>
    <t>přechod 710*500-500*710-300, tvar a provedení dle výkresu</t>
  </si>
  <si>
    <t>Pol141</t>
  </si>
  <si>
    <t xml:space="preserve">přechod  400*300 - 800*400 - 300  , tvar dle výkresu</t>
  </si>
  <si>
    <t>Pol142</t>
  </si>
  <si>
    <t>trouba 710*500-1350</t>
  </si>
  <si>
    <t>Pol143</t>
  </si>
  <si>
    <t>přechod 710*500-400*500-300, tvar a provedení dle výkresu</t>
  </si>
  <si>
    <t xml:space="preserve">Poznámka k položce:_x000d_
Výfuk  odpadního  vzduchu i2</t>
  </si>
  <si>
    <t>Pol144</t>
  </si>
  <si>
    <t>krabice 710*710-1230 nasazená na výfukovém otvoru</t>
  </si>
  <si>
    <t>Pol145</t>
  </si>
  <si>
    <t>zaslepení zbytku výfukového otvoru 700*380</t>
  </si>
  <si>
    <t>Pol146</t>
  </si>
  <si>
    <t xml:space="preserve">oblouk přechodový  710*560-630*560/ 90,  tvar a provedení dle výkresu</t>
  </si>
  <si>
    <t>Pol147</t>
  </si>
  <si>
    <t xml:space="preserve">oblouk přechodový 560*630-400*630/ 90,  tvar a provedení dle výkresu</t>
  </si>
  <si>
    <t xml:space="preserve">VZT  Zařízení č. 2 </t>
  </si>
  <si>
    <t>Pol148</t>
  </si>
  <si>
    <t>rozbočka trojcestná 800*800-500*800-800*800-1100</t>
  </si>
  <si>
    <t>Pol149</t>
  </si>
  <si>
    <t xml:space="preserve">oblouk  800*800/90</t>
  </si>
  <si>
    <t>Pol150</t>
  </si>
  <si>
    <t>trouba 800*800 - 1200</t>
  </si>
  <si>
    <t>Pol151</t>
  </si>
  <si>
    <t>trouba 800*800 - 1970</t>
  </si>
  <si>
    <t>Pol152</t>
  </si>
  <si>
    <t>trouba1860*630 -150</t>
  </si>
  <si>
    <t>Pol153</t>
  </si>
  <si>
    <t xml:space="preserve">oblouk přechodový 1200*1860 - 630*1860 / 90,  tvar a provedení dle výkresu</t>
  </si>
  <si>
    <t xml:space="preserve">Poznámka k položce:_x000d_
Přívod upraveného vzduchu  e2</t>
  </si>
  <si>
    <t>Pol154</t>
  </si>
  <si>
    <t>přechod 1860*710 - 1600*710 - 500 , tvar a provedení dle výkresu</t>
  </si>
  <si>
    <t>Pol155</t>
  </si>
  <si>
    <t>trouba 710*1600-650</t>
  </si>
  <si>
    <t>Pol156</t>
  </si>
  <si>
    <t>oblouk 710*1600/90</t>
  </si>
  <si>
    <t>Pol157</t>
  </si>
  <si>
    <t xml:space="preserve">krabice 710*630 - 1760   nasazená na nasávacím  otvoru</t>
  </si>
  <si>
    <t>Pol158</t>
  </si>
  <si>
    <t>oblouk 710*630/90</t>
  </si>
  <si>
    <t>Pol159</t>
  </si>
  <si>
    <t>trouba 710*630-1550</t>
  </si>
  <si>
    <t>Pol160</t>
  </si>
  <si>
    <t>oblouk 710*630/80</t>
  </si>
  <si>
    <t>Pol161</t>
  </si>
  <si>
    <t>přechod 710*630-800*500-240 , tvar a provedení dle výkresu</t>
  </si>
  <si>
    <t>Pol162</t>
  </si>
  <si>
    <t xml:space="preserve">náběh 800*500-150,  radius  150</t>
  </si>
  <si>
    <t>Pol163</t>
  </si>
  <si>
    <t xml:space="preserve">zaslepení   stávajícícho vzduchovodu  800*500</t>
  </si>
  <si>
    <t xml:space="preserve">Poznámka k položce:_x000d_
Výfuk  odpadního  vzduchu  i2</t>
  </si>
  <si>
    <t>Pol164</t>
  </si>
  <si>
    <t xml:space="preserve">krabice   710*750-1610 nasazená na výfukovém otvoru</t>
  </si>
  <si>
    <t>Pol165</t>
  </si>
  <si>
    <t xml:space="preserve">dvojitý  náběh 630*630 -150,  radius  150+150</t>
  </si>
  <si>
    <t>Pol166</t>
  </si>
  <si>
    <t>trouba 630*630-550</t>
  </si>
  <si>
    <t>Pol167</t>
  </si>
  <si>
    <t>oblouk 630*630/50</t>
  </si>
  <si>
    <t>Pol168</t>
  </si>
  <si>
    <t>trouba 630*630-1400</t>
  </si>
  <si>
    <t>Pol169</t>
  </si>
  <si>
    <t>trouba 630*630-750</t>
  </si>
  <si>
    <t>Pol170</t>
  </si>
  <si>
    <t>oblouk 630*630/30</t>
  </si>
  <si>
    <t>Pol171</t>
  </si>
  <si>
    <t>trouba 630*630-250</t>
  </si>
  <si>
    <t xml:space="preserve">VZT  Zařízení č. 3</t>
  </si>
  <si>
    <t>Pol172</t>
  </si>
  <si>
    <t>trouba 800*800 - 250</t>
  </si>
  <si>
    <t>Pol173</t>
  </si>
  <si>
    <t xml:space="preserve">náběh  1250*630-150,  radius  150</t>
  </si>
  <si>
    <t>Pol174</t>
  </si>
  <si>
    <t>trouba 1200*630-650</t>
  </si>
  <si>
    <t>Pol175</t>
  </si>
  <si>
    <t xml:space="preserve">přechod  1250*630 - 1860*630-500 , pravidelný,   tvar a provedení dle výkresu</t>
  </si>
  <si>
    <t>Pol176</t>
  </si>
  <si>
    <t xml:space="preserve">krabice přechodová  1860*1200-1200*1200-1100,  tvar a provedení dle výkresu</t>
  </si>
  <si>
    <t>Pol177</t>
  </si>
  <si>
    <t xml:space="preserve">náběh 900*900-150,  radius  150</t>
  </si>
  <si>
    <t>Pol178</t>
  </si>
  <si>
    <t>přechod 900*900-DN 900-300</t>
  </si>
  <si>
    <t>Pol179</t>
  </si>
  <si>
    <t>přechod 900*800-DN 900-300</t>
  </si>
  <si>
    <t>Pol180</t>
  </si>
  <si>
    <t xml:space="preserve">trouba  kruhová DN 900 - 750</t>
  </si>
  <si>
    <t>Pol181</t>
  </si>
  <si>
    <t xml:space="preserve">rozbočka trojcestná 630*800 - 630*800 - 900*800  - 1100</t>
  </si>
  <si>
    <t>Pol182</t>
  </si>
  <si>
    <t>trouba 800*630-750</t>
  </si>
  <si>
    <t>Pol183</t>
  </si>
  <si>
    <t>oblouk 800*630/30</t>
  </si>
  <si>
    <t>Pol184</t>
  </si>
  <si>
    <t>trouba 800*630-250</t>
  </si>
  <si>
    <t>Pol185</t>
  </si>
  <si>
    <t xml:space="preserve">přechod 800*630 - 710*500-300,    tvar a provedení dle výkresu</t>
  </si>
  <si>
    <t>Pol186</t>
  </si>
  <si>
    <t>odskok 710*500-750 - cca 60 dle situace na montáži</t>
  </si>
  <si>
    <t>Pol187</t>
  </si>
  <si>
    <t>oblouk 710*500/40</t>
  </si>
  <si>
    <t>Pol188</t>
  </si>
  <si>
    <t>trouba 710*500-250</t>
  </si>
  <si>
    <t>Pol189</t>
  </si>
  <si>
    <t>oblouk 710*500/50</t>
  </si>
  <si>
    <t>Pol190</t>
  </si>
  <si>
    <t xml:space="preserve">krabice 710*710-1400 nasazená na nasávacím   otvoru</t>
  </si>
  <si>
    <t>Pol191</t>
  </si>
  <si>
    <t xml:space="preserve">zaslepení zbytku nasávacího   otvoru 700* 510</t>
  </si>
  <si>
    <t>Pol192</t>
  </si>
  <si>
    <t xml:space="preserve">náběh  800*500-150,  radius  150</t>
  </si>
  <si>
    <t>105</t>
  </si>
  <si>
    <t>Pol193</t>
  </si>
  <si>
    <t>oblouk 800*500 / 90</t>
  </si>
  <si>
    <t>210</t>
  </si>
  <si>
    <t>Pol194</t>
  </si>
  <si>
    <t xml:space="preserve">krabice   710*630 - 1450 nasazená na výfukovém otvoru</t>
  </si>
  <si>
    <t>212</t>
  </si>
  <si>
    <t>107</t>
  </si>
  <si>
    <t>Pol195</t>
  </si>
  <si>
    <t>zaslepení zbytku výfukového otvoru 700* 610</t>
  </si>
  <si>
    <t>214</t>
  </si>
  <si>
    <t>Pol196</t>
  </si>
  <si>
    <t>oblouk 710*630 / 90</t>
  </si>
  <si>
    <t>216</t>
  </si>
  <si>
    <t>109</t>
  </si>
  <si>
    <t>Pol197</t>
  </si>
  <si>
    <t>rozbočka trojcestná 710*630 - 710*630 -630*630 - 930</t>
  </si>
  <si>
    <t>218</t>
  </si>
  <si>
    <t>Pol198</t>
  </si>
  <si>
    <t xml:space="preserve">trouba   710*630 - 1100</t>
  </si>
  <si>
    <t>220</t>
  </si>
  <si>
    <t>111</t>
  </si>
  <si>
    <t>Pol199</t>
  </si>
  <si>
    <t>oblouk 630*710 / 30</t>
  </si>
  <si>
    <t>222</t>
  </si>
  <si>
    <t>Pol200</t>
  </si>
  <si>
    <t xml:space="preserve">trouba   710*630 - 200</t>
  </si>
  <si>
    <t>224</t>
  </si>
  <si>
    <t>113</t>
  </si>
  <si>
    <t>Pol201</t>
  </si>
  <si>
    <t xml:space="preserve">přechod 710*630-630*630-300,   tvar a provedení dle výkresu</t>
  </si>
  <si>
    <t>226</t>
  </si>
  <si>
    <t>Pol202</t>
  </si>
  <si>
    <t>oblouk 630*630 / 30</t>
  </si>
  <si>
    <t>228</t>
  </si>
  <si>
    <t>115</t>
  </si>
  <si>
    <t>Pol203</t>
  </si>
  <si>
    <t xml:space="preserve">trouba   630*630 - 1100</t>
  </si>
  <si>
    <t>230</t>
  </si>
  <si>
    <t xml:space="preserve">VZT  Zařízení č. 4</t>
  </si>
  <si>
    <t>Pol204</t>
  </si>
  <si>
    <t>trouba 800*800 - 550</t>
  </si>
  <si>
    <t>232</t>
  </si>
  <si>
    <t>117</t>
  </si>
  <si>
    <t>Pol205</t>
  </si>
  <si>
    <t xml:space="preserve">přechod  800*800 - 1860*630-750  , pravidelný,   tvar a provedení dle výkresu</t>
  </si>
  <si>
    <t>234</t>
  </si>
  <si>
    <t>236</t>
  </si>
  <si>
    <t>119</t>
  </si>
  <si>
    <t>238</t>
  </si>
  <si>
    <t>Pol206</t>
  </si>
  <si>
    <t xml:space="preserve">přechod 1860*800 - 800*800 - 500 , NEPRAVIDELNÝ,   tvar a provedení dle výkresu</t>
  </si>
  <si>
    <t>240</t>
  </si>
  <si>
    <t>121</t>
  </si>
  <si>
    <t>Pol207</t>
  </si>
  <si>
    <t xml:space="preserve">trouba  800*800- 150</t>
  </si>
  <si>
    <t>242</t>
  </si>
  <si>
    <t>Pol208</t>
  </si>
  <si>
    <t xml:space="preserve">přechod 800*800 - 1400*450 - 750 ,pravidelný,   tvar a provedení dle výkresu</t>
  </si>
  <si>
    <t>244</t>
  </si>
  <si>
    <t>123</t>
  </si>
  <si>
    <t>Pol209</t>
  </si>
  <si>
    <t xml:space="preserve">oblouk  přechodový 450*1400 * 630*1400 / 90</t>
  </si>
  <si>
    <t>246</t>
  </si>
  <si>
    <t>Pol210</t>
  </si>
  <si>
    <t xml:space="preserve">oblouk  přechodový 1400*630 - 800*630 / 90</t>
  </si>
  <si>
    <t>248</t>
  </si>
  <si>
    <t>125</t>
  </si>
  <si>
    <t>Pol211</t>
  </si>
  <si>
    <t xml:space="preserve">náběh  500*800 - 300 ,  radius  150</t>
  </si>
  <si>
    <t>250</t>
  </si>
  <si>
    <t>Pol212</t>
  </si>
  <si>
    <t>trouba 800*500- 550</t>
  </si>
  <si>
    <t>252</t>
  </si>
  <si>
    <t>127</t>
  </si>
  <si>
    <t>Pol213</t>
  </si>
  <si>
    <t>oblouk 500*800/ 30</t>
  </si>
  <si>
    <t>254</t>
  </si>
  <si>
    <t>Pol214</t>
  </si>
  <si>
    <t>trouba 800*500- 450</t>
  </si>
  <si>
    <t>256</t>
  </si>
  <si>
    <t>129</t>
  </si>
  <si>
    <t>Pol215</t>
  </si>
  <si>
    <t xml:space="preserve">oblouk  přechodový 800*500 - 1000*500 / 90</t>
  </si>
  <si>
    <t>258</t>
  </si>
  <si>
    <t>Pol216</t>
  </si>
  <si>
    <t>oblouk 500*1000/ 30</t>
  </si>
  <si>
    <t>260</t>
  </si>
  <si>
    <t>131</t>
  </si>
  <si>
    <t>Pol217</t>
  </si>
  <si>
    <t>trouba 1000*500- 450</t>
  </si>
  <si>
    <t>262</t>
  </si>
  <si>
    <t>Pol218</t>
  </si>
  <si>
    <t>trouba 1000*500- 200</t>
  </si>
  <si>
    <t>264</t>
  </si>
  <si>
    <t>133</t>
  </si>
  <si>
    <t>Pol219</t>
  </si>
  <si>
    <t>trouba 1000*500- 1970</t>
  </si>
  <si>
    <t>266</t>
  </si>
  <si>
    <t>Pol220</t>
  </si>
  <si>
    <t xml:space="preserve">krabice 710*800 - 1150 nasazená na nasávacím   otvoru</t>
  </si>
  <si>
    <t>268</t>
  </si>
  <si>
    <t>135</t>
  </si>
  <si>
    <t>Pol221</t>
  </si>
  <si>
    <t xml:space="preserve">zaslepení zbytku nasávacího  otvoru 700* 500</t>
  </si>
  <si>
    <t>270</t>
  </si>
  <si>
    <t>Pol222</t>
  </si>
  <si>
    <t>trouba 710*800- 1000</t>
  </si>
  <si>
    <t>272</t>
  </si>
  <si>
    <t>137</t>
  </si>
  <si>
    <t>274</t>
  </si>
  <si>
    <t>Pol223</t>
  </si>
  <si>
    <t>touba 800*500-450</t>
  </si>
  <si>
    <t>276</t>
  </si>
  <si>
    <t>139</t>
  </si>
  <si>
    <t>278</t>
  </si>
  <si>
    <t>Pol224</t>
  </si>
  <si>
    <t xml:space="preserve">krabice - rozbočka trojcestná  710*630 - 710*630 - 800*630 - 1400                       nasazená na výfukovém otvoru</t>
  </si>
  <si>
    <t>280</t>
  </si>
  <si>
    <t>141</t>
  </si>
  <si>
    <t>Pol225</t>
  </si>
  <si>
    <t>zaslepení zbytku výfukového otvoru 700* 210</t>
  </si>
  <si>
    <t>282</t>
  </si>
  <si>
    <t>Pol226</t>
  </si>
  <si>
    <t xml:space="preserve">oblouk   800*500 / 90</t>
  </si>
  <si>
    <t>284</t>
  </si>
  <si>
    <t>143</t>
  </si>
  <si>
    <t>Pol227</t>
  </si>
  <si>
    <t>trouba 800*500-150</t>
  </si>
  <si>
    <t>286</t>
  </si>
  <si>
    <t>Pol228</t>
  </si>
  <si>
    <t>rozbočka trojcestná 630*630 - 630*630 -800*630 - 1100</t>
  </si>
  <si>
    <t>288</t>
  </si>
  <si>
    <t>145</t>
  </si>
  <si>
    <t>Pol229</t>
  </si>
  <si>
    <t>trouba 630*630-1000</t>
  </si>
  <si>
    <t>290</t>
  </si>
  <si>
    <t>Pol230</t>
  </si>
  <si>
    <t xml:space="preserve">odskok 630*630 - 1000   - cca 80  dle situace na montáži</t>
  </si>
  <si>
    <t>292</t>
  </si>
  <si>
    <t>D15</t>
  </si>
  <si>
    <t xml:space="preserve">VZT  Zařízení č. 5</t>
  </si>
  <si>
    <t>147</t>
  </si>
  <si>
    <t>Pol231</t>
  </si>
  <si>
    <t>rozbočka trojcestná 1000*630 - 630*630 - 1000*630 - 1300</t>
  </si>
  <si>
    <t>294</t>
  </si>
  <si>
    <t>Pol232</t>
  </si>
  <si>
    <t>oblouk 630*1000/35</t>
  </si>
  <si>
    <t>296</t>
  </si>
  <si>
    <t>149</t>
  </si>
  <si>
    <t>Pol233</t>
  </si>
  <si>
    <t>trouba 1000*630-300</t>
  </si>
  <si>
    <t>298</t>
  </si>
  <si>
    <t>Pol234</t>
  </si>
  <si>
    <t>trouba 1000*630-1970</t>
  </si>
  <si>
    <t>300</t>
  </si>
  <si>
    <t>151</t>
  </si>
  <si>
    <t>Pol235</t>
  </si>
  <si>
    <t>oblouk 630*1000/55</t>
  </si>
  <si>
    <t>302</t>
  </si>
  <si>
    <t>Pol236</t>
  </si>
  <si>
    <t xml:space="preserve">oblouk přechodový 1000*630- 1400*630 / 90,  tvar a provedení dle výkresu</t>
  </si>
  <si>
    <t>304</t>
  </si>
  <si>
    <t>153</t>
  </si>
  <si>
    <t>306</t>
  </si>
  <si>
    <t>Pol237</t>
  </si>
  <si>
    <t>trouba 1400*630-1970</t>
  </si>
  <si>
    <t>308</t>
  </si>
  <si>
    <t>155</t>
  </si>
  <si>
    <t>Pol238</t>
  </si>
  <si>
    <t>trouba 1860*1200 - 150</t>
  </si>
  <si>
    <t>310</t>
  </si>
  <si>
    <t>312</t>
  </si>
  <si>
    <t>157</t>
  </si>
  <si>
    <t>Pol239</t>
  </si>
  <si>
    <t>přechod 1860*800 - 1600*800 - 500 , tvar a provedení dle výkresu</t>
  </si>
  <si>
    <t>314</t>
  </si>
  <si>
    <t>Pol240</t>
  </si>
  <si>
    <t>trouba 800*1600-650</t>
  </si>
  <si>
    <t>316</t>
  </si>
  <si>
    <t>159</t>
  </si>
  <si>
    <t>Pol241</t>
  </si>
  <si>
    <t>oblouk 800*1600/90</t>
  </si>
  <si>
    <t>318</t>
  </si>
  <si>
    <t>Pol242</t>
  </si>
  <si>
    <t xml:space="preserve">krabice 710* 800 - 1680   nasazená na nasávacím  otvoru</t>
  </si>
  <si>
    <t>320</t>
  </si>
  <si>
    <t>161</t>
  </si>
  <si>
    <t>Pol243</t>
  </si>
  <si>
    <t xml:space="preserve">oblouk přechodový  710*800 - 500*800  / 90,  tvar a provedení dle výkresu</t>
  </si>
  <si>
    <t>322</t>
  </si>
  <si>
    <t>Pol244</t>
  </si>
  <si>
    <t>trouba 500*800-900</t>
  </si>
  <si>
    <t>324</t>
  </si>
  <si>
    <t>163</t>
  </si>
  <si>
    <t>Pol245</t>
  </si>
  <si>
    <t xml:space="preserve">odskok 500*800 - 1000  -  cca 150 dle situace na montáži</t>
  </si>
  <si>
    <t>326</t>
  </si>
  <si>
    <t>Pol246</t>
  </si>
  <si>
    <t xml:space="preserve">krabice  710*630 - 1880   nasazená na výfukovém otvoru</t>
  </si>
  <si>
    <t>328</t>
  </si>
  <si>
    <t>165</t>
  </si>
  <si>
    <t>Pol247</t>
  </si>
  <si>
    <t xml:space="preserve">oblouk přechodový  710*630 - 630*630  / 90,  tvar a provedení dle výkresu</t>
  </si>
  <si>
    <t>330</t>
  </si>
  <si>
    <t>Pol248</t>
  </si>
  <si>
    <t xml:space="preserve">trouba  630*630 - 1250</t>
  </si>
  <si>
    <t>332</t>
  </si>
  <si>
    <t>167</t>
  </si>
  <si>
    <t>Pol249</t>
  </si>
  <si>
    <t>rozbočka trojcestná 630*630 - 630*630 -630*630 - 920</t>
  </si>
  <si>
    <t>334</t>
  </si>
  <si>
    <t>Pol250</t>
  </si>
  <si>
    <t xml:space="preserve">odskok  630*630-  500   -  cca 120 dle situace na montáži</t>
  </si>
  <si>
    <t>336</t>
  </si>
  <si>
    <t>169</t>
  </si>
  <si>
    <t>Pol251</t>
  </si>
  <si>
    <t>trouba 630*630-600</t>
  </si>
  <si>
    <t>338</t>
  </si>
  <si>
    <t>Pol252</t>
  </si>
  <si>
    <t>trouba 630*630- 1500</t>
  </si>
  <si>
    <t>340</t>
  </si>
  <si>
    <t>171</t>
  </si>
  <si>
    <t>Pol365</t>
  </si>
  <si>
    <t xml:space="preserve">VZT  ZAŘÍZENÍ  č.5    CELKEM</t>
  </si>
  <si>
    <t>342</t>
  </si>
  <si>
    <t>D16</t>
  </si>
  <si>
    <t xml:space="preserve">VZT  Zařízení č. 6</t>
  </si>
  <si>
    <t>Pol253</t>
  </si>
  <si>
    <t xml:space="preserve">oblouk přechodový  800*800 - 710*800  / 90,  tvar a provedení dle výkresu</t>
  </si>
  <si>
    <t>344</t>
  </si>
  <si>
    <t>173</t>
  </si>
  <si>
    <t>Pol254</t>
  </si>
  <si>
    <t xml:space="preserve">přechod 710*800 - 710*710 - 300,    tvar a provedení dle výkresu</t>
  </si>
  <si>
    <t>346</t>
  </si>
  <si>
    <t>Pol255</t>
  </si>
  <si>
    <t xml:space="preserve">trouba  710*710- 1970 ,v boku osazený náběh 500*500 - 150</t>
  </si>
  <si>
    <t>348</t>
  </si>
  <si>
    <t>175</t>
  </si>
  <si>
    <t>Pol256</t>
  </si>
  <si>
    <t xml:space="preserve">trouba  710*710- 550</t>
  </si>
  <si>
    <t>350</t>
  </si>
  <si>
    <t>Pol257</t>
  </si>
  <si>
    <t>oblouk 710*710 / 90</t>
  </si>
  <si>
    <t>352</t>
  </si>
  <si>
    <t>177</t>
  </si>
  <si>
    <t>Pol258</t>
  </si>
  <si>
    <t xml:space="preserve">trouba  710*710-   350</t>
  </si>
  <si>
    <t>354</t>
  </si>
  <si>
    <t>Pol259</t>
  </si>
  <si>
    <t>oblouk 710*710 / 30</t>
  </si>
  <si>
    <t>356</t>
  </si>
  <si>
    <t>179</t>
  </si>
  <si>
    <t>Pol260</t>
  </si>
  <si>
    <t xml:space="preserve">trouba  710*710-   450</t>
  </si>
  <si>
    <t>358</t>
  </si>
  <si>
    <t>Pol261</t>
  </si>
  <si>
    <t xml:space="preserve">přechod 710*710 - 1240*710 - 500 ,    tvar a provedení dle výkresu</t>
  </si>
  <si>
    <t>360</t>
  </si>
  <si>
    <t>181</t>
  </si>
  <si>
    <t>Pol262</t>
  </si>
  <si>
    <t xml:space="preserve">oblouk přechodový  900*1240 - 710 * 1240  / 90,  tvar a provedení dle výkresu</t>
  </si>
  <si>
    <t>362</t>
  </si>
  <si>
    <t>Pol263</t>
  </si>
  <si>
    <t>oblouk 630*800 / 90</t>
  </si>
  <si>
    <t>364</t>
  </si>
  <si>
    <t>183</t>
  </si>
  <si>
    <t>Pol264</t>
  </si>
  <si>
    <t>trouba 800*630 - 400</t>
  </si>
  <si>
    <t>366</t>
  </si>
  <si>
    <t>Pol265</t>
  </si>
  <si>
    <t>oblouk 630*800 / 30</t>
  </si>
  <si>
    <t>368</t>
  </si>
  <si>
    <t>185</t>
  </si>
  <si>
    <t>Pol266</t>
  </si>
  <si>
    <t>trouba 800*630 - 450</t>
  </si>
  <si>
    <t>370</t>
  </si>
  <si>
    <t>Pol267</t>
  </si>
  <si>
    <t xml:space="preserve">přechod 630*800  - 1240*710 - 500 ,    tvar a provedení dle výkresu</t>
  </si>
  <si>
    <t>372</t>
  </si>
  <si>
    <t>187</t>
  </si>
  <si>
    <t>374</t>
  </si>
  <si>
    <t>Pol268</t>
  </si>
  <si>
    <t xml:space="preserve">ATYP  krabice 710* 560- 1210  nasazená na nasávacím  otvoru   s náběhem    630*560   R=150</t>
  </si>
  <si>
    <t>376</t>
  </si>
  <si>
    <t>189</t>
  </si>
  <si>
    <t>Pol269</t>
  </si>
  <si>
    <t xml:space="preserve">přechod 630*560 - 630*630 - 300,  tvar a provedení dle výkresu</t>
  </si>
  <si>
    <t>378</t>
  </si>
  <si>
    <t>Pol270</t>
  </si>
  <si>
    <t xml:space="preserve">trouba  630*630 - 1350</t>
  </si>
  <si>
    <t>380</t>
  </si>
  <si>
    <t>191</t>
  </si>
  <si>
    <t>382</t>
  </si>
  <si>
    <t>Pol271</t>
  </si>
  <si>
    <t>oblouk 630*630 / 90</t>
  </si>
  <si>
    <t>384</t>
  </si>
  <si>
    <t>193</t>
  </si>
  <si>
    <t>Pol272</t>
  </si>
  <si>
    <t>oblouk 630*630 / 55</t>
  </si>
  <si>
    <t>386</t>
  </si>
  <si>
    <t>Pol273</t>
  </si>
  <si>
    <t xml:space="preserve">trouba  630*630 - 400</t>
  </si>
  <si>
    <t>388</t>
  </si>
  <si>
    <t>195</t>
  </si>
  <si>
    <t>Pol274</t>
  </si>
  <si>
    <t xml:space="preserve">krabice 710* 560- 1370   nasazená na nasávacím  otvoru</t>
  </si>
  <si>
    <t>390</t>
  </si>
  <si>
    <t>392</t>
  </si>
  <si>
    <t>197</t>
  </si>
  <si>
    <t>394</t>
  </si>
  <si>
    <t>Pol275</t>
  </si>
  <si>
    <t xml:space="preserve">trouba  630*630 - 1700</t>
  </si>
  <si>
    <t>396</t>
  </si>
  <si>
    <t>D17</t>
  </si>
  <si>
    <t xml:space="preserve">04 -  TEPELNÉ  IZOLACE </t>
  </si>
  <si>
    <t>199</t>
  </si>
  <si>
    <t>Pol276</t>
  </si>
  <si>
    <t xml:space="preserve">Veškeré  sekce nasávání čerstvého vzduchu  - e1   do VZT  jednotek  budou opatřeny tepelnou izolací  tl. 20 mm   samolepící, laminované  hliníkovou fólií,  nenasákové provedení ,   proti tvorbě  kondenzátu</t>
  </si>
  <si>
    <t>398</t>
  </si>
  <si>
    <t>D18</t>
  </si>
  <si>
    <t xml:space="preserve">05 - DEMONTÁŽE , ODVOZ,  ZLIKVIDOVÁNÍ  OPRÁVNĚNOU  AUTORIZOVANOU  FIRMOU</t>
  </si>
  <si>
    <t>Pol277</t>
  </si>
  <si>
    <t>Přívodní VZT jednotka KDK 160</t>
  </si>
  <si>
    <t>400</t>
  </si>
  <si>
    <t>201</t>
  </si>
  <si>
    <t>Pol278</t>
  </si>
  <si>
    <t>Přívodní VZT jednotka KDK 080</t>
  </si>
  <si>
    <t>402</t>
  </si>
  <si>
    <t>Pol279</t>
  </si>
  <si>
    <t>Odsávací VZT jednotka KDK 080</t>
  </si>
  <si>
    <t>404</t>
  </si>
  <si>
    <t>203</t>
  </si>
  <si>
    <t>Pol280</t>
  </si>
  <si>
    <t>vzduchovody ocelové Sk.1 do obvodu 2,4 m</t>
  </si>
  <si>
    <t>406</t>
  </si>
  <si>
    <t>Pol281</t>
  </si>
  <si>
    <t>kabely silové elektro + měření a regulace se závěsy a lávkami</t>
  </si>
  <si>
    <t>408</t>
  </si>
  <si>
    <t>D19</t>
  </si>
  <si>
    <t xml:space="preserve">06 - STAVEBNÍ ÚPRAVY , PŘELOŽENÍ  KANALIZACE</t>
  </si>
  <si>
    <t>205</t>
  </si>
  <si>
    <t>Pol282</t>
  </si>
  <si>
    <t xml:space="preserve">demontáž vstupních dveří 950*1970 do strojovny  VZT ve  II.N.P., rozšíření  otvoru na rozměr 1600*1970,  osazení  překladu, zárubní ocelových, nových  dveří dvoukřídlých 1600*1970 plných , začíštění, úprava omítky, štuk, výmalba</t>
  </si>
  <si>
    <t>410</t>
  </si>
  <si>
    <t>Pol366</t>
  </si>
  <si>
    <t xml:space="preserve">ve strojovně  VZT ve  II.N.P. bude v oblasti   kolize  nových  tras vzduchovodů pro nasávání  čerstvého vzduchu do VZT jednotek  č. 2+3 provedeno přeložení a doplnění tvarovkami a potrubím   dle potřeb  stávajících  tras kanalizace  HT šedý  pod  stropem,</t>
  </si>
  <si>
    <t>412</t>
  </si>
  <si>
    <t xml:space="preserve">ve strojovně  VZT ve  II.N.P. bude v oblasti   kolize  nových  tras vzduchovodů pro nasávání  čerstvého vzduchu do VZT jednotek  č. 2+3 provedeno přeložení a doplnění tvarovkami a potrubím   dle potřeb  stávajících  tras kanalizace  HT šedý  pod  stropem, profil DN 100, 80 ,65</t>
  </si>
  <si>
    <t>D20</t>
  </si>
  <si>
    <t xml:space="preserve">07 - HUTNÍ,  SPOJOVACÍ , TĚSNÍCÍ  A MONTÁŽNÍ MATERIÁL</t>
  </si>
  <si>
    <t>207</t>
  </si>
  <si>
    <t>414</t>
  </si>
  <si>
    <t>Pol284</t>
  </si>
  <si>
    <t>416</t>
  </si>
  <si>
    <t>209</t>
  </si>
  <si>
    <t>Pol285</t>
  </si>
  <si>
    <t>418</t>
  </si>
  <si>
    <t>D21</t>
  </si>
  <si>
    <t xml:space="preserve">08-  MONTÁŽ  ,DOPRAVA ,  UVEDENÍ  DO  PROVOZU , PROVOZNÍ ZKOUŠKY ,</t>
  </si>
  <si>
    <t>Pol367</t>
  </si>
  <si>
    <t>montáž, doprava, seřízení, uvedení do provozu, zkoušky</t>
  </si>
  <si>
    <t>420</t>
  </si>
  <si>
    <t xml:space="preserve">03 -  ÚT dveřní clona</t>
  </si>
  <si>
    <t xml:space="preserve">D1 - 01 -  DVEŘNÍ  CLONA </t>
  </si>
  <si>
    <t xml:space="preserve">D3 - 02 - ARMATURY </t>
  </si>
  <si>
    <t xml:space="preserve">D4 - 03 - POTRUBÍ  MĚDĚNÉ ,  POLOTVRDÉ, DIN 1786</t>
  </si>
  <si>
    <t>D5 - 04 - TEPELNÉ IZOLACE PRO ROZVODY TOPNÉ VODY</t>
  </si>
  <si>
    <t xml:space="preserve">D6 - 05 - HUTNÍ,  SPOJOVACÍ , TĚSNÍCÍ  A MONTÁŽNÍ MATERIÁL</t>
  </si>
  <si>
    <t xml:space="preserve">D7 - 06 -  MONTÁŽ   ,  DOPRAVA , TLAKOVÉ ZKOUŠKY,                                        VÝCHOZÍ   REVIZE</t>
  </si>
  <si>
    <t xml:space="preserve">01 -  DVEŘNÍ  CLONA </t>
  </si>
  <si>
    <t>Pol1</t>
  </si>
  <si>
    <t xml:space="preserve">teplovzdušná dveřní clona,  horizontální vnitřní  provedení,  topný výkon   při  spádu  topné vody 80/600C : 5,1 / 10,8 / 16,0 kW,  vzduchový  cirkulační výkon 1530 / 3200  m3/hod.,  rozměry :  šířka=2040 mm, h =530 mm,  v=270 mm,  U = 400 V, P = 810 W,  </t>
  </si>
  <si>
    <t xml:space="preserve">teplovzdušná dveřní clona,  horizontální vnitřní  provedení,  topný výkon   při  spádu  topné vody 80/600C : 5,1 / 10,8 / 16,0 kW,  vzduchový  cirkulační výkon 1530 / 3200  m3/hod.,  rozměry :  šířka=2040 mm, h =530 mm,  v=270 mm,  U = 400 V, P = 810 W,  hmotnost 80 kg, hladina akustického výkonu 42/59,5 dB(A),  součástí dodávky je integrovaný ovládací  a regulační systém. Kompletní dodávka s veškerým příslušenstvím.</t>
  </si>
  <si>
    <t>Pol12</t>
  </si>
  <si>
    <t xml:space="preserve">Komunikační kabel  5 bm</t>
  </si>
  <si>
    <t xml:space="preserve">02 - ARMATURY </t>
  </si>
  <si>
    <t>Pol13</t>
  </si>
  <si>
    <t xml:space="preserve">kohout kulový  DN 25</t>
  </si>
  <si>
    <t xml:space="preserve">03 - POTRUBÍ  MĚDĚNÉ ,  POLOTVRDÉ, DIN 1786</t>
  </si>
  <si>
    <t>301</t>
  </si>
  <si>
    <t>Pol17</t>
  </si>
  <si>
    <t>DN 25 - 28*1,0</t>
  </si>
  <si>
    <t>Pol18</t>
  </si>
  <si>
    <t>04 - TEPELNÉ IZOLACE PRO ROZVODY TOPNÉ VODY</t>
  </si>
  <si>
    <t>401</t>
  </si>
  <si>
    <t>Pol19</t>
  </si>
  <si>
    <t xml:space="preserve">Potrubí  vedené  vnitřním   prostředím :  Termoizolační trubice pro potrubí minerální s hliníkovou fólií  DN 25 , síla  stěny  10 mm:</t>
  </si>
  <si>
    <t>Pol20</t>
  </si>
  <si>
    <t xml:space="preserve">Označení potrubí podle druhu  pracovní látky  orientačními štítky                                                                +  označení  směru   toku media  šipkami</t>
  </si>
  <si>
    <t xml:space="preserve">05 - HUTNÍ,  SPOJOVACÍ , TĚSNÍCÍ  A MONTÁŽNÍ MATERIÁL</t>
  </si>
  <si>
    <t>501</t>
  </si>
  <si>
    <t>502</t>
  </si>
  <si>
    <t>503</t>
  </si>
  <si>
    <t xml:space="preserve">06 -  MONTÁŽ   ,  DOPRAVA , TLAKOVÉ ZKOUŠKY,                                        VÝCHOZÍ   REVIZE</t>
  </si>
  <si>
    <t>601</t>
  </si>
  <si>
    <t>Pol21</t>
  </si>
  <si>
    <t xml:space="preserve">MONTÁŽ   ,  DOPRAVA , TLAKOVÉ ZKOUŠKY,                                        VÝCHOZÍ   REVIZE  , UVEDENÍ  DO  PROVOZU</t>
  </si>
  <si>
    <t>04 - Přepojení VZT</t>
  </si>
  <si>
    <t xml:space="preserve">D1 - 01 - POTRUBÍ  VZDUCHOTECHNICKÉ  ČTYŘHRANNÉ                                             OCELOVÉ SK.I </t>
  </si>
  <si>
    <t xml:space="preserve">    D3 - VZT Zařízení č. 1  </t>
  </si>
  <si>
    <t xml:space="preserve">    D4 - VZT Zařízení č. 2  </t>
  </si>
  <si>
    <t xml:space="preserve">    D5 - VZT Zařízení č. 3 </t>
  </si>
  <si>
    <t xml:space="preserve">    D6 - VZT  Zařízení č. 4</t>
  </si>
  <si>
    <t xml:space="preserve">    D7 - VZT  Zařízení č. 5</t>
  </si>
  <si>
    <t xml:space="preserve">    D8 - VZT  Zařízení č. 6</t>
  </si>
  <si>
    <t xml:space="preserve">D9 - 02 - DEMONTÁŽE , ODVOZ,  ZLIKVIDOVÁNÍ  OPRÁVNĚNOU  AUTORIZOVANOU  FIRMOU</t>
  </si>
  <si>
    <t xml:space="preserve">D10 - 03 - POŽÁRNÍ  OPATŘENÍ </t>
  </si>
  <si>
    <t xml:space="preserve">D11 - 04 - HUTNÍ,  SPOJOVACÍ , TĚSNÍCÍ  A MONTÁŽNÍ MATERIÁL</t>
  </si>
  <si>
    <t xml:space="preserve">D12 - 05 - STAVEBNÍ ÚPRAVY ,  PŘELOŽENÍ  KANALIZACE </t>
  </si>
  <si>
    <t xml:space="preserve">D13 - 06 -  MONTÁŽ  ,DOPRAVA ,  UVEDENÍ  DO  PROVOZU , PROVOZNÍ ZKOUŠKY ,</t>
  </si>
  <si>
    <t xml:space="preserve">01 - POTRUBÍ  VZDUCHOTECHNICKÉ  ČTYŘHRANNÉ                                             OCELOVÉ SK.I </t>
  </si>
  <si>
    <t>Pol22</t>
  </si>
  <si>
    <t>přechod 1860*800 - 800*800 - 700, nepravidelný , tvar a provedení dle výkresu</t>
  </si>
  <si>
    <t>Pol23</t>
  </si>
  <si>
    <t xml:space="preserve">odskok 800*800 - 1000 - 390  , tvar a provedení dle výkresu</t>
  </si>
  <si>
    <t>Pol70</t>
  </si>
  <si>
    <t xml:space="preserve">přechod 800*800 - 1250*500 - 500  , tvar a provedení dle výkresu</t>
  </si>
  <si>
    <t>Pol79</t>
  </si>
  <si>
    <t>trouba 1250*500 - 1970</t>
  </si>
  <si>
    <t>Pol80</t>
  </si>
  <si>
    <t>oblouk 500*1250 / 90</t>
  </si>
  <si>
    <t>Pol81</t>
  </si>
  <si>
    <t xml:space="preserve">nasávací sešikmený kus 1250*500 - 700, sešikmení 45 stupňů, s  vloženou  mřížkou   oka drát.20*20 mm,  tvar a provedení dle výkresu</t>
  </si>
  <si>
    <t>Pol82</t>
  </si>
  <si>
    <t>oblouk 630*630 / 90 + posun stávající cirkulační klapky</t>
  </si>
  <si>
    <t>Pol83</t>
  </si>
  <si>
    <t xml:space="preserve">trouba 630*630 - 1300,  bude  atypicky  napojena do přechodu dle výkresu</t>
  </si>
  <si>
    <t>Pol84</t>
  </si>
  <si>
    <t xml:space="preserve">oblouk přechodový 710*1000 - 500*1000 / 90,  tvar a provedení dle výkresu</t>
  </si>
  <si>
    <t>Pol87</t>
  </si>
  <si>
    <t>trouba 1000*500 - 250</t>
  </si>
  <si>
    <t>Pol95</t>
  </si>
  <si>
    <t>oblouk 1000*500 / 90</t>
  </si>
  <si>
    <t>Pol96</t>
  </si>
  <si>
    <t>trouba 1000*500 - 400</t>
  </si>
  <si>
    <t>Pol97</t>
  </si>
  <si>
    <t>trouba 1000*500 - 600</t>
  </si>
  <si>
    <t>Pol98</t>
  </si>
  <si>
    <t>trouba 1000*500 - 1500</t>
  </si>
  <si>
    <t>Pol102</t>
  </si>
  <si>
    <t>trouba 1000*500 - 1970</t>
  </si>
  <si>
    <t>Pol103</t>
  </si>
  <si>
    <t>přechod 1000*500 - 800*800 - 500, nepravidelný , tvar a provedení dle výkresu</t>
  </si>
  <si>
    <t xml:space="preserve">VZT Zařízení č. 2  </t>
  </si>
  <si>
    <t>Pol104</t>
  </si>
  <si>
    <t xml:space="preserve">ATYP  oblouk ostrý 800*800 / 90  s atypickým  napojením z boku 800*800,                        tvar a provedení dle výkresu</t>
  </si>
  <si>
    <t>Pol105</t>
  </si>
  <si>
    <t>trouba 800*800 - 1800</t>
  </si>
  <si>
    <t>Pol106</t>
  </si>
  <si>
    <t xml:space="preserve">odskok 800*800 - 1000 - 180  , tvar a provedení dle výkresu</t>
  </si>
  <si>
    <t>Pol107</t>
  </si>
  <si>
    <t>oblouk 800*800 / 90</t>
  </si>
  <si>
    <t>Pol108</t>
  </si>
  <si>
    <t xml:space="preserve">nasávací sešikmený kus 800*800 - 1000, sešikmení 45 stupňů, s  vloženou  mřížkou   oka drát.20*20 mm,  tvar a provedení dle výkresu</t>
  </si>
  <si>
    <t xml:space="preserve">VZT Zařízení č. 3 </t>
  </si>
  <si>
    <t>Pol283</t>
  </si>
  <si>
    <t>trouba 800*800 - 700</t>
  </si>
  <si>
    <t>Pol286</t>
  </si>
  <si>
    <t>trouba 800*800 - 1300</t>
  </si>
  <si>
    <t>Pol287</t>
  </si>
  <si>
    <t xml:space="preserve">náběh  630*800 - 150 ,  radius 150 mm,  tvar a provedení dle výkresu</t>
  </si>
  <si>
    <t>Pol288</t>
  </si>
  <si>
    <t>přechod 630*800 - 800*800 - 500, nepravidelný , tvar a provedení dle výkresu</t>
  </si>
  <si>
    <t>Pol289</t>
  </si>
  <si>
    <t xml:space="preserve">trouba 800*800 - 1970  ( do 1 ks bude z boku napojena cirkulační klapka dle výkresu )</t>
  </si>
  <si>
    <t>Pol290</t>
  </si>
  <si>
    <t>trouba 800*800 - 1100</t>
  </si>
  <si>
    <t>Pol291</t>
  </si>
  <si>
    <t xml:space="preserve">odskok  710*710 - 1000 - 270  , tvar a provedení dle výkresu</t>
  </si>
  <si>
    <t>Pol292</t>
  </si>
  <si>
    <t>trouba 710*710 - 1970</t>
  </si>
  <si>
    <t>Pol293</t>
  </si>
  <si>
    <t>trouba 710*710 - 1300</t>
  </si>
  <si>
    <t>Pol294</t>
  </si>
  <si>
    <t xml:space="preserve">nasávací sešikmený kus 710*710; - 1000, sešikmení 45 stupňů, s  vloženou  mřížkou   oka drát.20*20 mm,  tvar a provedení dle výkresu</t>
  </si>
  <si>
    <t xml:space="preserve">02 - DEMONTÁŽE , ODVOZ,  ZLIKVIDOVÁNÍ  OPRÁVNĚNOU  AUTORIZOVANOU  FIRMOU</t>
  </si>
  <si>
    <t>Pol295</t>
  </si>
  <si>
    <t>vzduchovody ocelové Sk.1 do obvodu 3,2 m</t>
  </si>
  <si>
    <t xml:space="preserve">03 - POŽÁRNÍ  OPATŘENÍ </t>
  </si>
  <si>
    <t>Pol296</t>
  </si>
  <si>
    <t xml:space="preserve">požární  klapka  1000*500 . 01</t>
  </si>
  <si>
    <t xml:space="preserve">požární  klapka    1000*500 . 01</t>
  </si>
  <si>
    <t>Pol297</t>
  </si>
  <si>
    <t xml:space="preserve">požární  izolace v odolnosti min. 60 minut                                                                                           ( např. minerální deska      60 mm)</t>
  </si>
  <si>
    <t xml:space="preserve">požární  izolace v odolnosti min. 60 minut                                                                                           ( např. minerální deska     60 mm)</t>
  </si>
  <si>
    <t xml:space="preserve">04 - HUTNÍ,  SPOJOVACÍ , TĚSNÍCÍ  A MONTÁŽNÍ MATERIÁL</t>
  </si>
  <si>
    <t>403</t>
  </si>
  <si>
    <t xml:space="preserve">05 - STAVEBNÍ ÚPRAVY ,  PŘELOŽENÍ  KANALIZACE </t>
  </si>
  <si>
    <t>Pol298</t>
  </si>
  <si>
    <t>prostup stropem mezi 2.N.P. a 3.N.P. 900* 1800</t>
  </si>
  <si>
    <t>Pol299</t>
  </si>
  <si>
    <t>prostup stropem mezi 3.N.P. a 4.N.P. 900* 3600</t>
  </si>
  <si>
    <t>Pol300</t>
  </si>
  <si>
    <t xml:space="preserve">prostup  střechou  mezi 4.N.P. venkovním prostorem  900* 3600</t>
  </si>
  <si>
    <t>504</t>
  </si>
  <si>
    <t>Pol301</t>
  </si>
  <si>
    <t xml:space="preserve">prostup  stěnou 1100*600</t>
  </si>
  <si>
    <t>505</t>
  </si>
  <si>
    <t>Pol302</t>
  </si>
  <si>
    <t xml:space="preserve">začištění prostupů,  omítka, štuk, výmalba</t>
  </si>
  <si>
    <t>506</t>
  </si>
  <si>
    <t>Pol303</t>
  </si>
  <si>
    <t xml:space="preserve">Ve 4.N.P. bude provedeno  obložení nového  stoupacího  úseku  vzduchovodů sádrokartonovými  deskami s finální  úpravou – tmelení, zabroušení ,  výmalba.</t>
  </si>
  <si>
    <t>507</t>
  </si>
  <si>
    <t>Pol304</t>
  </si>
  <si>
    <t xml:space="preserve">ve strojovně  VZT ve  II.N.P. bude v oblasti   kolize  nových  tras vzduchovodů pro nasávání  čerstvého vzduchu do VZT jednotek  č. 2+3 provedeno přeložení a doplnění tvarovkami a potrubím   dle potřeb  stávajících  tras kanalizace   pod  stropem,</t>
  </si>
  <si>
    <t xml:space="preserve">ve strojovně  VZT ve  II.N.P. bude v oblasti   kolize  nových  tras vzduchovodů pro nasávání  čerstvého vzduchu do VZT jednotek  č. 2+3 provedeno přeložení a doplnění tvarovkami a potrubím   dle potřeb  stávajících  tras kanalizace    pod  stropem, profil DN 100, 80 ,65</t>
  </si>
  <si>
    <t xml:space="preserve">06 -  MONTÁŽ  ,DOPRAVA ,  UVEDENÍ  DO  PROVOZU , PROVOZNÍ ZKOUŠKY ,</t>
  </si>
  <si>
    <t>Pol305</t>
  </si>
  <si>
    <t xml:space="preserve">MONTÁŽ  ,DOPRAVA ,  UVEDENÍ  DO  PROVOZU , PROVOZNÍ ZKOUŠKY</t>
  </si>
  <si>
    <t>05 - Vzduchovody pro 1NP</t>
  </si>
  <si>
    <t xml:space="preserve">D3 - 02 - PŘÍSLUŠENSTVÍ  </t>
  </si>
  <si>
    <t xml:space="preserve">D4 - 03 - HUTNÍ,  SPOJOVACÍ , TĚSNÍCÍ  A MONTÁŽNÍ MATERIÁL</t>
  </si>
  <si>
    <t xml:space="preserve">D5 - 04 - STAVEBNÍ ÚPRAVY </t>
  </si>
  <si>
    <t xml:space="preserve">D6 - 05 -  MONTÁŽ  ,DOPRAVA ,  UVEDENÍ  DO  PROVOZU , PROVOZNÍ ZKOUŠKY , NAREGULOVÁNÍ</t>
  </si>
  <si>
    <t>Pol306</t>
  </si>
  <si>
    <t>náběh 1000*355 -150, radius 150</t>
  </si>
  <si>
    <t>Pol307</t>
  </si>
  <si>
    <t>oblouk 1000*355 / 30</t>
  </si>
  <si>
    <t>Pol308</t>
  </si>
  <si>
    <t>trouba 1000*355-1970</t>
  </si>
  <si>
    <t>Pol309</t>
  </si>
  <si>
    <t>trouba 1000*355-400</t>
  </si>
  <si>
    <t>Pol310</t>
  </si>
  <si>
    <t>trouba 1000*355-1500</t>
  </si>
  <si>
    <t>Pol311</t>
  </si>
  <si>
    <t>oblouk 1000*355 / 90</t>
  </si>
  <si>
    <t>Pol312</t>
  </si>
  <si>
    <t>přechod 1000*355 - 800*355 - 300, nepravidelný, tvar a provedení dle výkresu</t>
  </si>
  <si>
    <t>Pol313</t>
  </si>
  <si>
    <t>trouba 800*355 - 1000</t>
  </si>
  <si>
    <t>Pol314</t>
  </si>
  <si>
    <t>trouba 800*355 - 1970</t>
  </si>
  <si>
    <t>Pol315</t>
  </si>
  <si>
    <t>přechod 800*355 - 630*355 - 300, nepravidelný, tvar a provedení dle výkresu</t>
  </si>
  <si>
    <t>Pol316</t>
  </si>
  <si>
    <t>trouba 630*355 - 1000</t>
  </si>
  <si>
    <t>Pol317</t>
  </si>
  <si>
    <t>trouba 630*355 - 1970</t>
  </si>
  <si>
    <t>Pol318</t>
  </si>
  <si>
    <t>trouba 630*355 - 800</t>
  </si>
  <si>
    <t>Pol319</t>
  </si>
  <si>
    <t>přechod 630*355 - 500*355 - 300, nepravidelný, tvar a provedení dle výkresu</t>
  </si>
  <si>
    <t>Pol320</t>
  </si>
  <si>
    <t>trouba 500*355 - 1000</t>
  </si>
  <si>
    <t>Pol321</t>
  </si>
  <si>
    <t>trouba 500*355 - 1970</t>
  </si>
  <si>
    <t>Pol322</t>
  </si>
  <si>
    <t>přechod 500*355 - 355*355 - 300, nepravidelný, tvar a provedení dle výkresu</t>
  </si>
  <si>
    <t>Pol323</t>
  </si>
  <si>
    <t>trouba 355*355 - 1000</t>
  </si>
  <si>
    <t>Pol324</t>
  </si>
  <si>
    <t>trouba 355*355 - 1970</t>
  </si>
  <si>
    <t>Pol325</t>
  </si>
  <si>
    <t xml:space="preserve">oblouky, odskoky, doměrky a  další  potřebné tvarovky k umožnění křížení s trasami   ÚT, ZTI, Elektro - dle potřeb na místě  po rozkrytí podhledových  konstrukcí</t>
  </si>
  <si>
    <t xml:space="preserve">02 - PŘÍSLUŠENSTVÍ  </t>
  </si>
  <si>
    <t>Pol326</t>
  </si>
  <si>
    <t>klapka listová regulační 1000*355 s aretací a fixací zvolené polohy</t>
  </si>
  <si>
    <t>Pol327</t>
  </si>
  <si>
    <t>klapka listová regulační 500*500 s aretací a fixací zvolené polohy</t>
  </si>
  <si>
    <t>Pol328</t>
  </si>
  <si>
    <t>klapka listová regulační 500*400 s aretací a fixací zvolené polohy</t>
  </si>
  <si>
    <t>Pol329</t>
  </si>
  <si>
    <t>vzduchotechnická výustka 560280, přívodní dvouřadá s regulací R1, komfortní</t>
  </si>
  <si>
    <t>Pol330</t>
  </si>
  <si>
    <t xml:space="preserve">vzduchotechnická výustka 560280, odsávací  jednořadá s regulací R1, komfortní</t>
  </si>
  <si>
    <t xml:space="preserve">03 - HUTNÍ,  SPOJOVACÍ , TĚSNÍCÍ  A MONTÁŽNÍ MATERIÁL</t>
  </si>
  <si>
    <t>303</t>
  </si>
  <si>
    <t xml:space="preserve">04 - STAVEBNÍ ÚPRAVY </t>
  </si>
  <si>
    <t>Pol331</t>
  </si>
  <si>
    <t xml:space="preserve">rozkrytí  a  zpětná montáž podhledové  konstrukce</t>
  </si>
  <si>
    <t xml:space="preserve">05 -  MONTÁŽ  ,DOPRAVA ,  UVEDENÍ  DO  PROVOZU , PROVOZNÍ ZKOUŠKY , NAREGULOVÁNÍ</t>
  </si>
  <si>
    <t>Pol332</t>
  </si>
  <si>
    <t xml:space="preserve">MONTÁŽ  ,DOPRAVA ,  UVEDENÍ  DO  PROVOZU , PROVOZNÍ ZKOUŠKY , NAREGULOVÁNÍ</t>
  </si>
  <si>
    <t>06 - MaR</t>
  </si>
  <si>
    <t>Zásuvka do vlhka 230V/16A, IP44 16A230V</t>
  </si>
  <si>
    <t>kus</t>
  </si>
  <si>
    <t>Záložní zdroj UPS 800VA, USB BACK-UPS 800VA</t>
  </si>
  <si>
    <t>Montážní příslušenství drátěných žlabů Merkur 2 (komplet) Merkur2</t>
  </si>
  <si>
    <t>Drátěný kabelový žlab Merkur 2 50x50mm "GZ"</t>
  </si>
  <si>
    <t>m</t>
  </si>
  <si>
    <t>Drátěný kabelový žlab Merkur 2 100x50mm "GZ"</t>
  </si>
  <si>
    <t>KPI-35Tlakový spínač 0,2..8 bar</t>
  </si>
  <si>
    <t>frekvenční měnič 3x400V, 4,0 kW VLT-FC 101-P4K0</t>
  </si>
  <si>
    <t>frekvenční měnič 3x400V, 5,5 kW VLT-FC 101-P5K5</t>
  </si>
  <si>
    <t>frekvenční měnič 3x400V, 7,5 kW VLT-FC 101-P7K5</t>
  </si>
  <si>
    <t>Sdělovací kabel stíněný LiYCY-JZ 7x0,5</t>
  </si>
  <si>
    <t>Sdělovací kabel stíněný LiYCY-JZ 2x1</t>
  </si>
  <si>
    <t>Sdělovací kabel stíněný LiYCY-JZ 3x2,5</t>
  </si>
  <si>
    <t>Sdělovací kabel stíněný LiYCY-JZ 4x1</t>
  </si>
  <si>
    <t>Sdělovací kabel stíněný LiYCY-JZ 4x1,5</t>
  </si>
  <si>
    <t>Sdělovací kabel stíněný LiYCY-JZ 4x2,5</t>
  </si>
  <si>
    <t>Sdělovací kabel YY-JZ 2x1</t>
  </si>
  <si>
    <t>Sdělovací kabel YY-JZ 3x1</t>
  </si>
  <si>
    <t>Sdělovací kabel YY-JZ 3x1,5</t>
  </si>
  <si>
    <t>Sdělovací kabel YY-JZ 3x2,5</t>
  </si>
  <si>
    <t>Sdělovací kabel YY-JZ 4x1</t>
  </si>
  <si>
    <t>Odpínač pro válcové pojistky 10x38 C10-SLS/32/1</t>
  </si>
  <si>
    <t>Boční koncovky pro 3F lištu BB-EC/2+3P</t>
  </si>
  <si>
    <t>Jistič jednopólový, 6A/B; 10kA PL7-B6/1</t>
  </si>
  <si>
    <t>Jistič jednopólový, 2A/C; 10kA PL7-C2/1</t>
  </si>
  <si>
    <t>Jistič jednopólový, 10A/C; 10kA PL7-C10/1</t>
  </si>
  <si>
    <t>Jistič třípólový, 25A/C; 10kA PL7-C16/3</t>
  </si>
  <si>
    <t>Chránič proudový s nadproudovou ochranou PFL7-16/1N/B/003</t>
  </si>
  <si>
    <t>Propojovací lišta 3F, 1000mm Z-GV-10/3P-3TE</t>
  </si>
  <si>
    <t>Hlavní vypínač IS-63/3</t>
  </si>
  <si>
    <t>Modul světelného návěstí Z-DLD/2/24</t>
  </si>
  <si>
    <t>Signálka akustická, 12...230V, přerušovaná ELECO.AS-95-PT</t>
  </si>
  <si>
    <t>Propojovací kanál perforovaný RK-40X60</t>
  </si>
  <si>
    <t>Propojovací kanál perforovaný RK-60X60</t>
  </si>
  <si>
    <t>Nosná lišta DIN 1m (35x7,5mm) děrovaná TS-35-D1.0</t>
  </si>
  <si>
    <t>Kabel komunikační STP</t>
  </si>
  <si>
    <t>Vodič H07V-K 6 žlutozelená (CYA 6) H07V-K-6-GNYE</t>
  </si>
  <si>
    <t>Ekvipotenciální přípojnice 188 mm OBO.1809</t>
  </si>
  <si>
    <t>Vývodka kabelová V-TEC IP68 M12x1,5 V-TEC VM12</t>
  </si>
  <si>
    <t>Vývodka kabelová V-TEC IP68 M16x1,5 V-TEC VM16</t>
  </si>
  <si>
    <t>Vývodka kabelová V-TEC IP68 M20x1,5 V-TEC VM20</t>
  </si>
  <si>
    <t>Propojovací lišta pro 2xSM1 G-3L-MS-M2</t>
  </si>
  <si>
    <t>Propojovací lišta pro 4xSM1 G-3L-MS-M4</t>
  </si>
  <si>
    <t>POJISTKA 10x38 2A gG PV10 2A gG</t>
  </si>
  <si>
    <t>Zásuvka ZSE03</t>
  </si>
  <si>
    <t>Silový kabel CYKY 5C X 10</t>
  </si>
  <si>
    <t>CYKY-J 5x4 CYKY-J 5x4</t>
  </si>
  <si>
    <t>Ovládací kabel JYTY 3C X 1</t>
  </si>
  <si>
    <t>AE kompaktní skříň 1-dveřová AE 1180.500</t>
  </si>
  <si>
    <t>Skříňka BG, 400x300x155, RAL7034 BG.1577530</t>
  </si>
  <si>
    <t>Sdělovací kabel J-Y(St)Y 1X2X0,8</t>
  </si>
  <si>
    <t>Rozvodnice IP65 pro 54 modulů KAEDRA 4x18</t>
  </si>
  <si>
    <t>Regulační ventil se servopohonem 24VDC, 0-10V RV</t>
  </si>
  <si>
    <t>Klapkový pohon s pružinou 18 Nm GCA121.1E</t>
  </si>
  <si>
    <t>Klapkový pohon s pružinou 18 Nm GCA161.1E</t>
  </si>
  <si>
    <t>Web server OZW772.16</t>
  </si>
  <si>
    <t>Snímač teploty venkovní LG-Ni 1000 QAC22</t>
  </si>
  <si>
    <t>Snímač teploty příložný LG-Ni 1000 QAD22</t>
  </si>
  <si>
    <t>Snímač teploty kanálový LG-Ni 1000 QAE2120.015</t>
  </si>
  <si>
    <t>Protimrazová ochrana -15..15°C QAF81.6</t>
  </si>
  <si>
    <t>Snímač teploty do jímky LG-Ni1000 QAP22</t>
  </si>
  <si>
    <t>Prostorová jednotka pro regulátory Synco 700 QAW740</t>
  </si>
  <si>
    <t>Diferenční tlakový spínač 20..300 Pa QBM81-3</t>
  </si>
  <si>
    <t>Snímač kvality vzduchu (CO2) QMP2100</t>
  </si>
  <si>
    <t>Termostat omezovací 15..95°C RAK-TW.1000HB</t>
  </si>
  <si>
    <t>Termostat omezovací 40..120°C RAK-TW.1200B-H</t>
  </si>
  <si>
    <t>Logická řídící jednotka Synco RMH760B</t>
  </si>
  <si>
    <t>Univerzální rozšiřující modul Synco RMS705B</t>
  </si>
  <si>
    <t>Logická řídící jednotka Synco RMU730-4</t>
  </si>
  <si>
    <t>Propojovací konektor Synco RMZ780</t>
  </si>
  <si>
    <t>Univerzální rozšiřující modul Synco RMZ785</t>
  </si>
  <si>
    <t>Univerzální rozšiřující modul Synco RMZ788</t>
  </si>
  <si>
    <t>Ovládací panel k regulátorům Synco 700 RMZ790</t>
  </si>
  <si>
    <t>Ovládací panel k regulátorům Synco 700 RMZ792</t>
  </si>
  <si>
    <t>Transformátor 230 V AC / 24V AC, 30 VA SEM62.1</t>
  </si>
  <si>
    <t>Hladinový spínač 12..24 VAC/DC ZVA 82.3</t>
  </si>
  <si>
    <t>Poruchová signalizace PVA 82.3.24</t>
  </si>
  <si>
    <t>Bezpečnostní transformátor 230/24VAC,160VA BJN 160 BL</t>
  </si>
  <si>
    <t>Jišť.mot.spouštěč 10...14A GZ1M16</t>
  </si>
  <si>
    <t>Jišť.mot.spouštěč 13...18A GZ1M20</t>
  </si>
  <si>
    <t>Odpínač 32A - nouzový vypínač VARIO VCF-1</t>
  </si>
  <si>
    <t>Signálka s LED, 230.....240V, žlutá</t>
  </si>
  <si>
    <t>4vodičová průchozí svorka XB5-AVM5</t>
  </si>
  <si>
    <t>4vodičová průchozí svorka 2002-6404</t>
  </si>
  <si>
    <t>4vodičová svorka pro ochranný vodič 2002-6407</t>
  </si>
  <si>
    <t xml:space="preserve">4vodičová průchozí svorka  2004-1404</t>
  </si>
  <si>
    <t>2vodičová průchozí svorka 2006-1201</t>
  </si>
  <si>
    <t>2vodičová průchozí svorka 2006-1204</t>
  </si>
  <si>
    <t>2vodičová svorka pro ochranný vodič 2006-1207</t>
  </si>
  <si>
    <t>3vodičová průchozí svorka 2006-1304</t>
  </si>
  <si>
    <t>Pojistkové pouzdro pro pojistky 5x20mm ASK-1</t>
  </si>
  <si>
    <t>Relé s paticí 2P, 8A, Uc=24VAC RCIKIT 24VAC-2CO</t>
  </si>
  <si>
    <t>Relé s paticí 2P, 8A, Uc=230VAC RCIKIT 230VAC-2CO</t>
  </si>
  <si>
    <t>Relé s paticí 4P, 6A, Uc=230VAC RCMKIT-I 230VAC-4CO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</si>
</sst>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3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33" fillId="0" borderId="0" xfId="0" applyFont="1" applyAlignment="1" applyProtection="1">
      <alignment vertical="center" wrapText="1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32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40</v>
      </c>
      <c r="E29" s="44"/>
      <c r="F29" s="29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42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44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50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51</v>
      </c>
      <c r="AI60" s="39"/>
      <c r="AJ60" s="39"/>
      <c r="AK60" s="39"/>
      <c r="AL60" s="39"/>
      <c r="AM60" s="61" t="s">
        <v>52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53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54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51</v>
      </c>
      <c r="AI75" s="39"/>
      <c r="AJ75" s="39"/>
      <c r="AK75" s="39"/>
      <c r="AL75" s="39"/>
      <c r="AM75" s="61" t="s">
        <v>52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20201126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Snížení energetické náročnosti OD Andy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Č. Lípa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26. 11. 2020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OD Andy s.r.o.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56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33</v>
      </c>
      <c r="AJ90" s="37"/>
      <c r="AK90" s="37"/>
      <c r="AL90" s="37"/>
      <c r="AM90" s="77" t="str">
        <f>IF(E20="","",E20)</f>
        <v>J. Nešněra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57</v>
      </c>
      <c r="D92" s="91"/>
      <c r="E92" s="91"/>
      <c r="F92" s="91"/>
      <c r="G92" s="91"/>
      <c r="H92" s="92"/>
      <c r="I92" s="93" t="s">
        <v>58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59</v>
      </c>
      <c r="AH92" s="91"/>
      <c r="AI92" s="91"/>
      <c r="AJ92" s="91"/>
      <c r="AK92" s="91"/>
      <c r="AL92" s="91"/>
      <c r="AM92" s="91"/>
      <c r="AN92" s="93" t="s">
        <v>60</v>
      </c>
      <c r="AO92" s="91"/>
      <c r="AP92" s="95"/>
      <c r="AQ92" s="96" t="s">
        <v>61</v>
      </c>
      <c r="AR92" s="41"/>
      <c r="AS92" s="97" t="s">
        <v>62</v>
      </c>
      <c r="AT92" s="98" t="s">
        <v>63</v>
      </c>
      <c r="AU92" s="98" t="s">
        <v>64</v>
      </c>
      <c r="AV92" s="98" t="s">
        <v>65</v>
      </c>
      <c r="AW92" s="98" t="s">
        <v>66</v>
      </c>
      <c r="AX92" s="98" t="s">
        <v>67</v>
      </c>
      <c r="AY92" s="98" t="s">
        <v>68</v>
      </c>
      <c r="AZ92" s="98" t="s">
        <v>69</v>
      </c>
      <c r="BA92" s="98" t="s">
        <v>70</v>
      </c>
      <c r="BB92" s="98" t="s">
        <v>71</v>
      </c>
      <c r="BC92" s="98" t="s">
        <v>72</v>
      </c>
      <c r="BD92" s="99" t="s">
        <v>73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74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ROUND(SUM(AG95:AG100),2)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ROUND(SUM(AS95:AS100),2)</f>
        <v>0</v>
      </c>
      <c r="AT94" s="111">
        <f>ROUND(SUM(AV94:AW94),2)</f>
        <v>0</v>
      </c>
      <c r="AU94" s="112">
        <f>ROUND(SUM(AU95:AU100),5)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ROUND(SUM(AZ95:AZ100),2)</f>
        <v>0</v>
      </c>
      <c r="BA94" s="111">
        <f>ROUND(SUM(BA95:BA100),2)</f>
        <v>0</v>
      </c>
      <c r="BB94" s="111">
        <f>ROUND(SUM(BB95:BB100),2)</f>
        <v>0</v>
      </c>
      <c r="BC94" s="111">
        <f>ROUND(SUM(BC95:BC100),2)</f>
        <v>0</v>
      </c>
      <c r="BD94" s="113">
        <f>ROUND(SUM(BD95:BD100),2)</f>
        <v>0</v>
      </c>
      <c r="BE94" s="6"/>
      <c r="BS94" s="114" t="s">
        <v>75</v>
      </c>
      <c r="BT94" s="114" t="s">
        <v>76</v>
      </c>
      <c r="BU94" s="115" t="s">
        <v>77</v>
      </c>
      <c r="BV94" s="114" t="s">
        <v>78</v>
      </c>
      <c r="BW94" s="114" t="s">
        <v>5</v>
      </c>
      <c r="BX94" s="114" t="s">
        <v>79</v>
      </c>
      <c r="CL94" s="114" t="s">
        <v>1</v>
      </c>
    </row>
    <row r="95" s="7" customFormat="1" ht="16.5" customHeight="1">
      <c r="A95" s="116" t="s">
        <v>80</v>
      </c>
      <c r="B95" s="117"/>
      <c r="C95" s="118"/>
      <c r="D95" s="119" t="s">
        <v>81</v>
      </c>
      <c r="E95" s="119"/>
      <c r="F95" s="119"/>
      <c r="G95" s="119"/>
      <c r="H95" s="119"/>
      <c r="I95" s="120"/>
      <c r="J95" s="119" t="s">
        <v>82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'01 - OD ANDY  ÚT'!J30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83</v>
      </c>
      <c r="AR95" s="123"/>
      <c r="AS95" s="124">
        <v>0</v>
      </c>
      <c r="AT95" s="125">
        <f>ROUND(SUM(AV95:AW95),2)</f>
        <v>0</v>
      </c>
      <c r="AU95" s="126">
        <f>'01 - OD ANDY  ÚT'!P135</f>
        <v>0</v>
      </c>
      <c r="AV95" s="125">
        <f>'01 - OD ANDY  ÚT'!J33</f>
        <v>0</v>
      </c>
      <c r="AW95" s="125">
        <f>'01 - OD ANDY  ÚT'!J34</f>
        <v>0</v>
      </c>
      <c r="AX95" s="125">
        <f>'01 - OD ANDY  ÚT'!J35</f>
        <v>0</v>
      </c>
      <c r="AY95" s="125">
        <f>'01 - OD ANDY  ÚT'!J36</f>
        <v>0</v>
      </c>
      <c r="AZ95" s="125">
        <f>'01 - OD ANDY  ÚT'!F33</f>
        <v>0</v>
      </c>
      <c r="BA95" s="125">
        <f>'01 - OD ANDY  ÚT'!F34</f>
        <v>0</v>
      </c>
      <c r="BB95" s="125">
        <f>'01 - OD ANDY  ÚT'!F35</f>
        <v>0</v>
      </c>
      <c r="BC95" s="125">
        <f>'01 - OD ANDY  ÚT'!F36</f>
        <v>0</v>
      </c>
      <c r="BD95" s="127">
        <f>'01 - OD ANDY  ÚT'!F37</f>
        <v>0</v>
      </c>
      <c r="BE95" s="7"/>
      <c r="BT95" s="128" t="s">
        <v>84</v>
      </c>
      <c r="BV95" s="128" t="s">
        <v>78</v>
      </c>
      <c r="BW95" s="128" t="s">
        <v>85</v>
      </c>
      <c r="BX95" s="128" t="s">
        <v>5</v>
      </c>
      <c r="CL95" s="128" t="s">
        <v>1</v>
      </c>
      <c r="CM95" s="128" t="s">
        <v>86</v>
      </c>
    </row>
    <row r="96" s="7" customFormat="1" ht="16.5" customHeight="1">
      <c r="A96" s="116" t="s">
        <v>80</v>
      </c>
      <c r="B96" s="117"/>
      <c r="C96" s="118"/>
      <c r="D96" s="119" t="s">
        <v>87</v>
      </c>
      <c r="E96" s="119"/>
      <c r="F96" s="119"/>
      <c r="G96" s="119"/>
      <c r="H96" s="119"/>
      <c r="I96" s="120"/>
      <c r="J96" s="119" t="s">
        <v>88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'02 - OD  ANDY VZT'!J30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83</v>
      </c>
      <c r="AR96" s="123"/>
      <c r="AS96" s="124">
        <v>0</v>
      </c>
      <c r="AT96" s="125">
        <f>ROUND(SUM(AV96:AW96),2)</f>
        <v>0</v>
      </c>
      <c r="AU96" s="126">
        <f>'02 - OD  ANDY VZT'!P141</f>
        <v>0</v>
      </c>
      <c r="AV96" s="125">
        <f>'02 - OD  ANDY VZT'!J33</f>
        <v>0</v>
      </c>
      <c r="AW96" s="125">
        <f>'02 - OD  ANDY VZT'!J34</f>
        <v>0</v>
      </c>
      <c r="AX96" s="125">
        <f>'02 - OD  ANDY VZT'!J35</f>
        <v>0</v>
      </c>
      <c r="AY96" s="125">
        <f>'02 - OD  ANDY VZT'!J36</f>
        <v>0</v>
      </c>
      <c r="AZ96" s="125">
        <f>'02 - OD  ANDY VZT'!F33</f>
        <v>0</v>
      </c>
      <c r="BA96" s="125">
        <f>'02 - OD  ANDY VZT'!F34</f>
        <v>0</v>
      </c>
      <c r="BB96" s="125">
        <f>'02 - OD  ANDY VZT'!F35</f>
        <v>0</v>
      </c>
      <c r="BC96" s="125">
        <f>'02 - OD  ANDY VZT'!F36</f>
        <v>0</v>
      </c>
      <c r="BD96" s="127">
        <f>'02 - OD  ANDY VZT'!F37</f>
        <v>0</v>
      </c>
      <c r="BE96" s="7"/>
      <c r="BT96" s="128" t="s">
        <v>84</v>
      </c>
      <c r="BV96" s="128" t="s">
        <v>78</v>
      </c>
      <c r="BW96" s="128" t="s">
        <v>89</v>
      </c>
      <c r="BX96" s="128" t="s">
        <v>5</v>
      </c>
      <c r="CL96" s="128" t="s">
        <v>1</v>
      </c>
      <c r="CM96" s="128" t="s">
        <v>86</v>
      </c>
    </row>
    <row r="97" s="7" customFormat="1" ht="16.5" customHeight="1">
      <c r="A97" s="116" t="s">
        <v>80</v>
      </c>
      <c r="B97" s="117"/>
      <c r="C97" s="118"/>
      <c r="D97" s="119" t="s">
        <v>90</v>
      </c>
      <c r="E97" s="119"/>
      <c r="F97" s="119"/>
      <c r="G97" s="119"/>
      <c r="H97" s="119"/>
      <c r="I97" s="120"/>
      <c r="J97" s="119" t="s">
        <v>91</v>
      </c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21">
        <f>'03 -  ÚT dveřní clona'!J30</f>
        <v>0</v>
      </c>
      <c r="AH97" s="120"/>
      <c r="AI97" s="120"/>
      <c r="AJ97" s="120"/>
      <c r="AK97" s="120"/>
      <c r="AL97" s="120"/>
      <c r="AM97" s="120"/>
      <c r="AN97" s="121">
        <f>SUM(AG97,AT97)</f>
        <v>0</v>
      </c>
      <c r="AO97" s="120"/>
      <c r="AP97" s="120"/>
      <c r="AQ97" s="122" t="s">
        <v>83</v>
      </c>
      <c r="AR97" s="123"/>
      <c r="AS97" s="124">
        <v>0</v>
      </c>
      <c r="AT97" s="125">
        <f>ROUND(SUM(AV97:AW97),2)</f>
        <v>0</v>
      </c>
      <c r="AU97" s="126">
        <f>'03 -  ÚT dveřní clona'!P126</f>
        <v>0</v>
      </c>
      <c r="AV97" s="125">
        <f>'03 -  ÚT dveřní clona'!J33</f>
        <v>0</v>
      </c>
      <c r="AW97" s="125">
        <f>'03 -  ÚT dveřní clona'!J34</f>
        <v>0</v>
      </c>
      <c r="AX97" s="125">
        <f>'03 -  ÚT dveřní clona'!J35</f>
        <v>0</v>
      </c>
      <c r="AY97" s="125">
        <f>'03 -  ÚT dveřní clona'!J36</f>
        <v>0</v>
      </c>
      <c r="AZ97" s="125">
        <f>'03 -  ÚT dveřní clona'!F33</f>
        <v>0</v>
      </c>
      <c r="BA97" s="125">
        <f>'03 -  ÚT dveřní clona'!F34</f>
        <v>0</v>
      </c>
      <c r="BB97" s="125">
        <f>'03 -  ÚT dveřní clona'!F35</f>
        <v>0</v>
      </c>
      <c r="BC97" s="125">
        <f>'03 -  ÚT dveřní clona'!F36</f>
        <v>0</v>
      </c>
      <c r="BD97" s="127">
        <f>'03 -  ÚT dveřní clona'!F37</f>
        <v>0</v>
      </c>
      <c r="BE97" s="7"/>
      <c r="BT97" s="128" t="s">
        <v>84</v>
      </c>
      <c r="BV97" s="128" t="s">
        <v>78</v>
      </c>
      <c r="BW97" s="128" t="s">
        <v>92</v>
      </c>
      <c r="BX97" s="128" t="s">
        <v>5</v>
      </c>
      <c r="CL97" s="128" t="s">
        <v>1</v>
      </c>
      <c r="CM97" s="128" t="s">
        <v>86</v>
      </c>
    </row>
    <row r="98" s="7" customFormat="1" ht="16.5" customHeight="1">
      <c r="A98" s="116" t="s">
        <v>80</v>
      </c>
      <c r="B98" s="117"/>
      <c r="C98" s="118"/>
      <c r="D98" s="119" t="s">
        <v>93</v>
      </c>
      <c r="E98" s="119"/>
      <c r="F98" s="119"/>
      <c r="G98" s="119"/>
      <c r="H98" s="119"/>
      <c r="I98" s="120"/>
      <c r="J98" s="119" t="s">
        <v>94</v>
      </c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21">
        <f>'04 - Přepojení VZT'!J30</f>
        <v>0</v>
      </c>
      <c r="AH98" s="120"/>
      <c r="AI98" s="120"/>
      <c r="AJ98" s="120"/>
      <c r="AK98" s="120"/>
      <c r="AL98" s="120"/>
      <c r="AM98" s="120"/>
      <c r="AN98" s="121">
        <f>SUM(AG98,AT98)</f>
        <v>0</v>
      </c>
      <c r="AO98" s="120"/>
      <c r="AP98" s="120"/>
      <c r="AQ98" s="122" t="s">
        <v>83</v>
      </c>
      <c r="AR98" s="123"/>
      <c r="AS98" s="124">
        <v>0</v>
      </c>
      <c r="AT98" s="125">
        <f>ROUND(SUM(AV98:AW98),2)</f>
        <v>0</v>
      </c>
      <c r="AU98" s="126">
        <f>'04 - Přepojení VZT'!P129</f>
        <v>0</v>
      </c>
      <c r="AV98" s="125">
        <f>'04 - Přepojení VZT'!J33</f>
        <v>0</v>
      </c>
      <c r="AW98" s="125">
        <f>'04 - Přepojení VZT'!J34</f>
        <v>0</v>
      </c>
      <c r="AX98" s="125">
        <f>'04 - Přepojení VZT'!J35</f>
        <v>0</v>
      </c>
      <c r="AY98" s="125">
        <f>'04 - Přepojení VZT'!J36</f>
        <v>0</v>
      </c>
      <c r="AZ98" s="125">
        <f>'04 - Přepojení VZT'!F33</f>
        <v>0</v>
      </c>
      <c r="BA98" s="125">
        <f>'04 - Přepojení VZT'!F34</f>
        <v>0</v>
      </c>
      <c r="BB98" s="125">
        <f>'04 - Přepojení VZT'!F35</f>
        <v>0</v>
      </c>
      <c r="BC98" s="125">
        <f>'04 - Přepojení VZT'!F36</f>
        <v>0</v>
      </c>
      <c r="BD98" s="127">
        <f>'04 - Přepojení VZT'!F37</f>
        <v>0</v>
      </c>
      <c r="BE98" s="7"/>
      <c r="BT98" s="128" t="s">
        <v>84</v>
      </c>
      <c r="BV98" s="128" t="s">
        <v>78</v>
      </c>
      <c r="BW98" s="128" t="s">
        <v>95</v>
      </c>
      <c r="BX98" s="128" t="s">
        <v>5</v>
      </c>
      <c r="CL98" s="128" t="s">
        <v>1</v>
      </c>
      <c r="CM98" s="128" t="s">
        <v>86</v>
      </c>
    </row>
    <row r="99" s="7" customFormat="1" ht="16.5" customHeight="1">
      <c r="A99" s="116" t="s">
        <v>80</v>
      </c>
      <c r="B99" s="117"/>
      <c r="C99" s="118"/>
      <c r="D99" s="119" t="s">
        <v>96</v>
      </c>
      <c r="E99" s="119"/>
      <c r="F99" s="119"/>
      <c r="G99" s="119"/>
      <c r="H99" s="119"/>
      <c r="I99" s="120"/>
      <c r="J99" s="119" t="s">
        <v>97</v>
      </c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21">
        <f>'05 - Vzduchovody pro 1NP'!J30</f>
        <v>0</v>
      </c>
      <c r="AH99" s="120"/>
      <c r="AI99" s="120"/>
      <c r="AJ99" s="120"/>
      <c r="AK99" s="120"/>
      <c r="AL99" s="120"/>
      <c r="AM99" s="120"/>
      <c r="AN99" s="121">
        <f>SUM(AG99,AT99)</f>
        <v>0</v>
      </c>
      <c r="AO99" s="120"/>
      <c r="AP99" s="120"/>
      <c r="AQ99" s="122" t="s">
        <v>83</v>
      </c>
      <c r="AR99" s="123"/>
      <c r="AS99" s="124">
        <v>0</v>
      </c>
      <c r="AT99" s="125">
        <f>ROUND(SUM(AV99:AW99),2)</f>
        <v>0</v>
      </c>
      <c r="AU99" s="126">
        <f>'05 - Vzduchovody pro 1NP'!P122</f>
        <v>0</v>
      </c>
      <c r="AV99" s="125">
        <f>'05 - Vzduchovody pro 1NP'!J33</f>
        <v>0</v>
      </c>
      <c r="AW99" s="125">
        <f>'05 - Vzduchovody pro 1NP'!J34</f>
        <v>0</v>
      </c>
      <c r="AX99" s="125">
        <f>'05 - Vzduchovody pro 1NP'!J35</f>
        <v>0</v>
      </c>
      <c r="AY99" s="125">
        <f>'05 - Vzduchovody pro 1NP'!J36</f>
        <v>0</v>
      </c>
      <c r="AZ99" s="125">
        <f>'05 - Vzduchovody pro 1NP'!F33</f>
        <v>0</v>
      </c>
      <c r="BA99" s="125">
        <f>'05 - Vzduchovody pro 1NP'!F34</f>
        <v>0</v>
      </c>
      <c r="BB99" s="125">
        <f>'05 - Vzduchovody pro 1NP'!F35</f>
        <v>0</v>
      </c>
      <c r="BC99" s="125">
        <f>'05 - Vzduchovody pro 1NP'!F36</f>
        <v>0</v>
      </c>
      <c r="BD99" s="127">
        <f>'05 - Vzduchovody pro 1NP'!F37</f>
        <v>0</v>
      </c>
      <c r="BE99" s="7"/>
      <c r="BT99" s="128" t="s">
        <v>84</v>
      </c>
      <c r="BV99" s="128" t="s">
        <v>78</v>
      </c>
      <c r="BW99" s="128" t="s">
        <v>98</v>
      </c>
      <c r="BX99" s="128" t="s">
        <v>5</v>
      </c>
      <c r="CL99" s="128" t="s">
        <v>1</v>
      </c>
      <c r="CM99" s="128" t="s">
        <v>86</v>
      </c>
    </row>
    <row r="100" s="7" customFormat="1" ht="16.5" customHeight="1">
      <c r="A100" s="116" t="s">
        <v>80</v>
      </c>
      <c r="B100" s="117"/>
      <c r="C100" s="118"/>
      <c r="D100" s="119" t="s">
        <v>99</v>
      </c>
      <c r="E100" s="119"/>
      <c r="F100" s="119"/>
      <c r="G100" s="119"/>
      <c r="H100" s="119"/>
      <c r="I100" s="120"/>
      <c r="J100" s="119" t="s">
        <v>100</v>
      </c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21">
        <f>'06 - MaR'!J30</f>
        <v>0</v>
      </c>
      <c r="AH100" s="120"/>
      <c r="AI100" s="120"/>
      <c r="AJ100" s="120"/>
      <c r="AK100" s="120"/>
      <c r="AL100" s="120"/>
      <c r="AM100" s="120"/>
      <c r="AN100" s="121">
        <f>SUM(AG100,AT100)</f>
        <v>0</v>
      </c>
      <c r="AO100" s="120"/>
      <c r="AP100" s="120"/>
      <c r="AQ100" s="122" t="s">
        <v>83</v>
      </c>
      <c r="AR100" s="123"/>
      <c r="AS100" s="129">
        <v>0</v>
      </c>
      <c r="AT100" s="130">
        <f>ROUND(SUM(AV100:AW100),2)</f>
        <v>0</v>
      </c>
      <c r="AU100" s="131">
        <f>'06 - MaR'!P116</f>
        <v>0</v>
      </c>
      <c r="AV100" s="130">
        <f>'06 - MaR'!J33</f>
        <v>0</v>
      </c>
      <c r="AW100" s="130">
        <f>'06 - MaR'!J34</f>
        <v>0</v>
      </c>
      <c r="AX100" s="130">
        <f>'06 - MaR'!J35</f>
        <v>0</v>
      </c>
      <c r="AY100" s="130">
        <f>'06 - MaR'!J36</f>
        <v>0</v>
      </c>
      <c r="AZ100" s="130">
        <f>'06 - MaR'!F33</f>
        <v>0</v>
      </c>
      <c r="BA100" s="130">
        <f>'06 - MaR'!F34</f>
        <v>0</v>
      </c>
      <c r="BB100" s="130">
        <f>'06 - MaR'!F35</f>
        <v>0</v>
      </c>
      <c r="BC100" s="130">
        <f>'06 - MaR'!F36</f>
        <v>0</v>
      </c>
      <c r="BD100" s="132">
        <f>'06 - MaR'!F37</f>
        <v>0</v>
      </c>
      <c r="BE100" s="7"/>
      <c r="BT100" s="128" t="s">
        <v>84</v>
      </c>
      <c r="BV100" s="128" t="s">
        <v>78</v>
      </c>
      <c r="BW100" s="128" t="s">
        <v>101</v>
      </c>
      <c r="BX100" s="128" t="s">
        <v>5</v>
      </c>
      <c r="CL100" s="128" t="s">
        <v>1</v>
      </c>
      <c r="CM100" s="128" t="s">
        <v>86</v>
      </c>
    </row>
    <row r="101" s="2" customFormat="1" ht="30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41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</row>
    <row r="102" s="2" customFormat="1" ht="6.96" customHeight="1">
      <c r="A102" s="35"/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41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</row>
  </sheetData>
  <sheetProtection sheet="1" formatColumns="0" formatRows="0" objects="1" scenarios="1" spinCount="100000" saltValue="yY0PCXRgDXpZZddag028E4fMaQzm8I76C5U8+eEm74HL0SbBDbOMuk5smkGJ7I2b+MFhTZlsGBCCqcvSlmxmFQ==" hashValue="9590S/WfSXbuGCeR949807MX+g2SzHAjdG3ybNveIClfclqsiH2+lzQAeGNnjHCSw0jj7FldltvoghVI4sd6Rw==" algorithmName="SHA-512" password="CC35"/>
  <mergeCells count="62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OD ANDY  ÚT'!C2" display="/"/>
    <hyperlink ref="A96" location="'02 - OD  ANDY VZT'!C2" display="/"/>
    <hyperlink ref="A97" location="'03 -  ÚT dveřní clona'!C2" display="/"/>
    <hyperlink ref="A98" location="'04 - Přepojení VZT'!C2" display="/"/>
    <hyperlink ref="A99" location="'05 - Vzduchovody pro 1NP'!C2" display="/"/>
    <hyperlink ref="A100" location="'06 - MaR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85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86</v>
      </c>
    </row>
    <row r="4" s="1" customFormat="1" ht="24.96" customHeight="1">
      <c r="B4" s="17"/>
      <c r="D4" s="135" t="s">
        <v>102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Snížení energetické náročnosti OD Andy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103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104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31</v>
      </c>
      <c r="G12" s="35"/>
      <c r="H12" s="35"/>
      <c r="I12" s="137" t="s">
        <v>22</v>
      </c>
      <c r="J12" s="141" t="str">
        <f>'Rekapitulace stavby'!AN8</f>
        <v>26. 11. 2020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>OD Andy s.r.o.</v>
      </c>
      <c r="F15" s="35"/>
      <c r="G15" s="35"/>
      <c r="H15" s="35"/>
      <c r="I15" s="137" t="s">
        <v>27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27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>J. Nešněra</v>
      </c>
      <c r="F24" s="35"/>
      <c r="G24" s="35"/>
      <c r="H24" s="35"/>
      <c r="I24" s="137" t="s">
        <v>27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35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36</v>
      </c>
      <c r="E30" s="35"/>
      <c r="F30" s="35"/>
      <c r="G30" s="35"/>
      <c r="H30" s="35"/>
      <c r="I30" s="35"/>
      <c r="J30" s="148">
        <f>ROUND(J135,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38</v>
      </c>
      <c r="G32" s="35"/>
      <c r="H32" s="35"/>
      <c r="I32" s="149" t="s">
        <v>37</v>
      </c>
      <c r="J32" s="149" t="s">
        <v>39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40</v>
      </c>
      <c r="E33" s="137" t="s">
        <v>41</v>
      </c>
      <c r="F33" s="151">
        <f>ROUND((SUM(BE135:BE362)),  2)</f>
        <v>0</v>
      </c>
      <c r="G33" s="35"/>
      <c r="H33" s="35"/>
      <c r="I33" s="152">
        <v>0.20999999999999999</v>
      </c>
      <c r="J33" s="151">
        <f>ROUND(((SUM(BE135:BE362))*I33),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42</v>
      </c>
      <c r="F34" s="151">
        <f>ROUND((SUM(BF135:BF362)),  2)</f>
        <v>0</v>
      </c>
      <c r="G34" s="35"/>
      <c r="H34" s="35"/>
      <c r="I34" s="152">
        <v>0.14999999999999999</v>
      </c>
      <c r="J34" s="151">
        <f>ROUND(((SUM(BF135:BF362))*I34),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43</v>
      </c>
      <c r="F35" s="151">
        <f>ROUND((SUM(BG135:BG362)),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44</v>
      </c>
      <c r="F36" s="151">
        <f>ROUND((SUM(BH135:BH362)),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45</v>
      </c>
      <c r="F37" s="151">
        <f>ROUND((SUM(BI135:BI362)),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46</v>
      </c>
      <c r="E39" s="155"/>
      <c r="F39" s="155"/>
      <c r="G39" s="156" t="s">
        <v>47</v>
      </c>
      <c r="H39" s="157" t="s">
        <v>48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49</v>
      </c>
      <c r="E50" s="161"/>
      <c r="F50" s="161"/>
      <c r="G50" s="160" t="s">
        <v>50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51</v>
      </c>
      <c r="E61" s="163"/>
      <c r="F61" s="164" t="s">
        <v>52</v>
      </c>
      <c r="G61" s="162" t="s">
        <v>51</v>
      </c>
      <c r="H61" s="163"/>
      <c r="I61" s="163"/>
      <c r="J61" s="165" t="s">
        <v>52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53</v>
      </c>
      <c r="E65" s="166"/>
      <c r="F65" s="166"/>
      <c r="G65" s="160" t="s">
        <v>54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51</v>
      </c>
      <c r="E76" s="163"/>
      <c r="F76" s="164" t="s">
        <v>52</v>
      </c>
      <c r="G76" s="162" t="s">
        <v>51</v>
      </c>
      <c r="H76" s="163"/>
      <c r="I76" s="163"/>
      <c r="J76" s="165" t="s">
        <v>52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Snížení energetické náročnosti OD Andy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103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 xml:space="preserve">01 - OD ANDY  ÚT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26. 11. 2020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OD Andy s.r.o.</v>
      </c>
      <c r="G91" s="37"/>
      <c r="H91" s="37"/>
      <c r="I91" s="29" t="s">
        <v>30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J. Nešněra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106</v>
      </c>
      <c r="D94" s="173"/>
      <c r="E94" s="173"/>
      <c r="F94" s="173"/>
      <c r="G94" s="173"/>
      <c r="H94" s="173"/>
      <c r="I94" s="173"/>
      <c r="J94" s="174" t="s">
        <v>107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108</v>
      </c>
      <c r="D96" s="37"/>
      <c r="E96" s="37"/>
      <c r="F96" s="37"/>
      <c r="G96" s="37"/>
      <c r="H96" s="37"/>
      <c r="I96" s="37"/>
      <c r="J96" s="107">
        <f>J135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109</v>
      </c>
    </row>
    <row r="97" s="9" customFormat="1" ht="24.96" customHeight="1">
      <c r="A97" s="9"/>
      <c r="B97" s="176"/>
      <c r="C97" s="177"/>
      <c r="D97" s="178" t="s">
        <v>110</v>
      </c>
      <c r="E97" s="179"/>
      <c r="F97" s="179"/>
      <c r="G97" s="179"/>
      <c r="H97" s="179"/>
      <c r="I97" s="179"/>
      <c r="J97" s="180">
        <f>J136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111</v>
      </c>
      <c r="E98" s="179"/>
      <c r="F98" s="179"/>
      <c r="G98" s="179"/>
      <c r="H98" s="179"/>
      <c r="I98" s="179"/>
      <c r="J98" s="180">
        <f>J159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112</v>
      </c>
      <c r="E99" s="179"/>
      <c r="F99" s="179"/>
      <c r="G99" s="179"/>
      <c r="H99" s="179"/>
      <c r="I99" s="179"/>
      <c r="J99" s="180">
        <f>J190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113</v>
      </c>
      <c r="E100" s="179"/>
      <c r="F100" s="179"/>
      <c r="G100" s="179"/>
      <c r="H100" s="179"/>
      <c r="I100" s="179"/>
      <c r="J100" s="180">
        <f>J191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114</v>
      </c>
      <c r="E101" s="179"/>
      <c r="F101" s="179"/>
      <c r="G101" s="179"/>
      <c r="H101" s="179"/>
      <c r="I101" s="179"/>
      <c r="J101" s="180">
        <f>J256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113</v>
      </c>
      <c r="E102" s="179"/>
      <c r="F102" s="179"/>
      <c r="G102" s="179"/>
      <c r="H102" s="179"/>
      <c r="I102" s="179"/>
      <c r="J102" s="180">
        <f>J257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6"/>
      <c r="C103" s="177"/>
      <c r="D103" s="178" t="s">
        <v>115</v>
      </c>
      <c r="E103" s="179"/>
      <c r="F103" s="179"/>
      <c r="G103" s="179"/>
      <c r="H103" s="179"/>
      <c r="I103" s="179"/>
      <c r="J103" s="180">
        <f>J270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6"/>
      <c r="C104" s="177"/>
      <c r="D104" s="178" t="s">
        <v>113</v>
      </c>
      <c r="E104" s="179"/>
      <c r="F104" s="179"/>
      <c r="G104" s="179"/>
      <c r="H104" s="179"/>
      <c r="I104" s="179"/>
      <c r="J104" s="180">
        <f>J271</f>
        <v>0</v>
      </c>
      <c r="K104" s="177"/>
      <c r="L104" s="18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6"/>
      <c r="C105" s="177"/>
      <c r="D105" s="178" t="s">
        <v>116</v>
      </c>
      <c r="E105" s="179"/>
      <c r="F105" s="179"/>
      <c r="G105" s="179"/>
      <c r="H105" s="179"/>
      <c r="I105" s="179"/>
      <c r="J105" s="180">
        <f>J278</f>
        <v>0</v>
      </c>
      <c r="K105" s="177"/>
      <c r="L105" s="18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6"/>
      <c r="C106" s="177"/>
      <c r="D106" s="178" t="s">
        <v>113</v>
      </c>
      <c r="E106" s="179"/>
      <c r="F106" s="179"/>
      <c r="G106" s="179"/>
      <c r="H106" s="179"/>
      <c r="I106" s="179"/>
      <c r="J106" s="180">
        <f>J279</f>
        <v>0</v>
      </c>
      <c r="K106" s="177"/>
      <c r="L106" s="181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76"/>
      <c r="C107" s="177"/>
      <c r="D107" s="178" t="s">
        <v>117</v>
      </c>
      <c r="E107" s="179"/>
      <c r="F107" s="179"/>
      <c r="G107" s="179"/>
      <c r="H107" s="179"/>
      <c r="I107" s="179"/>
      <c r="J107" s="180">
        <f>J284</f>
        <v>0</v>
      </c>
      <c r="K107" s="177"/>
      <c r="L107" s="18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76"/>
      <c r="C108" s="177"/>
      <c r="D108" s="178" t="s">
        <v>113</v>
      </c>
      <c r="E108" s="179"/>
      <c r="F108" s="179"/>
      <c r="G108" s="179"/>
      <c r="H108" s="179"/>
      <c r="I108" s="179"/>
      <c r="J108" s="180">
        <f>J285</f>
        <v>0</v>
      </c>
      <c r="K108" s="177"/>
      <c r="L108" s="181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76"/>
      <c r="C109" s="177"/>
      <c r="D109" s="178" t="s">
        <v>118</v>
      </c>
      <c r="E109" s="179"/>
      <c r="F109" s="179"/>
      <c r="G109" s="179"/>
      <c r="H109" s="179"/>
      <c r="I109" s="179"/>
      <c r="J109" s="180">
        <f>J304</f>
        <v>0</v>
      </c>
      <c r="K109" s="177"/>
      <c r="L109" s="181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76"/>
      <c r="C110" s="177"/>
      <c r="D110" s="178" t="s">
        <v>113</v>
      </c>
      <c r="E110" s="179"/>
      <c r="F110" s="179"/>
      <c r="G110" s="179"/>
      <c r="H110" s="179"/>
      <c r="I110" s="179"/>
      <c r="J110" s="180">
        <f>J305</f>
        <v>0</v>
      </c>
      <c r="K110" s="177"/>
      <c r="L110" s="181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76"/>
      <c r="C111" s="177"/>
      <c r="D111" s="178" t="s">
        <v>119</v>
      </c>
      <c r="E111" s="179"/>
      <c r="F111" s="179"/>
      <c r="G111" s="179"/>
      <c r="H111" s="179"/>
      <c r="I111" s="179"/>
      <c r="J111" s="180">
        <f>J324</f>
        <v>0</v>
      </c>
      <c r="K111" s="177"/>
      <c r="L111" s="181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76"/>
      <c r="C112" s="177"/>
      <c r="D112" s="178" t="s">
        <v>120</v>
      </c>
      <c r="E112" s="179"/>
      <c r="F112" s="179"/>
      <c r="G112" s="179"/>
      <c r="H112" s="179"/>
      <c r="I112" s="179"/>
      <c r="J112" s="180">
        <f>J327</f>
        <v>0</v>
      </c>
      <c r="K112" s="177"/>
      <c r="L112" s="181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76"/>
      <c r="C113" s="177"/>
      <c r="D113" s="178" t="s">
        <v>121</v>
      </c>
      <c r="E113" s="179"/>
      <c r="F113" s="179"/>
      <c r="G113" s="179"/>
      <c r="H113" s="179"/>
      <c r="I113" s="179"/>
      <c r="J113" s="180">
        <f>J336</f>
        <v>0</v>
      </c>
      <c r="K113" s="177"/>
      <c r="L113" s="181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176"/>
      <c r="C114" s="177"/>
      <c r="D114" s="178" t="s">
        <v>122</v>
      </c>
      <c r="E114" s="179"/>
      <c r="F114" s="179"/>
      <c r="G114" s="179"/>
      <c r="H114" s="179"/>
      <c r="I114" s="179"/>
      <c r="J114" s="180">
        <f>J355</f>
        <v>0</v>
      </c>
      <c r="K114" s="177"/>
      <c r="L114" s="181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176"/>
      <c r="C115" s="177"/>
      <c r="D115" s="178" t="s">
        <v>123</v>
      </c>
      <c r="E115" s="179"/>
      <c r="F115" s="179"/>
      <c r="G115" s="179"/>
      <c r="H115" s="179"/>
      <c r="I115" s="179"/>
      <c r="J115" s="180">
        <f>J360</f>
        <v>0</v>
      </c>
      <c r="K115" s="177"/>
      <c r="L115" s="181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2" customFormat="1" ht="21.84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63"/>
      <c r="C117" s="64"/>
      <c r="D117" s="64"/>
      <c r="E117" s="64"/>
      <c r="F117" s="64"/>
      <c r="G117" s="64"/>
      <c r="H117" s="64"/>
      <c r="I117" s="64"/>
      <c r="J117" s="64"/>
      <c r="K117" s="64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21" s="2" customFormat="1" ht="6.96" customHeight="1">
      <c r="A121" s="35"/>
      <c r="B121" s="65"/>
      <c r="C121" s="66"/>
      <c r="D121" s="66"/>
      <c r="E121" s="66"/>
      <c r="F121" s="66"/>
      <c r="G121" s="66"/>
      <c r="H121" s="66"/>
      <c r="I121" s="66"/>
      <c r="J121" s="66"/>
      <c r="K121" s="66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24.96" customHeight="1">
      <c r="A122" s="35"/>
      <c r="B122" s="36"/>
      <c r="C122" s="20" t="s">
        <v>124</v>
      </c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2" customHeight="1">
      <c r="A124" s="35"/>
      <c r="B124" s="36"/>
      <c r="C124" s="29" t="s">
        <v>16</v>
      </c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6.5" customHeight="1">
      <c r="A125" s="35"/>
      <c r="B125" s="36"/>
      <c r="C125" s="37"/>
      <c r="D125" s="37"/>
      <c r="E125" s="171" t="str">
        <f>E7</f>
        <v>Snížení energetické náročnosti OD Andy</v>
      </c>
      <c r="F125" s="29"/>
      <c r="G125" s="29"/>
      <c r="H125" s="29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2" customHeight="1">
      <c r="A126" s="35"/>
      <c r="B126" s="36"/>
      <c r="C126" s="29" t="s">
        <v>103</v>
      </c>
      <c r="D126" s="37"/>
      <c r="E126" s="37"/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6.5" customHeight="1">
      <c r="A127" s="35"/>
      <c r="B127" s="36"/>
      <c r="C127" s="37"/>
      <c r="D127" s="37"/>
      <c r="E127" s="73" t="str">
        <f>E9</f>
        <v xml:space="preserve">01 - OD ANDY  ÚT</v>
      </c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6.96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2" customHeight="1">
      <c r="A129" s="35"/>
      <c r="B129" s="36"/>
      <c r="C129" s="29" t="s">
        <v>20</v>
      </c>
      <c r="D129" s="37"/>
      <c r="E129" s="37"/>
      <c r="F129" s="24" t="str">
        <f>F12</f>
        <v xml:space="preserve"> </v>
      </c>
      <c r="G129" s="37"/>
      <c r="H129" s="37"/>
      <c r="I129" s="29" t="s">
        <v>22</v>
      </c>
      <c r="J129" s="76" t="str">
        <f>IF(J12="","",J12)</f>
        <v>26. 11. 2020</v>
      </c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6.96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5.15" customHeight="1">
      <c r="A131" s="35"/>
      <c r="B131" s="36"/>
      <c r="C131" s="29" t="s">
        <v>24</v>
      </c>
      <c r="D131" s="37"/>
      <c r="E131" s="37"/>
      <c r="F131" s="24" t="str">
        <f>E15</f>
        <v>OD Andy s.r.o.</v>
      </c>
      <c r="G131" s="37"/>
      <c r="H131" s="37"/>
      <c r="I131" s="29" t="s">
        <v>30</v>
      </c>
      <c r="J131" s="33" t="str">
        <f>E21</f>
        <v xml:space="preserve"> </v>
      </c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5.15" customHeight="1">
      <c r="A132" s="35"/>
      <c r="B132" s="36"/>
      <c r="C132" s="29" t="s">
        <v>28</v>
      </c>
      <c r="D132" s="37"/>
      <c r="E132" s="37"/>
      <c r="F132" s="24" t="str">
        <f>IF(E18="","",E18)</f>
        <v>Vyplň údaj</v>
      </c>
      <c r="G132" s="37"/>
      <c r="H132" s="37"/>
      <c r="I132" s="29" t="s">
        <v>33</v>
      </c>
      <c r="J132" s="33" t="str">
        <f>E24</f>
        <v>J. Nešněra</v>
      </c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10.32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10" customFormat="1" ht="29.28" customHeight="1">
      <c r="A134" s="182"/>
      <c r="B134" s="183"/>
      <c r="C134" s="184" t="s">
        <v>125</v>
      </c>
      <c r="D134" s="185" t="s">
        <v>61</v>
      </c>
      <c r="E134" s="185" t="s">
        <v>57</v>
      </c>
      <c r="F134" s="185" t="s">
        <v>58</v>
      </c>
      <c r="G134" s="185" t="s">
        <v>126</v>
      </c>
      <c r="H134" s="185" t="s">
        <v>127</v>
      </c>
      <c r="I134" s="185" t="s">
        <v>128</v>
      </c>
      <c r="J134" s="185" t="s">
        <v>107</v>
      </c>
      <c r="K134" s="186" t="s">
        <v>129</v>
      </c>
      <c r="L134" s="187"/>
      <c r="M134" s="97" t="s">
        <v>1</v>
      </c>
      <c r="N134" s="98" t="s">
        <v>40</v>
      </c>
      <c r="O134" s="98" t="s">
        <v>130</v>
      </c>
      <c r="P134" s="98" t="s">
        <v>131</v>
      </c>
      <c r="Q134" s="98" t="s">
        <v>132</v>
      </c>
      <c r="R134" s="98" t="s">
        <v>133</v>
      </c>
      <c r="S134" s="98" t="s">
        <v>134</v>
      </c>
      <c r="T134" s="99" t="s">
        <v>135</v>
      </c>
      <c r="U134" s="182"/>
      <c r="V134" s="182"/>
      <c r="W134" s="182"/>
      <c r="X134" s="182"/>
      <c r="Y134" s="182"/>
      <c r="Z134" s="182"/>
      <c r="AA134" s="182"/>
      <c r="AB134" s="182"/>
      <c r="AC134" s="182"/>
      <c r="AD134" s="182"/>
      <c r="AE134" s="182"/>
    </row>
    <row r="135" s="2" customFormat="1" ht="22.8" customHeight="1">
      <c r="A135" s="35"/>
      <c r="B135" s="36"/>
      <c r="C135" s="104" t="s">
        <v>136</v>
      </c>
      <c r="D135" s="37"/>
      <c r="E135" s="37"/>
      <c r="F135" s="37"/>
      <c r="G135" s="37"/>
      <c r="H135" s="37"/>
      <c r="I135" s="37"/>
      <c r="J135" s="188">
        <f>BK135</f>
        <v>0</v>
      </c>
      <c r="K135" s="37"/>
      <c r="L135" s="41"/>
      <c r="M135" s="100"/>
      <c r="N135" s="189"/>
      <c r="O135" s="101"/>
      <c r="P135" s="190">
        <f>P136+P159+P190+P191+P256+P257+P270+P271+P278+P279+P284+P285+P304+P305+P324+P327+P336+P355+P360</f>
        <v>0</v>
      </c>
      <c r="Q135" s="101"/>
      <c r="R135" s="190">
        <f>R136+R159+R190+R191+R256+R257+R270+R271+R278+R279+R284+R285+R304+R305+R324+R327+R336+R355+R360</f>
        <v>0</v>
      </c>
      <c r="S135" s="101"/>
      <c r="T135" s="191">
        <f>T136+T159+T190+T191+T256+T257+T270+T271+T278+T279+T284+T285+T304+T305+T324+T327+T336+T355+T360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75</v>
      </c>
      <c r="AU135" s="14" t="s">
        <v>109</v>
      </c>
      <c r="BK135" s="192">
        <f>BK136+BK159+BK190+BK191+BK256+BK257+BK270+BK271+BK278+BK279+BK284+BK285+BK304+BK305+BK324+BK327+BK336+BK355+BK360</f>
        <v>0</v>
      </c>
    </row>
    <row r="136" s="11" customFormat="1" ht="25.92" customHeight="1">
      <c r="A136" s="11"/>
      <c r="B136" s="193"/>
      <c r="C136" s="194"/>
      <c r="D136" s="195" t="s">
        <v>75</v>
      </c>
      <c r="E136" s="196" t="s">
        <v>137</v>
      </c>
      <c r="F136" s="196" t="s">
        <v>138</v>
      </c>
      <c r="G136" s="194"/>
      <c r="H136" s="194"/>
      <c r="I136" s="197"/>
      <c r="J136" s="198">
        <f>BK136</f>
        <v>0</v>
      </c>
      <c r="K136" s="194"/>
      <c r="L136" s="199"/>
      <c r="M136" s="200"/>
      <c r="N136" s="201"/>
      <c r="O136" s="201"/>
      <c r="P136" s="202">
        <f>SUM(P137:P158)</f>
        <v>0</v>
      </c>
      <c r="Q136" s="201"/>
      <c r="R136" s="202">
        <f>SUM(R137:R158)</f>
        <v>0</v>
      </c>
      <c r="S136" s="201"/>
      <c r="T136" s="203">
        <f>SUM(T137:T158)</f>
        <v>0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204" t="s">
        <v>84</v>
      </c>
      <c r="AT136" s="205" t="s">
        <v>75</v>
      </c>
      <c r="AU136" s="205" t="s">
        <v>76</v>
      </c>
      <c r="AY136" s="204" t="s">
        <v>139</v>
      </c>
      <c r="BK136" s="206">
        <f>SUM(BK137:BK158)</f>
        <v>0</v>
      </c>
    </row>
    <row r="137" s="2" customFormat="1" ht="37.8" customHeight="1">
      <c r="A137" s="35"/>
      <c r="B137" s="36"/>
      <c r="C137" s="207" t="s">
        <v>84</v>
      </c>
      <c r="D137" s="207" t="s">
        <v>140</v>
      </c>
      <c r="E137" s="208" t="s">
        <v>141</v>
      </c>
      <c r="F137" s="209" t="s">
        <v>142</v>
      </c>
      <c r="G137" s="210" t="s">
        <v>143</v>
      </c>
      <c r="H137" s="211">
        <v>1</v>
      </c>
      <c r="I137" s="212"/>
      <c r="J137" s="213">
        <f>ROUND(I137*H137,2)</f>
        <v>0</v>
      </c>
      <c r="K137" s="209" t="s">
        <v>1</v>
      </c>
      <c r="L137" s="41"/>
      <c r="M137" s="214" t="s">
        <v>1</v>
      </c>
      <c r="N137" s="215" t="s">
        <v>41</v>
      </c>
      <c r="O137" s="88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8" t="s">
        <v>144</v>
      </c>
      <c r="AT137" s="218" t="s">
        <v>140</v>
      </c>
      <c r="AU137" s="218" t="s">
        <v>84</v>
      </c>
      <c r="AY137" s="14" t="s">
        <v>139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4" t="s">
        <v>84</v>
      </c>
      <c r="BK137" s="219">
        <f>ROUND(I137*H137,2)</f>
        <v>0</v>
      </c>
      <c r="BL137" s="14" t="s">
        <v>144</v>
      </c>
      <c r="BM137" s="218" t="s">
        <v>86</v>
      </c>
    </row>
    <row r="138" s="2" customFormat="1">
      <c r="A138" s="35"/>
      <c r="B138" s="36"/>
      <c r="C138" s="37"/>
      <c r="D138" s="220" t="s">
        <v>145</v>
      </c>
      <c r="E138" s="37"/>
      <c r="F138" s="221" t="s">
        <v>146</v>
      </c>
      <c r="G138" s="37"/>
      <c r="H138" s="37"/>
      <c r="I138" s="222"/>
      <c r="J138" s="37"/>
      <c r="K138" s="37"/>
      <c r="L138" s="41"/>
      <c r="M138" s="223"/>
      <c r="N138" s="224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145</v>
      </c>
      <c r="AU138" s="14" t="s">
        <v>84</v>
      </c>
    </row>
    <row r="139" s="2" customFormat="1" ht="16.5" customHeight="1">
      <c r="A139" s="35"/>
      <c r="B139" s="36"/>
      <c r="C139" s="207" t="s">
        <v>86</v>
      </c>
      <c r="D139" s="207" t="s">
        <v>140</v>
      </c>
      <c r="E139" s="208" t="s">
        <v>147</v>
      </c>
      <c r="F139" s="209" t="s">
        <v>148</v>
      </c>
      <c r="G139" s="210" t="s">
        <v>149</v>
      </c>
      <c r="H139" s="211">
        <v>1</v>
      </c>
      <c r="I139" s="212"/>
      <c r="J139" s="213">
        <f>ROUND(I139*H139,2)</f>
        <v>0</v>
      </c>
      <c r="K139" s="209" t="s">
        <v>1</v>
      </c>
      <c r="L139" s="41"/>
      <c r="M139" s="214" t="s">
        <v>1</v>
      </c>
      <c r="N139" s="215" t="s">
        <v>41</v>
      </c>
      <c r="O139" s="88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8" t="s">
        <v>144</v>
      </c>
      <c r="AT139" s="218" t="s">
        <v>140</v>
      </c>
      <c r="AU139" s="218" t="s">
        <v>84</v>
      </c>
      <c r="AY139" s="14" t="s">
        <v>139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4" t="s">
        <v>84</v>
      </c>
      <c r="BK139" s="219">
        <f>ROUND(I139*H139,2)</f>
        <v>0</v>
      </c>
      <c r="BL139" s="14" t="s">
        <v>144</v>
      </c>
      <c r="BM139" s="218" t="s">
        <v>144</v>
      </c>
    </row>
    <row r="140" s="2" customFormat="1">
      <c r="A140" s="35"/>
      <c r="B140" s="36"/>
      <c r="C140" s="37"/>
      <c r="D140" s="220" t="s">
        <v>145</v>
      </c>
      <c r="E140" s="37"/>
      <c r="F140" s="221" t="s">
        <v>150</v>
      </c>
      <c r="G140" s="37"/>
      <c r="H140" s="37"/>
      <c r="I140" s="222"/>
      <c r="J140" s="37"/>
      <c r="K140" s="37"/>
      <c r="L140" s="41"/>
      <c r="M140" s="223"/>
      <c r="N140" s="224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145</v>
      </c>
      <c r="AU140" s="14" t="s">
        <v>84</v>
      </c>
    </row>
    <row r="141" s="2" customFormat="1" ht="16.5" customHeight="1">
      <c r="A141" s="35"/>
      <c r="B141" s="36"/>
      <c r="C141" s="207" t="s">
        <v>151</v>
      </c>
      <c r="D141" s="207" t="s">
        <v>140</v>
      </c>
      <c r="E141" s="208" t="s">
        <v>152</v>
      </c>
      <c r="F141" s="209" t="s">
        <v>153</v>
      </c>
      <c r="G141" s="210" t="s">
        <v>143</v>
      </c>
      <c r="H141" s="211">
        <v>1</v>
      </c>
      <c r="I141" s="212"/>
      <c r="J141" s="213">
        <f>ROUND(I141*H141,2)</f>
        <v>0</v>
      </c>
      <c r="K141" s="209" t="s">
        <v>1</v>
      </c>
      <c r="L141" s="41"/>
      <c r="M141" s="214" t="s">
        <v>1</v>
      </c>
      <c r="N141" s="215" t="s">
        <v>41</v>
      </c>
      <c r="O141" s="88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8" t="s">
        <v>144</v>
      </c>
      <c r="AT141" s="218" t="s">
        <v>140</v>
      </c>
      <c r="AU141" s="218" t="s">
        <v>84</v>
      </c>
      <c r="AY141" s="14" t="s">
        <v>139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4" t="s">
        <v>84</v>
      </c>
      <c r="BK141" s="219">
        <f>ROUND(I141*H141,2)</f>
        <v>0</v>
      </c>
      <c r="BL141" s="14" t="s">
        <v>144</v>
      </c>
      <c r="BM141" s="218" t="s">
        <v>154</v>
      </c>
    </row>
    <row r="142" s="2" customFormat="1">
      <c r="A142" s="35"/>
      <c r="B142" s="36"/>
      <c r="C142" s="37"/>
      <c r="D142" s="220" t="s">
        <v>145</v>
      </c>
      <c r="E142" s="37"/>
      <c r="F142" s="221" t="s">
        <v>153</v>
      </c>
      <c r="G142" s="37"/>
      <c r="H142" s="37"/>
      <c r="I142" s="222"/>
      <c r="J142" s="37"/>
      <c r="K142" s="37"/>
      <c r="L142" s="41"/>
      <c r="M142" s="223"/>
      <c r="N142" s="224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145</v>
      </c>
      <c r="AU142" s="14" t="s">
        <v>84</v>
      </c>
    </row>
    <row r="143" s="2" customFormat="1" ht="24.15" customHeight="1">
      <c r="A143" s="35"/>
      <c r="B143" s="36"/>
      <c r="C143" s="207" t="s">
        <v>144</v>
      </c>
      <c r="D143" s="207" t="s">
        <v>140</v>
      </c>
      <c r="E143" s="208" t="s">
        <v>155</v>
      </c>
      <c r="F143" s="209" t="s">
        <v>156</v>
      </c>
      <c r="G143" s="210" t="s">
        <v>143</v>
      </c>
      <c r="H143" s="211">
        <v>1</v>
      </c>
      <c r="I143" s="212"/>
      <c r="J143" s="213">
        <f>ROUND(I143*H143,2)</f>
        <v>0</v>
      </c>
      <c r="K143" s="209" t="s">
        <v>1</v>
      </c>
      <c r="L143" s="41"/>
      <c r="M143" s="214" t="s">
        <v>1</v>
      </c>
      <c r="N143" s="215" t="s">
        <v>41</v>
      </c>
      <c r="O143" s="88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8" t="s">
        <v>144</v>
      </c>
      <c r="AT143" s="218" t="s">
        <v>140</v>
      </c>
      <c r="AU143" s="218" t="s">
        <v>84</v>
      </c>
      <c r="AY143" s="14" t="s">
        <v>139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4" t="s">
        <v>84</v>
      </c>
      <c r="BK143" s="219">
        <f>ROUND(I143*H143,2)</f>
        <v>0</v>
      </c>
      <c r="BL143" s="14" t="s">
        <v>144</v>
      </c>
      <c r="BM143" s="218" t="s">
        <v>157</v>
      </c>
    </row>
    <row r="144" s="2" customFormat="1">
      <c r="A144" s="35"/>
      <c r="B144" s="36"/>
      <c r="C144" s="37"/>
      <c r="D144" s="220" t="s">
        <v>145</v>
      </c>
      <c r="E144" s="37"/>
      <c r="F144" s="221" t="s">
        <v>156</v>
      </c>
      <c r="G144" s="37"/>
      <c r="H144" s="37"/>
      <c r="I144" s="222"/>
      <c r="J144" s="37"/>
      <c r="K144" s="37"/>
      <c r="L144" s="41"/>
      <c r="M144" s="223"/>
      <c r="N144" s="224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145</v>
      </c>
      <c r="AU144" s="14" t="s">
        <v>84</v>
      </c>
    </row>
    <row r="145" s="2" customFormat="1" ht="24.15" customHeight="1">
      <c r="A145" s="35"/>
      <c r="B145" s="36"/>
      <c r="C145" s="207" t="s">
        <v>158</v>
      </c>
      <c r="D145" s="207" t="s">
        <v>140</v>
      </c>
      <c r="E145" s="208" t="s">
        <v>159</v>
      </c>
      <c r="F145" s="209" t="s">
        <v>160</v>
      </c>
      <c r="G145" s="210" t="s">
        <v>143</v>
      </c>
      <c r="H145" s="211">
        <v>1</v>
      </c>
      <c r="I145" s="212"/>
      <c r="J145" s="213">
        <f>ROUND(I145*H145,2)</f>
        <v>0</v>
      </c>
      <c r="K145" s="209" t="s">
        <v>1</v>
      </c>
      <c r="L145" s="41"/>
      <c r="M145" s="214" t="s">
        <v>1</v>
      </c>
      <c r="N145" s="215" t="s">
        <v>41</v>
      </c>
      <c r="O145" s="88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8" t="s">
        <v>144</v>
      </c>
      <c r="AT145" s="218" t="s">
        <v>140</v>
      </c>
      <c r="AU145" s="218" t="s">
        <v>84</v>
      </c>
      <c r="AY145" s="14" t="s">
        <v>139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4" t="s">
        <v>84</v>
      </c>
      <c r="BK145" s="219">
        <f>ROUND(I145*H145,2)</f>
        <v>0</v>
      </c>
      <c r="BL145" s="14" t="s">
        <v>144</v>
      </c>
      <c r="BM145" s="218" t="s">
        <v>161</v>
      </c>
    </row>
    <row r="146" s="2" customFormat="1">
      <c r="A146" s="35"/>
      <c r="B146" s="36"/>
      <c r="C146" s="37"/>
      <c r="D146" s="220" t="s">
        <v>145</v>
      </c>
      <c r="E146" s="37"/>
      <c r="F146" s="221" t="s">
        <v>162</v>
      </c>
      <c r="G146" s="37"/>
      <c r="H146" s="37"/>
      <c r="I146" s="222"/>
      <c r="J146" s="37"/>
      <c r="K146" s="37"/>
      <c r="L146" s="41"/>
      <c r="M146" s="223"/>
      <c r="N146" s="224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145</v>
      </c>
      <c r="AU146" s="14" t="s">
        <v>84</v>
      </c>
    </row>
    <row r="147" s="2" customFormat="1" ht="44.25" customHeight="1">
      <c r="A147" s="35"/>
      <c r="B147" s="36"/>
      <c r="C147" s="207" t="s">
        <v>154</v>
      </c>
      <c r="D147" s="207" t="s">
        <v>140</v>
      </c>
      <c r="E147" s="208" t="s">
        <v>163</v>
      </c>
      <c r="F147" s="209" t="s">
        <v>164</v>
      </c>
      <c r="G147" s="210" t="s">
        <v>143</v>
      </c>
      <c r="H147" s="211">
        <v>1</v>
      </c>
      <c r="I147" s="212"/>
      <c r="J147" s="213">
        <f>ROUND(I147*H147,2)</f>
        <v>0</v>
      </c>
      <c r="K147" s="209" t="s">
        <v>1</v>
      </c>
      <c r="L147" s="41"/>
      <c r="M147" s="214" t="s">
        <v>1</v>
      </c>
      <c r="N147" s="215" t="s">
        <v>41</v>
      </c>
      <c r="O147" s="88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8" t="s">
        <v>144</v>
      </c>
      <c r="AT147" s="218" t="s">
        <v>140</v>
      </c>
      <c r="AU147" s="218" t="s">
        <v>84</v>
      </c>
      <c r="AY147" s="14" t="s">
        <v>139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4" t="s">
        <v>84</v>
      </c>
      <c r="BK147" s="219">
        <f>ROUND(I147*H147,2)</f>
        <v>0</v>
      </c>
      <c r="BL147" s="14" t="s">
        <v>144</v>
      </c>
      <c r="BM147" s="218" t="s">
        <v>165</v>
      </c>
    </row>
    <row r="148" s="2" customFormat="1">
      <c r="A148" s="35"/>
      <c r="B148" s="36"/>
      <c r="C148" s="37"/>
      <c r="D148" s="220" t="s">
        <v>145</v>
      </c>
      <c r="E148" s="37"/>
      <c r="F148" s="221" t="s">
        <v>164</v>
      </c>
      <c r="G148" s="37"/>
      <c r="H148" s="37"/>
      <c r="I148" s="222"/>
      <c r="J148" s="37"/>
      <c r="K148" s="37"/>
      <c r="L148" s="41"/>
      <c r="M148" s="223"/>
      <c r="N148" s="224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145</v>
      </c>
      <c r="AU148" s="14" t="s">
        <v>84</v>
      </c>
    </row>
    <row r="149" s="2" customFormat="1" ht="16.5" customHeight="1">
      <c r="A149" s="35"/>
      <c r="B149" s="36"/>
      <c r="C149" s="207" t="s">
        <v>166</v>
      </c>
      <c r="D149" s="207" t="s">
        <v>140</v>
      </c>
      <c r="E149" s="208" t="s">
        <v>167</v>
      </c>
      <c r="F149" s="209" t="s">
        <v>168</v>
      </c>
      <c r="G149" s="210" t="s">
        <v>149</v>
      </c>
      <c r="H149" s="211">
        <v>4</v>
      </c>
      <c r="I149" s="212"/>
      <c r="J149" s="213">
        <f>ROUND(I149*H149,2)</f>
        <v>0</v>
      </c>
      <c r="K149" s="209" t="s">
        <v>1</v>
      </c>
      <c r="L149" s="41"/>
      <c r="M149" s="214" t="s">
        <v>1</v>
      </c>
      <c r="N149" s="215" t="s">
        <v>41</v>
      </c>
      <c r="O149" s="88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8" t="s">
        <v>144</v>
      </c>
      <c r="AT149" s="218" t="s">
        <v>140</v>
      </c>
      <c r="AU149" s="218" t="s">
        <v>84</v>
      </c>
      <c r="AY149" s="14" t="s">
        <v>139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4" t="s">
        <v>84</v>
      </c>
      <c r="BK149" s="219">
        <f>ROUND(I149*H149,2)</f>
        <v>0</v>
      </c>
      <c r="BL149" s="14" t="s">
        <v>144</v>
      </c>
      <c r="BM149" s="218" t="s">
        <v>169</v>
      </c>
    </row>
    <row r="150" s="2" customFormat="1">
      <c r="A150" s="35"/>
      <c r="B150" s="36"/>
      <c r="C150" s="37"/>
      <c r="D150" s="220" t="s">
        <v>145</v>
      </c>
      <c r="E150" s="37"/>
      <c r="F150" s="221" t="s">
        <v>168</v>
      </c>
      <c r="G150" s="37"/>
      <c r="H150" s="37"/>
      <c r="I150" s="222"/>
      <c r="J150" s="37"/>
      <c r="K150" s="37"/>
      <c r="L150" s="41"/>
      <c r="M150" s="223"/>
      <c r="N150" s="224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145</v>
      </c>
      <c r="AU150" s="14" t="s">
        <v>84</v>
      </c>
    </row>
    <row r="151" s="2" customFormat="1" ht="16.5" customHeight="1">
      <c r="A151" s="35"/>
      <c r="B151" s="36"/>
      <c r="C151" s="207" t="s">
        <v>157</v>
      </c>
      <c r="D151" s="207" t="s">
        <v>140</v>
      </c>
      <c r="E151" s="208" t="s">
        <v>170</v>
      </c>
      <c r="F151" s="209" t="s">
        <v>171</v>
      </c>
      <c r="G151" s="210" t="s">
        <v>149</v>
      </c>
      <c r="H151" s="211">
        <v>4</v>
      </c>
      <c r="I151" s="212"/>
      <c r="J151" s="213">
        <f>ROUND(I151*H151,2)</f>
        <v>0</v>
      </c>
      <c r="K151" s="209" t="s">
        <v>1</v>
      </c>
      <c r="L151" s="41"/>
      <c r="M151" s="214" t="s">
        <v>1</v>
      </c>
      <c r="N151" s="215" t="s">
        <v>41</v>
      </c>
      <c r="O151" s="88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8" t="s">
        <v>144</v>
      </c>
      <c r="AT151" s="218" t="s">
        <v>140</v>
      </c>
      <c r="AU151" s="218" t="s">
        <v>84</v>
      </c>
      <c r="AY151" s="14" t="s">
        <v>139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4" t="s">
        <v>84</v>
      </c>
      <c r="BK151" s="219">
        <f>ROUND(I151*H151,2)</f>
        <v>0</v>
      </c>
      <c r="BL151" s="14" t="s">
        <v>144</v>
      </c>
      <c r="BM151" s="218" t="s">
        <v>172</v>
      </c>
    </row>
    <row r="152" s="2" customFormat="1">
      <c r="A152" s="35"/>
      <c r="B152" s="36"/>
      <c r="C152" s="37"/>
      <c r="D152" s="220" t="s">
        <v>145</v>
      </c>
      <c r="E152" s="37"/>
      <c r="F152" s="221" t="s">
        <v>171</v>
      </c>
      <c r="G152" s="37"/>
      <c r="H152" s="37"/>
      <c r="I152" s="222"/>
      <c r="J152" s="37"/>
      <c r="K152" s="37"/>
      <c r="L152" s="41"/>
      <c r="M152" s="223"/>
      <c r="N152" s="224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145</v>
      </c>
      <c r="AU152" s="14" t="s">
        <v>84</v>
      </c>
    </row>
    <row r="153" s="2" customFormat="1" ht="16.5" customHeight="1">
      <c r="A153" s="35"/>
      <c r="B153" s="36"/>
      <c r="C153" s="207" t="s">
        <v>173</v>
      </c>
      <c r="D153" s="207" t="s">
        <v>140</v>
      </c>
      <c r="E153" s="208" t="s">
        <v>174</v>
      </c>
      <c r="F153" s="209" t="s">
        <v>175</v>
      </c>
      <c r="G153" s="210" t="s">
        <v>143</v>
      </c>
      <c r="H153" s="211">
        <v>1</v>
      </c>
      <c r="I153" s="212"/>
      <c r="J153" s="213">
        <f>ROUND(I153*H153,2)</f>
        <v>0</v>
      </c>
      <c r="K153" s="209" t="s">
        <v>1</v>
      </c>
      <c r="L153" s="41"/>
      <c r="M153" s="214" t="s">
        <v>1</v>
      </c>
      <c r="N153" s="215" t="s">
        <v>41</v>
      </c>
      <c r="O153" s="88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8" t="s">
        <v>144</v>
      </c>
      <c r="AT153" s="218" t="s">
        <v>140</v>
      </c>
      <c r="AU153" s="218" t="s">
        <v>84</v>
      </c>
      <c r="AY153" s="14" t="s">
        <v>139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4" t="s">
        <v>84</v>
      </c>
      <c r="BK153" s="219">
        <f>ROUND(I153*H153,2)</f>
        <v>0</v>
      </c>
      <c r="BL153" s="14" t="s">
        <v>144</v>
      </c>
      <c r="BM153" s="218" t="s">
        <v>176</v>
      </c>
    </row>
    <row r="154" s="2" customFormat="1">
      <c r="A154" s="35"/>
      <c r="B154" s="36"/>
      <c r="C154" s="37"/>
      <c r="D154" s="220" t="s">
        <v>145</v>
      </c>
      <c r="E154" s="37"/>
      <c r="F154" s="221" t="s">
        <v>175</v>
      </c>
      <c r="G154" s="37"/>
      <c r="H154" s="37"/>
      <c r="I154" s="222"/>
      <c r="J154" s="37"/>
      <c r="K154" s="37"/>
      <c r="L154" s="41"/>
      <c r="M154" s="223"/>
      <c r="N154" s="224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145</v>
      </c>
      <c r="AU154" s="14" t="s">
        <v>84</v>
      </c>
    </row>
    <row r="155" s="2" customFormat="1" ht="16.5" customHeight="1">
      <c r="A155" s="35"/>
      <c r="B155" s="36"/>
      <c r="C155" s="207" t="s">
        <v>161</v>
      </c>
      <c r="D155" s="207" t="s">
        <v>140</v>
      </c>
      <c r="E155" s="208" t="s">
        <v>177</v>
      </c>
      <c r="F155" s="209" t="s">
        <v>178</v>
      </c>
      <c r="G155" s="210" t="s">
        <v>149</v>
      </c>
      <c r="H155" s="211">
        <v>8</v>
      </c>
      <c r="I155" s="212"/>
      <c r="J155" s="213">
        <f>ROUND(I155*H155,2)</f>
        <v>0</v>
      </c>
      <c r="K155" s="209" t="s">
        <v>1</v>
      </c>
      <c r="L155" s="41"/>
      <c r="M155" s="214" t="s">
        <v>1</v>
      </c>
      <c r="N155" s="215" t="s">
        <v>41</v>
      </c>
      <c r="O155" s="88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8" t="s">
        <v>144</v>
      </c>
      <c r="AT155" s="218" t="s">
        <v>140</v>
      </c>
      <c r="AU155" s="218" t="s">
        <v>84</v>
      </c>
      <c r="AY155" s="14" t="s">
        <v>139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4" t="s">
        <v>84</v>
      </c>
      <c r="BK155" s="219">
        <f>ROUND(I155*H155,2)</f>
        <v>0</v>
      </c>
      <c r="BL155" s="14" t="s">
        <v>144</v>
      </c>
      <c r="BM155" s="218" t="s">
        <v>179</v>
      </c>
    </row>
    <row r="156" s="2" customFormat="1">
      <c r="A156" s="35"/>
      <c r="B156" s="36"/>
      <c r="C156" s="37"/>
      <c r="D156" s="220" t="s">
        <v>145</v>
      </c>
      <c r="E156" s="37"/>
      <c r="F156" s="221" t="s">
        <v>178</v>
      </c>
      <c r="G156" s="37"/>
      <c r="H156" s="37"/>
      <c r="I156" s="222"/>
      <c r="J156" s="37"/>
      <c r="K156" s="37"/>
      <c r="L156" s="41"/>
      <c r="M156" s="223"/>
      <c r="N156" s="224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145</v>
      </c>
      <c r="AU156" s="14" t="s">
        <v>84</v>
      </c>
    </row>
    <row r="157" s="2" customFormat="1" ht="21.75" customHeight="1">
      <c r="A157" s="35"/>
      <c r="B157" s="36"/>
      <c r="C157" s="207" t="s">
        <v>180</v>
      </c>
      <c r="D157" s="207" t="s">
        <v>140</v>
      </c>
      <c r="E157" s="208" t="s">
        <v>181</v>
      </c>
      <c r="F157" s="209" t="s">
        <v>182</v>
      </c>
      <c r="G157" s="210" t="s">
        <v>149</v>
      </c>
      <c r="H157" s="211">
        <v>1</v>
      </c>
      <c r="I157" s="212"/>
      <c r="J157" s="213">
        <f>ROUND(I157*H157,2)</f>
        <v>0</v>
      </c>
      <c r="K157" s="209" t="s">
        <v>1</v>
      </c>
      <c r="L157" s="41"/>
      <c r="M157" s="214" t="s">
        <v>1</v>
      </c>
      <c r="N157" s="215" t="s">
        <v>41</v>
      </c>
      <c r="O157" s="88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8" t="s">
        <v>144</v>
      </c>
      <c r="AT157" s="218" t="s">
        <v>140</v>
      </c>
      <c r="AU157" s="218" t="s">
        <v>84</v>
      </c>
      <c r="AY157" s="14" t="s">
        <v>139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4" t="s">
        <v>84</v>
      </c>
      <c r="BK157" s="219">
        <f>ROUND(I157*H157,2)</f>
        <v>0</v>
      </c>
      <c r="BL157" s="14" t="s">
        <v>144</v>
      </c>
      <c r="BM157" s="218" t="s">
        <v>183</v>
      </c>
    </row>
    <row r="158" s="2" customFormat="1">
      <c r="A158" s="35"/>
      <c r="B158" s="36"/>
      <c r="C158" s="37"/>
      <c r="D158" s="220" t="s">
        <v>145</v>
      </c>
      <c r="E158" s="37"/>
      <c r="F158" s="221" t="s">
        <v>182</v>
      </c>
      <c r="G158" s="37"/>
      <c r="H158" s="37"/>
      <c r="I158" s="222"/>
      <c r="J158" s="37"/>
      <c r="K158" s="37"/>
      <c r="L158" s="41"/>
      <c r="M158" s="223"/>
      <c r="N158" s="224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145</v>
      </c>
      <c r="AU158" s="14" t="s">
        <v>84</v>
      </c>
    </row>
    <row r="159" s="11" customFormat="1" ht="25.92" customHeight="1">
      <c r="A159" s="11"/>
      <c r="B159" s="193"/>
      <c r="C159" s="194"/>
      <c r="D159" s="195" t="s">
        <v>75</v>
      </c>
      <c r="E159" s="196" t="s">
        <v>184</v>
      </c>
      <c r="F159" s="196" t="s">
        <v>185</v>
      </c>
      <c r="G159" s="194"/>
      <c r="H159" s="194"/>
      <c r="I159" s="197"/>
      <c r="J159" s="198">
        <f>BK159</f>
        <v>0</v>
      </c>
      <c r="K159" s="194"/>
      <c r="L159" s="199"/>
      <c r="M159" s="200"/>
      <c r="N159" s="201"/>
      <c r="O159" s="201"/>
      <c r="P159" s="202">
        <f>SUM(P160:P189)</f>
        <v>0</v>
      </c>
      <c r="Q159" s="201"/>
      <c r="R159" s="202">
        <f>SUM(R160:R189)</f>
        <v>0</v>
      </c>
      <c r="S159" s="201"/>
      <c r="T159" s="203">
        <f>SUM(T160:T189)</f>
        <v>0</v>
      </c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R159" s="204" t="s">
        <v>84</v>
      </c>
      <c r="AT159" s="205" t="s">
        <v>75</v>
      </c>
      <c r="AU159" s="205" t="s">
        <v>76</v>
      </c>
      <c r="AY159" s="204" t="s">
        <v>139</v>
      </c>
      <c r="BK159" s="206">
        <f>SUM(BK160:BK189)</f>
        <v>0</v>
      </c>
    </row>
    <row r="160" s="2" customFormat="1" ht="16.5" customHeight="1">
      <c r="A160" s="35"/>
      <c r="B160" s="36"/>
      <c r="C160" s="207" t="s">
        <v>165</v>
      </c>
      <c r="D160" s="207" t="s">
        <v>140</v>
      </c>
      <c r="E160" s="208" t="s">
        <v>186</v>
      </c>
      <c r="F160" s="209" t="s">
        <v>187</v>
      </c>
      <c r="G160" s="210" t="s">
        <v>143</v>
      </c>
      <c r="H160" s="211">
        <v>1</v>
      </c>
      <c r="I160" s="212"/>
      <c r="J160" s="213">
        <f>ROUND(I160*H160,2)</f>
        <v>0</v>
      </c>
      <c r="K160" s="209" t="s">
        <v>1</v>
      </c>
      <c r="L160" s="41"/>
      <c r="M160" s="214" t="s">
        <v>1</v>
      </c>
      <c r="N160" s="215" t="s">
        <v>41</v>
      </c>
      <c r="O160" s="88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8" t="s">
        <v>144</v>
      </c>
      <c r="AT160" s="218" t="s">
        <v>140</v>
      </c>
      <c r="AU160" s="218" t="s">
        <v>84</v>
      </c>
      <c r="AY160" s="14" t="s">
        <v>139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4" t="s">
        <v>84</v>
      </c>
      <c r="BK160" s="219">
        <f>ROUND(I160*H160,2)</f>
        <v>0</v>
      </c>
      <c r="BL160" s="14" t="s">
        <v>144</v>
      </c>
      <c r="BM160" s="218" t="s">
        <v>188</v>
      </c>
    </row>
    <row r="161" s="2" customFormat="1">
      <c r="A161" s="35"/>
      <c r="B161" s="36"/>
      <c r="C161" s="37"/>
      <c r="D161" s="220" t="s">
        <v>145</v>
      </c>
      <c r="E161" s="37"/>
      <c r="F161" s="221" t="s">
        <v>189</v>
      </c>
      <c r="G161" s="37"/>
      <c r="H161" s="37"/>
      <c r="I161" s="222"/>
      <c r="J161" s="37"/>
      <c r="K161" s="37"/>
      <c r="L161" s="41"/>
      <c r="M161" s="223"/>
      <c r="N161" s="224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145</v>
      </c>
      <c r="AU161" s="14" t="s">
        <v>84</v>
      </c>
    </row>
    <row r="162" s="2" customFormat="1" ht="16.5" customHeight="1">
      <c r="A162" s="35"/>
      <c r="B162" s="36"/>
      <c r="C162" s="207" t="s">
        <v>190</v>
      </c>
      <c r="D162" s="207" t="s">
        <v>140</v>
      </c>
      <c r="E162" s="208" t="s">
        <v>191</v>
      </c>
      <c r="F162" s="209" t="s">
        <v>192</v>
      </c>
      <c r="G162" s="210" t="s">
        <v>149</v>
      </c>
      <c r="H162" s="211">
        <v>1</v>
      </c>
      <c r="I162" s="212"/>
      <c r="J162" s="213">
        <f>ROUND(I162*H162,2)</f>
        <v>0</v>
      </c>
      <c r="K162" s="209" t="s">
        <v>1</v>
      </c>
      <c r="L162" s="41"/>
      <c r="M162" s="214" t="s">
        <v>1</v>
      </c>
      <c r="N162" s="215" t="s">
        <v>41</v>
      </c>
      <c r="O162" s="88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8" t="s">
        <v>144</v>
      </c>
      <c r="AT162" s="218" t="s">
        <v>140</v>
      </c>
      <c r="AU162" s="218" t="s">
        <v>84</v>
      </c>
      <c r="AY162" s="14" t="s">
        <v>139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4" t="s">
        <v>84</v>
      </c>
      <c r="BK162" s="219">
        <f>ROUND(I162*H162,2)</f>
        <v>0</v>
      </c>
      <c r="BL162" s="14" t="s">
        <v>144</v>
      </c>
      <c r="BM162" s="218" t="s">
        <v>193</v>
      </c>
    </row>
    <row r="163" s="2" customFormat="1">
      <c r="A163" s="35"/>
      <c r="B163" s="36"/>
      <c r="C163" s="37"/>
      <c r="D163" s="220" t="s">
        <v>145</v>
      </c>
      <c r="E163" s="37"/>
      <c r="F163" s="221" t="s">
        <v>194</v>
      </c>
      <c r="G163" s="37"/>
      <c r="H163" s="37"/>
      <c r="I163" s="222"/>
      <c r="J163" s="37"/>
      <c r="K163" s="37"/>
      <c r="L163" s="41"/>
      <c r="M163" s="223"/>
      <c r="N163" s="224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145</v>
      </c>
      <c r="AU163" s="14" t="s">
        <v>84</v>
      </c>
    </row>
    <row r="164" s="2" customFormat="1" ht="16.5" customHeight="1">
      <c r="A164" s="35"/>
      <c r="B164" s="36"/>
      <c r="C164" s="207" t="s">
        <v>169</v>
      </c>
      <c r="D164" s="207" t="s">
        <v>140</v>
      </c>
      <c r="E164" s="208" t="s">
        <v>195</v>
      </c>
      <c r="F164" s="209" t="s">
        <v>196</v>
      </c>
      <c r="G164" s="210" t="s">
        <v>149</v>
      </c>
      <c r="H164" s="211">
        <v>1</v>
      </c>
      <c r="I164" s="212"/>
      <c r="J164" s="213">
        <f>ROUND(I164*H164,2)</f>
        <v>0</v>
      </c>
      <c r="K164" s="209" t="s">
        <v>1</v>
      </c>
      <c r="L164" s="41"/>
      <c r="M164" s="214" t="s">
        <v>1</v>
      </c>
      <c r="N164" s="215" t="s">
        <v>41</v>
      </c>
      <c r="O164" s="88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8" t="s">
        <v>144</v>
      </c>
      <c r="AT164" s="218" t="s">
        <v>140</v>
      </c>
      <c r="AU164" s="218" t="s">
        <v>84</v>
      </c>
      <c r="AY164" s="14" t="s">
        <v>139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4" t="s">
        <v>84</v>
      </c>
      <c r="BK164" s="219">
        <f>ROUND(I164*H164,2)</f>
        <v>0</v>
      </c>
      <c r="BL164" s="14" t="s">
        <v>144</v>
      </c>
      <c r="BM164" s="218" t="s">
        <v>197</v>
      </c>
    </row>
    <row r="165" s="2" customFormat="1">
      <c r="A165" s="35"/>
      <c r="B165" s="36"/>
      <c r="C165" s="37"/>
      <c r="D165" s="220" t="s">
        <v>145</v>
      </c>
      <c r="E165" s="37"/>
      <c r="F165" s="221" t="s">
        <v>198</v>
      </c>
      <c r="G165" s="37"/>
      <c r="H165" s="37"/>
      <c r="I165" s="222"/>
      <c r="J165" s="37"/>
      <c r="K165" s="37"/>
      <c r="L165" s="41"/>
      <c r="M165" s="223"/>
      <c r="N165" s="224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145</v>
      </c>
      <c r="AU165" s="14" t="s">
        <v>84</v>
      </c>
    </row>
    <row r="166" s="2" customFormat="1" ht="78" customHeight="1">
      <c r="A166" s="35"/>
      <c r="B166" s="36"/>
      <c r="C166" s="207" t="s">
        <v>8</v>
      </c>
      <c r="D166" s="207" t="s">
        <v>140</v>
      </c>
      <c r="E166" s="208" t="s">
        <v>199</v>
      </c>
      <c r="F166" s="209" t="s">
        <v>200</v>
      </c>
      <c r="G166" s="210" t="s">
        <v>149</v>
      </c>
      <c r="H166" s="211">
        <v>1</v>
      </c>
      <c r="I166" s="212"/>
      <c r="J166" s="213">
        <f>ROUND(I166*H166,2)</f>
        <v>0</v>
      </c>
      <c r="K166" s="209" t="s">
        <v>1</v>
      </c>
      <c r="L166" s="41"/>
      <c r="M166" s="214" t="s">
        <v>1</v>
      </c>
      <c r="N166" s="215" t="s">
        <v>41</v>
      </c>
      <c r="O166" s="88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8" t="s">
        <v>144</v>
      </c>
      <c r="AT166" s="218" t="s">
        <v>140</v>
      </c>
      <c r="AU166" s="218" t="s">
        <v>84</v>
      </c>
      <c r="AY166" s="14" t="s">
        <v>139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4" t="s">
        <v>84</v>
      </c>
      <c r="BK166" s="219">
        <f>ROUND(I166*H166,2)</f>
        <v>0</v>
      </c>
      <c r="BL166" s="14" t="s">
        <v>144</v>
      </c>
      <c r="BM166" s="218" t="s">
        <v>201</v>
      </c>
    </row>
    <row r="167" s="2" customFormat="1">
      <c r="A167" s="35"/>
      <c r="B167" s="36"/>
      <c r="C167" s="37"/>
      <c r="D167" s="220" t="s">
        <v>145</v>
      </c>
      <c r="E167" s="37"/>
      <c r="F167" s="221" t="s">
        <v>200</v>
      </c>
      <c r="G167" s="37"/>
      <c r="H167" s="37"/>
      <c r="I167" s="222"/>
      <c r="J167" s="37"/>
      <c r="K167" s="37"/>
      <c r="L167" s="41"/>
      <c r="M167" s="223"/>
      <c r="N167" s="224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145</v>
      </c>
      <c r="AU167" s="14" t="s">
        <v>84</v>
      </c>
    </row>
    <row r="168" s="2" customFormat="1" ht="78" customHeight="1">
      <c r="A168" s="35"/>
      <c r="B168" s="36"/>
      <c r="C168" s="207" t="s">
        <v>172</v>
      </c>
      <c r="D168" s="207" t="s">
        <v>140</v>
      </c>
      <c r="E168" s="208" t="s">
        <v>202</v>
      </c>
      <c r="F168" s="209" t="s">
        <v>203</v>
      </c>
      <c r="G168" s="210" t="s">
        <v>149</v>
      </c>
      <c r="H168" s="211">
        <v>1</v>
      </c>
      <c r="I168" s="212"/>
      <c r="J168" s="213">
        <f>ROUND(I168*H168,2)</f>
        <v>0</v>
      </c>
      <c r="K168" s="209" t="s">
        <v>1</v>
      </c>
      <c r="L168" s="41"/>
      <c r="M168" s="214" t="s">
        <v>1</v>
      </c>
      <c r="N168" s="215" t="s">
        <v>41</v>
      </c>
      <c r="O168" s="88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8" t="s">
        <v>144</v>
      </c>
      <c r="AT168" s="218" t="s">
        <v>140</v>
      </c>
      <c r="AU168" s="218" t="s">
        <v>84</v>
      </c>
      <c r="AY168" s="14" t="s">
        <v>139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4" t="s">
        <v>84</v>
      </c>
      <c r="BK168" s="219">
        <f>ROUND(I168*H168,2)</f>
        <v>0</v>
      </c>
      <c r="BL168" s="14" t="s">
        <v>144</v>
      </c>
      <c r="BM168" s="218" t="s">
        <v>204</v>
      </c>
    </row>
    <row r="169" s="2" customFormat="1">
      <c r="A169" s="35"/>
      <c r="B169" s="36"/>
      <c r="C169" s="37"/>
      <c r="D169" s="220" t="s">
        <v>145</v>
      </c>
      <c r="E169" s="37"/>
      <c r="F169" s="221" t="s">
        <v>203</v>
      </c>
      <c r="G169" s="37"/>
      <c r="H169" s="37"/>
      <c r="I169" s="222"/>
      <c r="J169" s="37"/>
      <c r="K169" s="37"/>
      <c r="L169" s="41"/>
      <c r="M169" s="223"/>
      <c r="N169" s="224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145</v>
      </c>
      <c r="AU169" s="14" t="s">
        <v>84</v>
      </c>
    </row>
    <row r="170" s="2" customFormat="1" ht="78" customHeight="1">
      <c r="A170" s="35"/>
      <c r="B170" s="36"/>
      <c r="C170" s="207" t="s">
        <v>205</v>
      </c>
      <c r="D170" s="207" t="s">
        <v>140</v>
      </c>
      <c r="E170" s="208" t="s">
        <v>206</v>
      </c>
      <c r="F170" s="209" t="s">
        <v>207</v>
      </c>
      <c r="G170" s="210" t="s">
        <v>149</v>
      </c>
      <c r="H170" s="211">
        <v>1</v>
      </c>
      <c r="I170" s="212"/>
      <c r="J170" s="213">
        <f>ROUND(I170*H170,2)</f>
        <v>0</v>
      </c>
      <c r="K170" s="209" t="s">
        <v>1</v>
      </c>
      <c r="L170" s="41"/>
      <c r="M170" s="214" t="s">
        <v>1</v>
      </c>
      <c r="N170" s="215" t="s">
        <v>41</v>
      </c>
      <c r="O170" s="88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8" t="s">
        <v>144</v>
      </c>
      <c r="AT170" s="218" t="s">
        <v>140</v>
      </c>
      <c r="AU170" s="218" t="s">
        <v>84</v>
      </c>
      <c r="AY170" s="14" t="s">
        <v>139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4" t="s">
        <v>84</v>
      </c>
      <c r="BK170" s="219">
        <f>ROUND(I170*H170,2)</f>
        <v>0</v>
      </c>
      <c r="BL170" s="14" t="s">
        <v>144</v>
      </c>
      <c r="BM170" s="218" t="s">
        <v>208</v>
      </c>
    </row>
    <row r="171" s="2" customFormat="1">
      <c r="A171" s="35"/>
      <c r="B171" s="36"/>
      <c r="C171" s="37"/>
      <c r="D171" s="220" t="s">
        <v>145</v>
      </c>
      <c r="E171" s="37"/>
      <c r="F171" s="221" t="s">
        <v>209</v>
      </c>
      <c r="G171" s="37"/>
      <c r="H171" s="37"/>
      <c r="I171" s="222"/>
      <c r="J171" s="37"/>
      <c r="K171" s="37"/>
      <c r="L171" s="41"/>
      <c r="M171" s="223"/>
      <c r="N171" s="224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145</v>
      </c>
      <c r="AU171" s="14" t="s">
        <v>84</v>
      </c>
    </row>
    <row r="172" s="2" customFormat="1" ht="66.75" customHeight="1">
      <c r="A172" s="35"/>
      <c r="B172" s="36"/>
      <c r="C172" s="207" t="s">
        <v>176</v>
      </c>
      <c r="D172" s="207" t="s">
        <v>140</v>
      </c>
      <c r="E172" s="208" t="s">
        <v>210</v>
      </c>
      <c r="F172" s="209" t="s">
        <v>211</v>
      </c>
      <c r="G172" s="210" t="s">
        <v>149</v>
      </c>
      <c r="H172" s="211">
        <v>1</v>
      </c>
      <c r="I172" s="212"/>
      <c r="J172" s="213">
        <f>ROUND(I172*H172,2)</f>
        <v>0</v>
      </c>
      <c r="K172" s="209" t="s">
        <v>1</v>
      </c>
      <c r="L172" s="41"/>
      <c r="M172" s="214" t="s">
        <v>1</v>
      </c>
      <c r="N172" s="215" t="s">
        <v>41</v>
      </c>
      <c r="O172" s="88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8" t="s">
        <v>144</v>
      </c>
      <c r="AT172" s="218" t="s">
        <v>140</v>
      </c>
      <c r="AU172" s="218" t="s">
        <v>84</v>
      </c>
      <c r="AY172" s="14" t="s">
        <v>139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4" t="s">
        <v>84</v>
      </c>
      <c r="BK172" s="219">
        <f>ROUND(I172*H172,2)</f>
        <v>0</v>
      </c>
      <c r="BL172" s="14" t="s">
        <v>144</v>
      </c>
      <c r="BM172" s="218" t="s">
        <v>212</v>
      </c>
    </row>
    <row r="173" s="2" customFormat="1">
      <c r="A173" s="35"/>
      <c r="B173" s="36"/>
      <c r="C173" s="37"/>
      <c r="D173" s="220" t="s">
        <v>145</v>
      </c>
      <c r="E173" s="37"/>
      <c r="F173" s="221" t="s">
        <v>211</v>
      </c>
      <c r="G173" s="37"/>
      <c r="H173" s="37"/>
      <c r="I173" s="222"/>
      <c r="J173" s="37"/>
      <c r="K173" s="37"/>
      <c r="L173" s="41"/>
      <c r="M173" s="223"/>
      <c r="N173" s="224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145</v>
      </c>
      <c r="AU173" s="14" t="s">
        <v>84</v>
      </c>
    </row>
    <row r="174" s="2" customFormat="1" ht="55.5" customHeight="1">
      <c r="A174" s="35"/>
      <c r="B174" s="36"/>
      <c r="C174" s="207" t="s">
        <v>213</v>
      </c>
      <c r="D174" s="207" t="s">
        <v>140</v>
      </c>
      <c r="E174" s="208" t="s">
        <v>214</v>
      </c>
      <c r="F174" s="209" t="s">
        <v>215</v>
      </c>
      <c r="G174" s="210" t="s">
        <v>149</v>
      </c>
      <c r="H174" s="211">
        <v>5</v>
      </c>
      <c r="I174" s="212"/>
      <c r="J174" s="213">
        <f>ROUND(I174*H174,2)</f>
        <v>0</v>
      </c>
      <c r="K174" s="209" t="s">
        <v>1</v>
      </c>
      <c r="L174" s="41"/>
      <c r="M174" s="214" t="s">
        <v>1</v>
      </c>
      <c r="N174" s="215" t="s">
        <v>41</v>
      </c>
      <c r="O174" s="88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8" t="s">
        <v>144</v>
      </c>
      <c r="AT174" s="218" t="s">
        <v>140</v>
      </c>
      <c r="AU174" s="218" t="s">
        <v>84</v>
      </c>
      <c r="AY174" s="14" t="s">
        <v>139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4" t="s">
        <v>84</v>
      </c>
      <c r="BK174" s="219">
        <f>ROUND(I174*H174,2)</f>
        <v>0</v>
      </c>
      <c r="BL174" s="14" t="s">
        <v>144</v>
      </c>
      <c r="BM174" s="218" t="s">
        <v>216</v>
      </c>
    </row>
    <row r="175" s="2" customFormat="1">
      <c r="A175" s="35"/>
      <c r="B175" s="36"/>
      <c r="C175" s="37"/>
      <c r="D175" s="220" t="s">
        <v>145</v>
      </c>
      <c r="E175" s="37"/>
      <c r="F175" s="221" t="s">
        <v>217</v>
      </c>
      <c r="G175" s="37"/>
      <c r="H175" s="37"/>
      <c r="I175" s="222"/>
      <c r="J175" s="37"/>
      <c r="K175" s="37"/>
      <c r="L175" s="41"/>
      <c r="M175" s="223"/>
      <c r="N175" s="224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145</v>
      </c>
      <c r="AU175" s="14" t="s">
        <v>84</v>
      </c>
    </row>
    <row r="176" s="2" customFormat="1" ht="33" customHeight="1">
      <c r="A176" s="35"/>
      <c r="B176" s="36"/>
      <c r="C176" s="207" t="s">
        <v>179</v>
      </c>
      <c r="D176" s="207" t="s">
        <v>140</v>
      </c>
      <c r="E176" s="208" t="s">
        <v>218</v>
      </c>
      <c r="F176" s="209" t="s">
        <v>219</v>
      </c>
      <c r="G176" s="210" t="s">
        <v>149</v>
      </c>
      <c r="H176" s="211">
        <v>1</v>
      </c>
      <c r="I176" s="212"/>
      <c r="J176" s="213">
        <f>ROUND(I176*H176,2)</f>
        <v>0</v>
      </c>
      <c r="K176" s="209" t="s">
        <v>1</v>
      </c>
      <c r="L176" s="41"/>
      <c r="M176" s="214" t="s">
        <v>1</v>
      </c>
      <c r="N176" s="215" t="s">
        <v>41</v>
      </c>
      <c r="O176" s="88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8" t="s">
        <v>144</v>
      </c>
      <c r="AT176" s="218" t="s">
        <v>140</v>
      </c>
      <c r="AU176" s="218" t="s">
        <v>84</v>
      </c>
      <c r="AY176" s="14" t="s">
        <v>139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4" t="s">
        <v>84</v>
      </c>
      <c r="BK176" s="219">
        <f>ROUND(I176*H176,2)</f>
        <v>0</v>
      </c>
      <c r="BL176" s="14" t="s">
        <v>144</v>
      </c>
      <c r="BM176" s="218" t="s">
        <v>220</v>
      </c>
    </row>
    <row r="177" s="2" customFormat="1">
      <c r="A177" s="35"/>
      <c r="B177" s="36"/>
      <c r="C177" s="37"/>
      <c r="D177" s="220" t="s">
        <v>145</v>
      </c>
      <c r="E177" s="37"/>
      <c r="F177" s="221" t="s">
        <v>221</v>
      </c>
      <c r="G177" s="37"/>
      <c r="H177" s="37"/>
      <c r="I177" s="222"/>
      <c r="J177" s="37"/>
      <c r="K177" s="37"/>
      <c r="L177" s="41"/>
      <c r="M177" s="223"/>
      <c r="N177" s="224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145</v>
      </c>
      <c r="AU177" s="14" t="s">
        <v>84</v>
      </c>
    </row>
    <row r="178" s="2" customFormat="1" ht="33" customHeight="1">
      <c r="A178" s="35"/>
      <c r="B178" s="36"/>
      <c r="C178" s="207" t="s">
        <v>7</v>
      </c>
      <c r="D178" s="207" t="s">
        <v>140</v>
      </c>
      <c r="E178" s="208" t="s">
        <v>222</v>
      </c>
      <c r="F178" s="209" t="s">
        <v>223</v>
      </c>
      <c r="G178" s="210" t="s">
        <v>149</v>
      </c>
      <c r="H178" s="211">
        <v>2</v>
      </c>
      <c r="I178" s="212"/>
      <c r="J178" s="213">
        <f>ROUND(I178*H178,2)</f>
        <v>0</v>
      </c>
      <c r="K178" s="209" t="s">
        <v>1</v>
      </c>
      <c r="L178" s="41"/>
      <c r="M178" s="214" t="s">
        <v>1</v>
      </c>
      <c r="N178" s="215" t="s">
        <v>41</v>
      </c>
      <c r="O178" s="88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8" t="s">
        <v>144</v>
      </c>
      <c r="AT178" s="218" t="s">
        <v>140</v>
      </c>
      <c r="AU178" s="218" t="s">
        <v>84</v>
      </c>
      <c r="AY178" s="14" t="s">
        <v>139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4" t="s">
        <v>84</v>
      </c>
      <c r="BK178" s="219">
        <f>ROUND(I178*H178,2)</f>
        <v>0</v>
      </c>
      <c r="BL178" s="14" t="s">
        <v>144</v>
      </c>
      <c r="BM178" s="218" t="s">
        <v>224</v>
      </c>
    </row>
    <row r="179" s="2" customFormat="1">
      <c r="A179" s="35"/>
      <c r="B179" s="36"/>
      <c r="C179" s="37"/>
      <c r="D179" s="220" t="s">
        <v>145</v>
      </c>
      <c r="E179" s="37"/>
      <c r="F179" s="221" t="s">
        <v>225</v>
      </c>
      <c r="G179" s="37"/>
      <c r="H179" s="37"/>
      <c r="I179" s="222"/>
      <c r="J179" s="37"/>
      <c r="K179" s="37"/>
      <c r="L179" s="41"/>
      <c r="M179" s="223"/>
      <c r="N179" s="224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145</v>
      </c>
      <c r="AU179" s="14" t="s">
        <v>84</v>
      </c>
    </row>
    <row r="180" s="2" customFormat="1" ht="33" customHeight="1">
      <c r="A180" s="35"/>
      <c r="B180" s="36"/>
      <c r="C180" s="207" t="s">
        <v>183</v>
      </c>
      <c r="D180" s="207" t="s">
        <v>140</v>
      </c>
      <c r="E180" s="208" t="s">
        <v>226</v>
      </c>
      <c r="F180" s="209" t="s">
        <v>227</v>
      </c>
      <c r="G180" s="210" t="s">
        <v>149</v>
      </c>
      <c r="H180" s="211">
        <v>1</v>
      </c>
      <c r="I180" s="212"/>
      <c r="J180" s="213">
        <f>ROUND(I180*H180,2)</f>
        <v>0</v>
      </c>
      <c r="K180" s="209" t="s">
        <v>1</v>
      </c>
      <c r="L180" s="41"/>
      <c r="M180" s="214" t="s">
        <v>1</v>
      </c>
      <c r="N180" s="215" t="s">
        <v>41</v>
      </c>
      <c r="O180" s="88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8" t="s">
        <v>144</v>
      </c>
      <c r="AT180" s="218" t="s">
        <v>140</v>
      </c>
      <c r="AU180" s="218" t="s">
        <v>84</v>
      </c>
      <c r="AY180" s="14" t="s">
        <v>139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4" t="s">
        <v>84</v>
      </c>
      <c r="BK180" s="219">
        <f>ROUND(I180*H180,2)</f>
        <v>0</v>
      </c>
      <c r="BL180" s="14" t="s">
        <v>144</v>
      </c>
      <c r="BM180" s="218" t="s">
        <v>228</v>
      </c>
    </row>
    <row r="181" s="2" customFormat="1">
      <c r="A181" s="35"/>
      <c r="B181" s="36"/>
      <c r="C181" s="37"/>
      <c r="D181" s="220" t="s">
        <v>145</v>
      </c>
      <c r="E181" s="37"/>
      <c r="F181" s="221" t="s">
        <v>229</v>
      </c>
      <c r="G181" s="37"/>
      <c r="H181" s="37"/>
      <c r="I181" s="222"/>
      <c r="J181" s="37"/>
      <c r="K181" s="37"/>
      <c r="L181" s="41"/>
      <c r="M181" s="223"/>
      <c r="N181" s="224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145</v>
      </c>
      <c r="AU181" s="14" t="s">
        <v>84</v>
      </c>
    </row>
    <row r="182" s="2" customFormat="1" ht="24.15" customHeight="1">
      <c r="A182" s="35"/>
      <c r="B182" s="36"/>
      <c r="C182" s="207" t="s">
        <v>230</v>
      </c>
      <c r="D182" s="207" t="s">
        <v>140</v>
      </c>
      <c r="E182" s="208" t="s">
        <v>231</v>
      </c>
      <c r="F182" s="209" t="s">
        <v>232</v>
      </c>
      <c r="G182" s="210" t="s">
        <v>149</v>
      </c>
      <c r="H182" s="211">
        <v>1</v>
      </c>
      <c r="I182" s="212"/>
      <c r="J182" s="213">
        <f>ROUND(I182*H182,2)</f>
        <v>0</v>
      </c>
      <c r="K182" s="209" t="s">
        <v>1</v>
      </c>
      <c r="L182" s="41"/>
      <c r="M182" s="214" t="s">
        <v>1</v>
      </c>
      <c r="N182" s="215" t="s">
        <v>41</v>
      </c>
      <c r="O182" s="88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8" t="s">
        <v>144</v>
      </c>
      <c r="AT182" s="218" t="s">
        <v>140</v>
      </c>
      <c r="AU182" s="218" t="s">
        <v>84</v>
      </c>
      <c r="AY182" s="14" t="s">
        <v>139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4" t="s">
        <v>84</v>
      </c>
      <c r="BK182" s="219">
        <f>ROUND(I182*H182,2)</f>
        <v>0</v>
      </c>
      <c r="BL182" s="14" t="s">
        <v>144</v>
      </c>
      <c r="BM182" s="218" t="s">
        <v>233</v>
      </c>
    </row>
    <row r="183" s="2" customFormat="1">
      <c r="A183" s="35"/>
      <c r="B183" s="36"/>
      <c r="C183" s="37"/>
      <c r="D183" s="220" t="s">
        <v>145</v>
      </c>
      <c r="E183" s="37"/>
      <c r="F183" s="221" t="s">
        <v>234</v>
      </c>
      <c r="G183" s="37"/>
      <c r="H183" s="37"/>
      <c r="I183" s="222"/>
      <c r="J183" s="37"/>
      <c r="K183" s="37"/>
      <c r="L183" s="41"/>
      <c r="M183" s="223"/>
      <c r="N183" s="224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145</v>
      </c>
      <c r="AU183" s="14" t="s">
        <v>84</v>
      </c>
    </row>
    <row r="184" s="2" customFormat="1" ht="24.15" customHeight="1">
      <c r="A184" s="35"/>
      <c r="B184" s="36"/>
      <c r="C184" s="207" t="s">
        <v>188</v>
      </c>
      <c r="D184" s="207" t="s">
        <v>140</v>
      </c>
      <c r="E184" s="208" t="s">
        <v>235</v>
      </c>
      <c r="F184" s="209" t="s">
        <v>236</v>
      </c>
      <c r="G184" s="210" t="s">
        <v>149</v>
      </c>
      <c r="H184" s="211">
        <v>1</v>
      </c>
      <c r="I184" s="212"/>
      <c r="J184" s="213">
        <f>ROUND(I184*H184,2)</f>
        <v>0</v>
      </c>
      <c r="K184" s="209" t="s">
        <v>1</v>
      </c>
      <c r="L184" s="41"/>
      <c r="M184" s="214" t="s">
        <v>1</v>
      </c>
      <c r="N184" s="215" t="s">
        <v>41</v>
      </c>
      <c r="O184" s="88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8" t="s">
        <v>144</v>
      </c>
      <c r="AT184" s="218" t="s">
        <v>140</v>
      </c>
      <c r="AU184" s="218" t="s">
        <v>84</v>
      </c>
      <c r="AY184" s="14" t="s">
        <v>139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4" t="s">
        <v>84</v>
      </c>
      <c r="BK184" s="219">
        <f>ROUND(I184*H184,2)</f>
        <v>0</v>
      </c>
      <c r="BL184" s="14" t="s">
        <v>144</v>
      </c>
      <c r="BM184" s="218" t="s">
        <v>237</v>
      </c>
    </row>
    <row r="185" s="2" customFormat="1">
      <c r="A185" s="35"/>
      <c r="B185" s="36"/>
      <c r="C185" s="37"/>
      <c r="D185" s="220" t="s">
        <v>145</v>
      </c>
      <c r="E185" s="37"/>
      <c r="F185" s="221" t="s">
        <v>236</v>
      </c>
      <c r="G185" s="37"/>
      <c r="H185" s="37"/>
      <c r="I185" s="222"/>
      <c r="J185" s="37"/>
      <c r="K185" s="37"/>
      <c r="L185" s="41"/>
      <c r="M185" s="223"/>
      <c r="N185" s="224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145</v>
      </c>
      <c r="AU185" s="14" t="s">
        <v>84</v>
      </c>
    </row>
    <row r="186" s="2" customFormat="1" ht="24.15" customHeight="1">
      <c r="A186" s="35"/>
      <c r="B186" s="36"/>
      <c r="C186" s="207" t="s">
        <v>238</v>
      </c>
      <c r="D186" s="207" t="s">
        <v>140</v>
      </c>
      <c r="E186" s="208" t="s">
        <v>239</v>
      </c>
      <c r="F186" s="209" t="s">
        <v>240</v>
      </c>
      <c r="G186" s="210" t="s">
        <v>149</v>
      </c>
      <c r="H186" s="211">
        <v>1</v>
      </c>
      <c r="I186" s="212"/>
      <c r="J186" s="213">
        <f>ROUND(I186*H186,2)</f>
        <v>0</v>
      </c>
      <c r="K186" s="209" t="s">
        <v>1</v>
      </c>
      <c r="L186" s="41"/>
      <c r="M186" s="214" t="s">
        <v>1</v>
      </c>
      <c r="N186" s="215" t="s">
        <v>41</v>
      </c>
      <c r="O186" s="88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8" t="s">
        <v>144</v>
      </c>
      <c r="AT186" s="218" t="s">
        <v>140</v>
      </c>
      <c r="AU186" s="218" t="s">
        <v>84</v>
      </c>
      <c r="AY186" s="14" t="s">
        <v>139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4" t="s">
        <v>84</v>
      </c>
      <c r="BK186" s="219">
        <f>ROUND(I186*H186,2)</f>
        <v>0</v>
      </c>
      <c r="BL186" s="14" t="s">
        <v>144</v>
      </c>
      <c r="BM186" s="218" t="s">
        <v>241</v>
      </c>
    </row>
    <row r="187" s="2" customFormat="1">
      <c r="A187" s="35"/>
      <c r="B187" s="36"/>
      <c r="C187" s="37"/>
      <c r="D187" s="220" t="s">
        <v>145</v>
      </c>
      <c r="E187" s="37"/>
      <c r="F187" s="221" t="s">
        <v>240</v>
      </c>
      <c r="G187" s="37"/>
      <c r="H187" s="37"/>
      <c r="I187" s="222"/>
      <c r="J187" s="37"/>
      <c r="K187" s="37"/>
      <c r="L187" s="41"/>
      <c r="M187" s="223"/>
      <c r="N187" s="224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145</v>
      </c>
      <c r="AU187" s="14" t="s">
        <v>84</v>
      </c>
    </row>
    <row r="188" s="2" customFormat="1" ht="24.15" customHeight="1">
      <c r="A188" s="35"/>
      <c r="B188" s="36"/>
      <c r="C188" s="207" t="s">
        <v>193</v>
      </c>
      <c r="D188" s="207" t="s">
        <v>140</v>
      </c>
      <c r="E188" s="208" t="s">
        <v>242</v>
      </c>
      <c r="F188" s="209" t="s">
        <v>243</v>
      </c>
      <c r="G188" s="210" t="s">
        <v>149</v>
      </c>
      <c r="H188" s="211">
        <v>1</v>
      </c>
      <c r="I188" s="212"/>
      <c r="J188" s="213">
        <f>ROUND(I188*H188,2)</f>
        <v>0</v>
      </c>
      <c r="K188" s="209" t="s">
        <v>1</v>
      </c>
      <c r="L188" s="41"/>
      <c r="M188" s="214" t="s">
        <v>1</v>
      </c>
      <c r="N188" s="215" t="s">
        <v>41</v>
      </c>
      <c r="O188" s="88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8" t="s">
        <v>144</v>
      </c>
      <c r="AT188" s="218" t="s">
        <v>140</v>
      </c>
      <c r="AU188" s="218" t="s">
        <v>84</v>
      </c>
      <c r="AY188" s="14" t="s">
        <v>139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4" t="s">
        <v>84</v>
      </c>
      <c r="BK188" s="219">
        <f>ROUND(I188*H188,2)</f>
        <v>0</v>
      </c>
      <c r="BL188" s="14" t="s">
        <v>144</v>
      </c>
      <c r="BM188" s="218" t="s">
        <v>244</v>
      </c>
    </row>
    <row r="189" s="2" customFormat="1">
      <c r="A189" s="35"/>
      <c r="B189" s="36"/>
      <c r="C189" s="37"/>
      <c r="D189" s="220" t="s">
        <v>145</v>
      </c>
      <c r="E189" s="37"/>
      <c r="F189" s="221" t="s">
        <v>243</v>
      </c>
      <c r="G189" s="37"/>
      <c r="H189" s="37"/>
      <c r="I189" s="222"/>
      <c r="J189" s="37"/>
      <c r="K189" s="37"/>
      <c r="L189" s="41"/>
      <c r="M189" s="223"/>
      <c r="N189" s="224"/>
      <c r="O189" s="88"/>
      <c r="P189" s="88"/>
      <c r="Q189" s="88"/>
      <c r="R189" s="88"/>
      <c r="S189" s="88"/>
      <c r="T189" s="89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145</v>
      </c>
      <c r="AU189" s="14" t="s">
        <v>84</v>
      </c>
    </row>
    <row r="190" s="11" customFormat="1" ht="25.92" customHeight="1">
      <c r="A190" s="11"/>
      <c r="B190" s="193"/>
      <c r="C190" s="194"/>
      <c r="D190" s="195" t="s">
        <v>75</v>
      </c>
      <c r="E190" s="196" t="s">
        <v>245</v>
      </c>
      <c r="F190" s="196" t="s">
        <v>246</v>
      </c>
      <c r="G190" s="194"/>
      <c r="H190" s="194"/>
      <c r="I190" s="197"/>
      <c r="J190" s="198">
        <f>BK190</f>
        <v>0</v>
      </c>
      <c r="K190" s="194"/>
      <c r="L190" s="199"/>
      <c r="M190" s="200"/>
      <c r="N190" s="201"/>
      <c r="O190" s="201"/>
      <c r="P190" s="202">
        <v>0</v>
      </c>
      <c r="Q190" s="201"/>
      <c r="R190" s="202">
        <v>0</v>
      </c>
      <c r="S190" s="201"/>
      <c r="T190" s="203">
        <v>0</v>
      </c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R190" s="204" t="s">
        <v>84</v>
      </c>
      <c r="AT190" s="205" t="s">
        <v>75</v>
      </c>
      <c r="AU190" s="205" t="s">
        <v>76</v>
      </c>
      <c r="AY190" s="204" t="s">
        <v>139</v>
      </c>
      <c r="BK190" s="206">
        <v>0</v>
      </c>
    </row>
    <row r="191" s="11" customFormat="1" ht="25.92" customHeight="1">
      <c r="A191" s="11"/>
      <c r="B191" s="193"/>
      <c r="C191" s="194"/>
      <c r="D191" s="195" t="s">
        <v>75</v>
      </c>
      <c r="E191" s="196" t="s">
        <v>247</v>
      </c>
      <c r="F191" s="196" t="s">
        <v>1</v>
      </c>
      <c r="G191" s="194"/>
      <c r="H191" s="194"/>
      <c r="I191" s="197"/>
      <c r="J191" s="198">
        <f>BK191</f>
        <v>0</v>
      </c>
      <c r="K191" s="194"/>
      <c r="L191" s="199"/>
      <c r="M191" s="200"/>
      <c r="N191" s="201"/>
      <c r="O191" s="201"/>
      <c r="P191" s="202">
        <f>SUM(P192:P255)</f>
        <v>0</v>
      </c>
      <c r="Q191" s="201"/>
      <c r="R191" s="202">
        <f>SUM(R192:R255)</f>
        <v>0</v>
      </c>
      <c r="S191" s="201"/>
      <c r="T191" s="203">
        <f>SUM(T192:T255)</f>
        <v>0</v>
      </c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R191" s="204" t="s">
        <v>84</v>
      </c>
      <c r="AT191" s="205" t="s">
        <v>75</v>
      </c>
      <c r="AU191" s="205" t="s">
        <v>76</v>
      </c>
      <c r="AY191" s="204" t="s">
        <v>139</v>
      </c>
      <c r="BK191" s="206">
        <f>SUM(BK192:BK255)</f>
        <v>0</v>
      </c>
    </row>
    <row r="192" s="2" customFormat="1" ht="16.5" customHeight="1">
      <c r="A192" s="35"/>
      <c r="B192" s="36"/>
      <c r="C192" s="207" t="s">
        <v>248</v>
      </c>
      <c r="D192" s="207" t="s">
        <v>140</v>
      </c>
      <c r="E192" s="208" t="s">
        <v>249</v>
      </c>
      <c r="F192" s="209" t="s">
        <v>250</v>
      </c>
      <c r="G192" s="210" t="s">
        <v>149</v>
      </c>
      <c r="H192" s="211">
        <v>4</v>
      </c>
      <c r="I192" s="212"/>
      <c r="J192" s="213">
        <f>ROUND(I192*H192,2)</f>
        <v>0</v>
      </c>
      <c r="K192" s="209" t="s">
        <v>1</v>
      </c>
      <c r="L192" s="41"/>
      <c r="M192" s="214" t="s">
        <v>1</v>
      </c>
      <c r="N192" s="215" t="s">
        <v>41</v>
      </c>
      <c r="O192" s="88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8" t="s">
        <v>144</v>
      </c>
      <c r="AT192" s="218" t="s">
        <v>140</v>
      </c>
      <c r="AU192" s="218" t="s">
        <v>84</v>
      </c>
      <c r="AY192" s="14" t="s">
        <v>139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4" t="s">
        <v>84</v>
      </c>
      <c r="BK192" s="219">
        <f>ROUND(I192*H192,2)</f>
        <v>0</v>
      </c>
      <c r="BL192" s="14" t="s">
        <v>144</v>
      </c>
      <c r="BM192" s="218" t="s">
        <v>251</v>
      </c>
    </row>
    <row r="193" s="2" customFormat="1">
      <c r="A193" s="35"/>
      <c r="B193" s="36"/>
      <c r="C193" s="37"/>
      <c r="D193" s="220" t="s">
        <v>145</v>
      </c>
      <c r="E193" s="37"/>
      <c r="F193" s="221" t="s">
        <v>250</v>
      </c>
      <c r="G193" s="37"/>
      <c r="H193" s="37"/>
      <c r="I193" s="222"/>
      <c r="J193" s="37"/>
      <c r="K193" s="37"/>
      <c r="L193" s="41"/>
      <c r="M193" s="223"/>
      <c r="N193" s="224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145</v>
      </c>
      <c r="AU193" s="14" t="s">
        <v>84</v>
      </c>
    </row>
    <row r="194" s="2" customFormat="1" ht="16.5" customHeight="1">
      <c r="A194" s="35"/>
      <c r="B194" s="36"/>
      <c r="C194" s="207" t="s">
        <v>197</v>
      </c>
      <c r="D194" s="207" t="s">
        <v>140</v>
      </c>
      <c r="E194" s="208" t="s">
        <v>252</v>
      </c>
      <c r="F194" s="209" t="s">
        <v>253</v>
      </c>
      <c r="G194" s="210" t="s">
        <v>149</v>
      </c>
      <c r="H194" s="211">
        <v>6</v>
      </c>
      <c r="I194" s="212"/>
      <c r="J194" s="213">
        <f>ROUND(I194*H194,2)</f>
        <v>0</v>
      </c>
      <c r="K194" s="209" t="s">
        <v>1</v>
      </c>
      <c r="L194" s="41"/>
      <c r="M194" s="214" t="s">
        <v>1</v>
      </c>
      <c r="N194" s="215" t="s">
        <v>41</v>
      </c>
      <c r="O194" s="88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8" t="s">
        <v>144</v>
      </c>
      <c r="AT194" s="218" t="s">
        <v>140</v>
      </c>
      <c r="AU194" s="218" t="s">
        <v>84</v>
      </c>
      <c r="AY194" s="14" t="s">
        <v>139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4" t="s">
        <v>84</v>
      </c>
      <c r="BK194" s="219">
        <f>ROUND(I194*H194,2)</f>
        <v>0</v>
      </c>
      <c r="BL194" s="14" t="s">
        <v>144</v>
      </c>
      <c r="BM194" s="218" t="s">
        <v>254</v>
      </c>
    </row>
    <row r="195" s="2" customFormat="1">
      <c r="A195" s="35"/>
      <c r="B195" s="36"/>
      <c r="C195" s="37"/>
      <c r="D195" s="220" t="s">
        <v>145</v>
      </c>
      <c r="E195" s="37"/>
      <c r="F195" s="221" t="s">
        <v>253</v>
      </c>
      <c r="G195" s="37"/>
      <c r="H195" s="37"/>
      <c r="I195" s="222"/>
      <c r="J195" s="37"/>
      <c r="K195" s="37"/>
      <c r="L195" s="41"/>
      <c r="M195" s="223"/>
      <c r="N195" s="224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145</v>
      </c>
      <c r="AU195" s="14" t="s">
        <v>84</v>
      </c>
    </row>
    <row r="196" s="2" customFormat="1" ht="16.5" customHeight="1">
      <c r="A196" s="35"/>
      <c r="B196" s="36"/>
      <c r="C196" s="207" t="s">
        <v>255</v>
      </c>
      <c r="D196" s="207" t="s">
        <v>140</v>
      </c>
      <c r="E196" s="208" t="s">
        <v>256</v>
      </c>
      <c r="F196" s="209" t="s">
        <v>257</v>
      </c>
      <c r="G196" s="210" t="s">
        <v>149</v>
      </c>
      <c r="H196" s="211">
        <v>28</v>
      </c>
      <c r="I196" s="212"/>
      <c r="J196" s="213">
        <f>ROUND(I196*H196,2)</f>
        <v>0</v>
      </c>
      <c r="K196" s="209" t="s">
        <v>1</v>
      </c>
      <c r="L196" s="41"/>
      <c r="M196" s="214" t="s">
        <v>1</v>
      </c>
      <c r="N196" s="215" t="s">
        <v>41</v>
      </c>
      <c r="O196" s="88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8" t="s">
        <v>144</v>
      </c>
      <c r="AT196" s="218" t="s">
        <v>140</v>
      </c>
      <c r="AU196" s="218" t="s">
        <v>84</v>
      </c>
      <c r="AY196" s="14" t="s">
        <v>139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4" t="s">
        <v>84</v>
      </c>
      <c r="BK196" s="219">
        <f>ROUND(I196*H196,2)</f>
        <v>0</v>
      </c>
      <c r="BL196" s="14" t="s">
        <v>144</v>
      </c>
      <c r="BM196" s="218" t="s">
        <v>258</v>
      </c>
    </row>
    <row r="197" s="2" customFormat="1">
      <c r="A197" s="35"/>
      <c r="B197" s="36"/>
      <c r="C197" s="37"/>
      <c r="D197" s="220" t="s">
        <v>145</v>
      </c>
      <c r="E197" s="37"/>
      <c r="F197" s="221" t="s">
        <v>257</v>
      </c>
      <c r="G197" s="37"/>
      <c r="H197" s="37"/>
      <c r="I197" s="222"/>
      <c r="J197" s="37"/>
      <c r="K197" s="37"/>
      <c r="L197" s="41"/>
      <c r="M197" s="223"/>
      <c r="N197" s="224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145</v>
      </c>
      <c r="AU197" s="14" t="s">
        <v>84</v>
      </c>
    </row>
    <row r="198" s="2" customFormat="1" ht="16.5" customHeight="1">
      <c r="A198" s="35"/>
      <c r="B198" s="36"/>
      <c r="C198" s="207" t="s">
        <v>201</v>
      </c>
      <c r="D198" s="207" t="s">
        <v>140</v>
      </c>
      <c r="E198" s="208" t="s">
        <v>259</v>
      </c>
      <c r="F198" s="209" t="s">
        <v>260</v>
      </c>
      <c r="G198" s="210" t="s">
        <v>149</v>
      </c>
      <c r="H198" s="211">
        <v>6</v>
      </c>
      <c r="I198" s="212"/>
      <c r="J198" s="213">
        <f>ROUND(I198*H198,2)</f>
        <v>0</v>
      </c>
      <c r="K198" s="209" t="s">
        <v>1</v>
      </c>
      <c r="L198" s="41"/>
      <c r="M198" s="214" t="s">
        <v>1</v>
      </c>
      <c r="N198" s="215" t="s">
        <v>41</v>
      </c>
      <c r="O198" s="88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8" t="s">
        <v>144</v>
      </c>
      <c r="AT198" s="218" t="s">
        <v>140</v>
      </c>
      <c r="AU198" s="218" t="s">
        <v>84</v>
      </c>
      <c r="AY198" s="14" t="s">
        <v>139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4" t="s">
        <v>84</v>
      </c>
      <c r="BK198" s="219">
        <f>ROUND(I198*H198,2)</f>
        <v>0</v>
      </c>
      <c r="BL198" s="14" t="s">
        <v>144</v>
      </c>
      <c r="BM198" s="218" t="s">
        <v>261</v>
      </c>
    </row>
    <row r="199" s="2" customFormat="1">
      <c r="A199" s="35"/>
      <c r="B199" s="36"/>
      <c r="C199" s="37"/>
      <c r="D199" s="220" t="s">
        <v>145</v>
      </c>
      <c r="E199" s="37"/>
      <c r="F199" s="221" t="s">
        <v>260</v>
      </c>
      <c r="G199" s="37"/>
      <c r="H199" s="37"/>
      <c r="I199" s="222"/>
      <c r="J199" s="37"/>
      <c r="K199" s="37"/>
      <c r="L199" s="41"/>
      <c r="M199" s="223"/>
      <c r="N199" s="224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145</v>
      </c>
      <c r="AU199" s="14" t="s">
        <v>84</v>
      </c>
    </row>
    <row r="200" s="2" customFormat="1" ht="16.5" customHeight="1">
      <c r="A200" s="35"/>
      <c r="B200" s="36"/>
      <c r="C200" s="207" t="s">
        <v>262</v>
      </c>
      <c r="D200" s="207" t="s">
        <v>140</v>
      </c>
      <c r="E200" s="208" t="s">
        <v>263</v>
      </c>
      <c r="F200" s="209" t="s">
        <v>264</v>
      </c>
      <c r="G200" s="210" t="s">
        <v>149</v>
      </c>
      <c r="H200" s="211">
        <v>9</v>
      </c>
      <c r="I200" s="212"/>
      <c r="J200" s="213">
        <f>ROUND(I200*H200,2)</f>
        <v>0</v>
      </c>
      <c r="K200" s="209" t="s">
        <v>1</v>
      </c>
      <c r="L200" s="41"/>
      <c r="M200" s="214" t="s">
        <v>1</v>
      </c>
      <c r="N200" s="215" t="s">
        <v>41</v>
      </c>
      <c r="O200" s="88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8" t="s">
        <v>144</v>
      </c>
      <c r="AT200" s="218" t="s">
        <v>140</v>
      </c>
      <c r="AU200" s="218" t="s">
        <v>84</v>
      </c>
      <c r="AY200" s="14" t="s">
        <v>139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4" t="s">
        <v>84</v>
      </c>
      <c r="BK200" s="219">
        <f>ROUND(I200*H200,2)</f>
        <v>0</v>
      </c>
      <c r="BL200" s="14" t="s">
        <v>144</v>
      </c>
      <c r="BM200" s="218" t="s">
        <v>265</v>
      </c>
    </row>
    <row r="201" s="2" customFormat="1">
      <c r="A201" s="35"/>
      <c r="B201" s="36"/>
      <c r="C201" s="37"/>
      <c r="D201" s="220" t="s">
        <v>145</v>
      </c>
      <c r="E201" s="37"/>
      <c r="F201" s="221" t="s">
        <v>264</v>
      </c>
      <c r="G201" s="37"/>
      <c r="H201" s="37"/>
      <c r="I201" s="222"/>
      <c r="J201" s="37"/>
      <c r="K201" s="37"/>
      <c r="L201" s="41"/>
      <c r="M201" s="223"/>
      <c r="N201" s="224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145</v>
      </c>
      <c r="AU201" s="14" t="s">
        <v>84</v>
      </c>
    </row>
    <row r="202" s="2" customFormat="1" ht="16.5" customHeight="1">
      <c r="A202" s="35"/>
      <c r="B202" s="36"/>
      <c r="C202" s="207" t="s">
        <v>204</v>
      </c>
      <c r="D202" s="207" t="s">
        <v>140</v>
      </c>
      <c r="E202" s="208" t="s">
        <v>266</v>
      </c>
      <c r="F202" s="209" t="s">
        <v>267</v>
      </c>
      <c r="G202" s="210" t="s">
        <v>149</v>
      </c>
      <c r="H202" s="211">
        <v>9</v>
      </c>
      <c r="I202" s="212"/>
      <c r="J202" s="213">
        <f>ROUND(I202*H202,2)</f>
        <v>0</v>
      </c>
      <c r="K202" s="209" t="s">
        <v>1</v>
      </c>
      <c r="L202" s="41"/>
      <c r="M202" s="214" t="s">
        <v>1</v>
      </c>
      <c r="N202" s="215" t="s">
        <v>41</v>
      </c>
      <c r="O202" s="88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8" t="s">
        <v>144</v>
      </c>
      <c r="AT202" s="218" t="s">
        <v>140</v>
      </c>
      <c r="AU202" s="218" t="s">
        <v>84</v>
      </c>
      <c r="AY202" s="14" t="s">
        <v>139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4" t="s">
        <v>84</v>
      </c>
      <c r="BK202" s="219">
        <f>ROUND(I202*H202,2)</f>
        <v>0</v>
      </c>
      <c r="BL202" s="14" t="s">
        <v>144</v>
      </c>
      <c r="BM202" s="218" t="s">
        <v>268</v>
      </c>
    </row>
    <row r="203" s="2" customFormat="1">
      <c r="A203" s="35"/>
      <c r="B203" s="36"/>
      <c r="C203" s="37"/>
      <c r="D203" s="220" t="s">
        <v>145</v>
      </c>
      <c r="E203" s="37"/>
      <c r="F203" s="221" t="s">
        <v>267</v>
      </c>
      <c r="G203" s="37"/>
      <c r="H203" s="37"/>
      <c r="I203" s="222"/>
      <c r="J203" s="37"/>
      <c r="K203" s="37"/>
      <c r="L203" s="41"/>
      <c r="M203" s="223"/>
      <c r="N203" s="224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145</v>
      </c>
      <c r="AU203" s="14" t="s">
        <v>84</v>
      </c>
    </row>
    <row r="204" s="2" customFormat="1" ht="16.5" customHeight="1">
      <c r="A204" s="35"/>
      <c r="B204" s="36"/>
      <c r="C204" s="207" t="s">
        <v>269</v>
      </c>
      <c r="D204" s="207" t="s">
        <v>140</v>
      </c>
      <c r="E204" s="208" t="s">
        <v>270</v>
      </c>
      <c r="F204" s="209" t="s">
        <v>271</v>
      </c>
      <c r="G204" s="210" t="s">
        <v>149</v>
      </c>
      <c r="H204" s="211">
        <v>4</v>
      </c>
      <c r="I204" s="212"/>
      <c r="J204" s="213">
        <f>ROUND(I204*H204,2)</f>
        <v>0</v>
      </c>
      <c r="K204" s="209" t="s">
        <v>1</v>
      </c>
      <c r="L204" s="41"/>
      <c r="M204" s="214" t="s">
        <v>1</v>
      </c>
      <c r="N204" s="215" t="s">
        <v>41</v>
      </c>
      <c r="O204" s="88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8" t="s">
        <v>144</v>
      </c>
      <c r="AT204" s="218" t="s">
        <v>140</v>
      </c>
      <c r="AU204" s="218" t="s">
        <v>84</v>
      </c>
      <c r="AY204" s="14" t="s">
        <v>139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4" t="s">
        <v>84</v>
      </c>
      <c r="BK204" s="219">
        <f>ROUND(I204*H204,2)</f>
        <v>0</v>
      </c>
      <c r="BL204" s="14" t="s">
        <v>144</v>
      </c>
      <c r="BM204" s="218" t="s">
        <v>272</v>
      </c>
    </row>
    <row r="205" s="2" customFormat="1">
      <c r="A205" s="35"/>
      <c r="B205" s="36"/>
      <c r="C205" s="37"/>
      <c r="D205" s="220" t="s">
        <v>145</v>
      </c>
      <c r="E205" s="37"/>
      <c r="F205" s="221" t="s">
        <v>271</v>
      </c>
      <c r="G205" s="37"/>
      <c r="H205" s="37"/>
      <c r="I205" s="222"/>
      <c r="J205" s="37"/>
      <c r="K205" s="37"/>
      <c r="L205" s="41"/>
      <c r="M205" s="223"/>
      <c r="N205" s="224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145</v>
      </c>
      <c r="AU205" s="14" t="s">
        <v>84</v>
      </c>
    </row>
    <row r="206" s="2" customFormat="1" ht="16.5" customHeight="1">
      <c r="A206" s="35"/>
      <c r="B206" s="36"/>
      <c r="C206" s="207" t="s">
        <v>208</v>
      </c>
      <c r="D206" s="207" t="s">
        <v>140</v>
      </c>
      <c r="E206" s="208" t="s">
        <v>273</v>
      </c>
      <c r="F206" s="209" t="s">
        <v>274</v>
      </c>
      <c r="G206" s="210" t="s">
        <v>149</v>
      </c>
      <c r="H206" s="211">
        <v>1</v>
      </c>
      <c r="I206" s="212"/>
      <c r="J206" s="213">
        <f>ROUND(I206*H206,2)</f>
        <v>0</v>
      </c>
      <c r="K206" s="209" t="s">
        <v>1</v>
      </c>
      <c r="L206" s="41"/>
      <c r="M206" s="214" t="s">
        <v>1</v>
      </c>
      <c r="N206" s="215" t="s">
        <v>41</v>
      </c>
      <c r="O206" s="88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8" t="s">
        <v>144</v>
      </c>
      <c r="AT206" s="218" t="s">
        <v>140</v>
      </c>
      <c r="AU206" s="218" t="s">
        <v>84</v>
      </c>
      <c r="AY206" s="14" t="s">
        <v>139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4" t="s">
        <v>84</v>
      </c>
      <c r="BK206" s="219">
        <f>ROUND(I206*H206,2)</f>
        <v>0</v>
      </c>
      <c r="BL206" s="14" t="s">
        <v>144</v>
      </c>
      <c r="BM206" s="218" t="s">
        <v>275</v>
      </c>
    </row>
    <row r="207" s="2" customFormat="1">
      <c r="A207" s="35"/>
      <c r="B207" s="36"/>
      <c r="C207" s="37"/>
      <c r="D207" s="220" t="s">
        <v>145</v>
      </c>
      <c r="E207" s="37"/>
      <c r="F207" s="221" t="s">
        <v>274</v>
      </c>
      <c r="G207" s="37"/>
      <c r="H207" s="37"/>
      <c r="I207" s="222"/>
      <c r="J207" s="37"/>
      <c r="K207" s="37"/>
      <c r="L207" s="41"/>
      <c r="M207" s="223"/>
      <c r="N207" s="224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145</v>
      </c>
      <c r="AU207" s="14" t="s">
        <v>84</v>
      </c>
    </row>
    <row r="208" s="2" customFormat="1" ht="16.5" customHeight="1">
      <c r="A208" s="35"/>
      <c r="B208" s="36"/>
      <c r="C208" s="207" t="s">
        <v>276</v>
      </c>
      <c r="D208" s="207" t="s">
        <v>140</v>
      </c>
      <c r="E208" s="208" t="s">
        <v>277</v>
      </c>
      <c r="F208" s="209" t="s">
        <v>278</v>
      </c>
      <c r="G208" s="210" t="s">
        <v>149</v>
      </c>
      <c r="H208" s="211">
        <v>1</v>
      </c>
      <c r="I208" s="212"/>
      <c r="J208" s="213">
        <f>ROUND(I208*H208,2)</f>
        <v>0</v>
      </c>
      <c r="K208" s="209" t="s">
        <v>1</v>
      </c>
      <c r="L208" s="41"/>
      <c r="M208" s="214" t="s">
        <v>1</v>
      </c>
      <c r="N208" s="215" t="s">
        <v>41</v>
      </c>
      <c r="O208" s="88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18" t="s">
        <v>144</v>
      </c>
      <c r="AT208" s="218" t="s">
        <v>140</v>
      </c>
      <c r="AU208" s="218" t="s">
        <v>84</v>
      </c>
      <c r="AY208" s="14" t="s">
        <v>139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4" t="s">
        <v>84</v>
      </c>
      <c r="BK208" s="219">
        <f>ROUND(I208*H208,2)</f>
        <v>0</v>
      </c>
      <c r="BL208" s="14" t="s">
        <v>144</v>
      </c>
      <c r="BM208" s="218" t="s">
        <v>279</v>
      </c>
    </row>
    <row r="209" s="2" customFormat="1">
      <c r="A209" s="35"/>
      <c r="B209" s="36"/>
      <c r="C209" s="37"/>
      <c r="D209" s="220" t="s">
        <v>145</v>
      </c>
      <c r="E209" s="37"/>
      <c r="F209" s="221" t="s">
        <v>278</v>
      </c>
      <c r="G209" s="37"/>
      <c r="H209" s="37"/>
      <c r="I209" s="222"/>
      <c r="J209" s="37"/>
      <c r="K209" s="37"/>
      <c r="L209" s="41"/>
      <c r="M209" s="223"/>
      <c r="N209" s="224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145</v>
      </c>
      <c r="AU209" s="14" t="s">
        <v>84</v>
      </c>
    </row>
    <row r="210" s="2" customFormat="1" ht="16.5" customHeight="1">
      <c r="A210" s="35"/>
      <c r="B210" s="36"/>
      <c r="C210" s="207" t="s">
        <v>212</v>
      </c>
      <c r="D210" s="207" t="s">
        <v>140</v>
      </c>
      <c r="E210" s="208" t="s">
        <v>280</v>
      </c>
      <c r="F210" s="209" t="s">
        <v>281</v>
      </c>
      <c r="G210" s="210" t="s">
        <v>149</v>
      </c>
      <c r="H210" s="211">
        <v>7</v>
      </c>
      <c r="I210" s="212"/>
      <c r="J210" s="213">
        <f>ROUND(I210*H210,2)</f>
        <v>0</v>
      </c>
      <c r="K210" s="209" t="s">
        <v>1</v>
      </c>
      <c r="L210" s="41"/>
      <c r="M210" s="214" t="s">
        <v>1</v>
      </c>
      <c r="N210" s="215" t="s">
        <v>41</v>
      </c>
      <c r="O210" s="88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18" t="s">
        <v>144</v>
      </c>
      <c r="AT210" s="218" t="s">
        <v>140</v>
      </c>
      <c r="AU210" s="218" t="s">
        <v>84</v>
      </c>
      <c r="AY210" s="14" t="s">
        <v>139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4" t="s">
        <v>84</v>
      </c>
      <c r="BK210" s="219">
        <f>ROUND(I210*H210,2)</f>
        <v>0</v>
      </c>
      <c r="BL210" s="14" t="s">
        <v>144</v>
      </c>
      <c r="BM210" s="218" t="s">
        <v>282</v>
      </c>
    </row>
    <row r="211" s="2" customFormat="1">
      <c r="A211" s="35"/>
      <c r="B211" s="36"/>
      <c r="C211" s="37"/>
      <c r="D211" s="220" t="s">
        <v>145</v>
      </c>
      <c r="E211" s="37"/>
      <c r="F211" s="221" t="s">
        <v>281</v>
      </c>
      <c r="G211" s="37"/>
      <c r="H211" s="37"/>
      <c r="I211" s="222"/>
      <c r="J211" s="37"/>
      <c r="K211" s="37"/>
      <c r="L211" s="41"/>
      <c r="M211" s="223"/>
      <c r="N211" s="224"/>
      <c r="O211" s="88"/>
      <c r="P211" s="88"/>
      <c r="Q211" s="88"/>
      <c r="R211" s="88"/>
      <c r="S211" s="88"/>
      <c r="T211" s="8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145</v>
      </c>
      <c r="AU211" s="14" t="s">
        <v>84</v>
      </c>
    </row>
    <row r="212" s="2" customFormat="1" ht="16.5" customHeight="1">
      <c r="A212" s="35"/>
      <c r="B212" s="36"/>
      <c r="C212" s="207" t="s">
        <v>283</v>
      </c>
      <c r="D212" s="207" t="s">
        <v>140</v>
      </c>
      <c r="E212" s="208" t="s">
        <v>284</v>
      </c>
      <c r="F212" s="209" t="s">
        <v>285</v>
      </c>
      <c r="G212" s="210" t="s">
        <v>149</v>
      </c>
      <c r="H212" s="211">
        <v>5</v>
      </c>
      <c r="I212" s="212"/>
      <c r="J212" s="213">
        <f>ROUND(I212*H212,2)</f>
        <v>0</v>
      </c>
      <c r="K212" s="209" t="s">
        <v>1</v>
      </c>
      <c r="L212" s="41"/>
      <c r="M212" s="214" t="s">
        <v>1</v>
      </c>
      <c r="N212" s="215" t="s">
        <v>41</v>
      </c>
      <c r="O212" s="88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8" t="s">
        <v>144</v>
      </c>
      <c r="AT212" s="218" t="s">
        <v>140</v>
      </c>
      <c r="AU212" s="218" t="s">
        <v>84</v>
      </c>
      <c r="AY212" s="14" t="s">
        <v>139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14" t="s">
        <v>84</v>
      </c>
      <c r="BK212" s="219">
        <f>ROUND(I212*H212,2)</f>
        <v>0</v>
      </c>
      <c r="BL212" s="14" t="s">
        <v>144</v>
      </c>
      <c r="BM212" s="218" t="s">
        <v>286</v>
      </c>
    </row>
    <row r="213" s="2" customFormat="1">
      <c r="A213" s="35"/>
      <c r="B213" s="36"/>
      <c r="C213" s="37"/>
      <c r="D213" s="220" t="s">
        <v>145</v>
      </c>
      <c r="E213" s="37"/>
      <c r="F213" s="221" t="s">
        <v>285</v>
      </c>
      <c r="G213" s="37"/>
      <c r="H213" s="37"/>
      <c r="I213" s="222"/>
      <c r="J213" s="37"/>
      <c r="K213" s="37"/>
      <c r="L213" s="41"/>
      <c r="M213" s="223"/>
      <c r="N213" s="224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145</v>
      </c>
      <c r="AU213" s="14" t="s">
        <v>84</v>
      </c>
    </row>
    <row r="214" s="2" customFormat="1" ht="16.5" customHeight="1">
      <c r="A214" s="35"/>
      <c r="B214" s="36"/>
      <c r="C214" s="207" t="s">
        <v>216</v>
      </c>
      <c r="D214" s="207" t="s">
        <v>140</v>
      </c>
      <c r="E214" s="208" t="s">
        <v>287</v>
      </c>
      <c r="F214" s="209" t="s">
        <v>288</v>
      </c>
      <c r="G214" s="210" t="s">
        <v>149</v>
      </c>
      <c r="H214" s="211">
        <v>1</v>
      </c>
      <c r="I214" s="212"/>
      <c r="J214" s="213">
        <f>ROUND(I214*H214,2)</f>
        <v>0</v>
      </c>
      <c r="K214" s="209" t="s">
        <v>1</v>
      </c>
      <c r="L214" s="41"/>
      <c r="M214" s="214" t="s">
        <v>1</v>
      </c>
      <c r="N214" s="215" t="s">
        <v>41</v>
      </c>
      <c r="O214" s="88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18" t="s">
        <v>144</v>
      </c>
      <c r="AT214" s="218" t="s">
        <v>140</v>
      </c>
      <c r="AU214" s="218" t="s">
        <v>84</v>
      </c>
      <c r="AY214" s="14" t="s">
        <v>139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4" t="s">
        <v>84</v>
      </c>
      <c r="BK214" s="219">
        <f>ROUND(I214*H214,2)</f>
        <v>0</v>
      </c>
      <c r="BL214" s="14" t="s">
        <v>144</v>
      </c>
      <c r="BM214" s="218" t="s">
        <v>289</v>
      </c>
    </row>
    <row r="215" s="2" customFormat="1">
      <c r="A215" s="35"/>
      <c r="B215" s="36"/>
      <c r="C215" s="37"/>
      <c r="D215" s="220" t="s">
        <v>145</v>
      </c>
      <c r="E215" s="37"/>
      <c r="F215" s="221" t="s">
        <v>288</v>
      </c>
      <c r="G215" s="37"/>
      <c r="H215" s="37"/>
      <c r="I215" s="222"/>
      <c r="J215" s="37"/>
      <c r="K215" s="37"/>
      <c r="L215" s="41"/>
      <c r="M215" s="223"/>
      <c r="N215" s="224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145</v>
      </c>
      <c r="AU215" s="14" t="s">
        <v>84</v>
      </c>
    </row>
    <row r="216" s="2" customFormat="1" ht="16.5" customHeight="1">
      <c r="A216" s="35"/>
      <c r="B216" s="36"/>
      <c r="C216" s="207" t="s">
        <v>290</v>
      </c>
      <c r="D216" s="207" t="s">
        <v>140</v>
      </c>
      <c r="E216" s="208" t="s">
        <v>291</v>
      </c>
      <c r="F216" s="209" t="s">
        <v>292</v>
      </c>
      <c r="G216" s="210" t="s">
        <v>149</v>
      </c>
      <c r="H216" s="211">
        <v>1</v>
      </c>
      <c r="I216" s="212"/>
      <c r="J216" s="213">
        <f>ROUND(I216*H216,2)</f>
        <v>0</v>
      </c>
      <c r="K216" s="209" t="s">
        <v>1</v>
      </c>
      <c r="L216" s="41"/>
      <c r="M216" s="214" t="s">
        <v>1</v>
      </c>
      <c r="N216" s="215" t="s">
        <v>41</v>
      </c>
      <c r="O216" s="88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18" t="s">
        <v>144</v>
      </c>
      <c r="AT216" s="218" t="s">
        <v>140</v>
      </c>
      <c r="AU216" s="218" t="s">
        <v>84</v>
      </c>
      <c r="AY216" s="14" t="s">
        <v>139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4" t="s">
        <v>84</v>
      </c>
      <c r="BK216" s="219">
        <f>ROUND(I216*H216,2)</f>
        <v>0</v>
      </c>
      <c r="BL216" s="14" t="s">
        <v>144</v>
      </c>
      <c r="BM216" s="218" t="s">
        <v>293</v>
      </c>
    </row>
    <row r="217" s="2" customFormat="1">
      <c r="A217" s="35"/>
      <c r="B217" s="36"/>
      <c r="C217" s="37"/>
      <c r="D217" s="220" t="s">
        <v>145</v>
      </c>
      <c r="E217" s="37"/>
      <c r="F217" s="221" t="s">
        <v>292</v>
      </c>
      <c r="G217" s="37"/>
      <c r="H217" s="37"/>
      <c r="I217" s="222"/>
      <c r="J217" s="37"/>
      <c r="K217" s="37"/>
      <c r="L217" s="41"/>
      <c r="M217" s="223"/>
      <c r="N217" s="224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145</v>
      </c>
      <c r="AU217" s="14" t="s">
        <v>84</v>
      </c>
    </row>
    <row r="218" s="2" customFormat="1" ht="16.5" customHeight="1">
      <c r="A218" s="35"/>
      <c r="B218" s="36"/>
      <c r="C218" s="207" t="s">
        <v>220</v>
      </c>
      <c r="D218" s="207" t="s">
        <v>140</v>
      </c>
      <c r="E218" s="208" t="s">
        <v>294</v>
      </c>
      <c r="F218" s="209" t="s">
        <v>295</v>
      </c>
      <c r="G218" s="210" t="s">
        <v>149</v>
      </c>
      <c r="H218" s="211">
        <v>1</v>
      </c>
      <c r="I218" s="212"/>
      <c r="J218" s="213">
        <f>ROUND(I218*H218,2)</f>
        <v>0</v>
      </c>
      <c r="K218" s="209" t="s">
        <v>1</v>
      </c>
      <c r="L218" s="41"/>
      <c r="M218" s="214" t="s">
        <v>1</v>
      </c>
      <c r="N218" s="215" t="s">
        <v>41</v>
      </c>
      <c r="O218" s="88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18" t="s">
        <v>144</v>
      </c>
      <c r="AT218" s="218" t="s">
        <v>140</v>
      </c>
      <c r="AU218" s="218" t="s">
        <v>84</v>
      </c>
      <c r="AY218" s="14" t="s">
        <v>139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14" t="s">
        <v>84</v>
      </c>
      <c r="BK218" s="219">
        <f>ROUND(I218*H218,2)</f>
        <v>0</v>
      </c>
      <c r="BL218" s="14" t="s">
        <v>144</v>
      </c>
      <c r="BM218" s="218" t="s">
        <v>296</v>
      </c>
    </row>
    <row r="219" s="2" customFormat="1">
      <c r="A219" s="35"/>
      <c r="B219" s="36"/>
      <c r="C219" s="37"/>
      <c r="D219" s="220" t="s">
        <v>145</v>
      </c>
      <c r="E219" s="37"/>
      <c r="F219" s="221" t="s">
        <v>295</v>
      </c>
      <c r="G219" s="37"/>
      <c r="H219" s="37"/>
      <c r="I219" s="222"/>
      <c r="J219" s="37"/>
      <c r="K219" s="37"/>
      <c r="L219" s="41"/>
      <c r="M219" s="223"/>
      <c r="N219" s="224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145</v>
      </c>
      <c r="AU219" s="14" t="s">
        <v>84</v>
      </c>
    </row>
    <row r="220" s="2" customFormat="1" ht="16.5" customHeight="1">
      <c r="A220" s="35"/>
      <c r="B220" s="36"/>
      <c r="C220" s="207" t="s">
        <v>297</v>
      </c>
      <c r="D220" s="207" t="s">
        <v>140</v>
      </c>
      <c r="E220" s="208" t="s">
        <v>298</v>
      </c>
      <c r="F220" s="209" t="s">
        <v>299</v>
      </c>
      <c r="G220" s="210" t="s">
        <v>149</v>
      </c>
      <c r="H220" s="211">
        <v>1</v>
      </c>
      <c r="I220" s="212"/>
      <c r="J220" s="213">
        <f>ROUND(I220*H220,2)</f>
        <v>0</v>
      </c>
      <c r="K220" s="209" t="s">
        <v>1</v>
      </c>
      <c r="L220" s="41"/>
      <c r="M220" s="214" t="s">
        <v>1</v>
      </c>
      <c r="N220" s="215" t="s">
        <v>41</v>
      </c>
      <c r="O220" s="88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8" t="s">
        <v>144</v>
      </c>
      <c r="AT220" s="218" t="s">
        <v>140</v>
      </c>
      <c r="AU220" s="218" t="s">
        <v>84</v>
      </c>
      <c r="AY220" s="14" t="s">
        <v>139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4" t="s">
        <v>84</v>
      </c>
      <c r="BK220" s="219">
        <f>ROUND(I220*H220,2)</f>
        <v>0</v>
      </c>
      <c r="BL220" s="14" t="s">
        <v>144</v>
      </c>
      <c r="BM220" s="218" t="s">
        <v>300</v>
      </c>
    </row>
    <row r="221" s="2" customFormat="1">
      <c r="A221" s="35"/>
      <c r="B221" s="36"/>
      <c r="C221" s="37"/>
      <c r="D221" s="220" t="s">
        <v>145</v>
      </c>
      <c r="E221" s="37"/>
      <c r="F221" s="221" t="s">
        <v>299</v>
      </c>
      <c r="G221" s="37"/>
      <c r="H221" s="37"/>
      <c r="I221" s="222"/>
      <c r="J221" s="37"/>
      <c r="K221" s="37"/>
      <c r="L221" s="41"/>
      <c r="M221" s="223"/>
      <c r="N221" s="224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145</v>
      </c>
      <c r="AU221" s="14" t="s">
        <v>84</v>
      </c>
    </row>
    <row r="222" s="2" customFormat="1" ht="16.5" customHeight="1">
      <c r="A222" s="35"/>
      <c r="B222" s="36"/>
      <c r="C222" s="207" t="s">
        <v>224</v>
      </c>
      <c r="D222" s="207" t="s">
        <v>140</v>
      </c>
      <c r="E222" s="208" t="s">
        <v>301</v>
      </c>
      <c r="F222" s="209" t="s">
        <v>302</v>
      </c>
      <c r="G222" s="210" t="s">
        <v>149</v>
      </c>
      <c r="H222" s="211">
        <v>6</v>
      </c>
      <c r="I222" s="212"/>
      <c r="J222" s="213">
        <f>ROUND(I222*H222,2)</f>
        <v>0</v>
      </c>
      <c r="K222" s="209" t="s">
        <v>1</v>
      </c>
      <c r="L222" s="41"/>
      <c r="M222" s="214" t="s">
        <v>1</v>
      </c>
      <c r="N222" s="215" t="s">
        <v>41</v>
      </c>
      <c r="O222" s="88"/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18" t="s">
        <v>144</v>
      </c>
      <c r="AT222" s="218" t="s">
        <v>140</v>
      </c>
      <c r="AU222" s="218" t="s">
        <v>84</v>
      </c>
      <c r="AY222" s="14" t="s">
        <v>139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4" t="s">
        <v>84</v>
      </c>
      <c r="BK222" s="219">
        <f>ROUND(I222*H222,2)</f>
        <v>0</v>
      </c>
      <c r="BL222" s="14" t="s">
        <v>144</v>
      </c>
      <c r="BM222" s="218" t="s">
        <v>303</v>
      </c>
    </row>
    <row r="223" s="2" customFormat="1">
      <c r="A223" s="35"/>
      <c r="B223" s="36"/>
      <c r="C223" s="37"/>
      <c r="D223" s="220" t="s">
        <v>145</v>
      </c>
      <c r="E223" s="37"/>
      <c r="F223" s="221" t="s">
        <v>302</v>
      </c>
      <c r="G223" s="37"/>
      <c r="H223" s="37"/>
      <c r="I223" s="222"/>
      <c r="J223" s="37"/>
      <c r="K223" s="37"/>
      <c r="L223" s="41"/>
      <c r="M223" s="223"/>
      <c r="N223" s="224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145</v>
      </c>
      <c r="AU223" s="14" t="s">
        <v>84</v>
      </c>
    </row>
    <row r="224" s="2" customFormat="1" ht="16.5" customHeight="1">
      <c r="A224" s="35"/>
      <c r="B224" s="36"/>
      <c r="C224" s="207" t="s">
        <v>304</v>
      </c>
      <c r="D224" s="207" t="s">
        <v>140</v>
      </c>
      <c r="E224" s="208" t="s">
        <v>305</v>
      </c>
      <c r="F224" s="209" t="s">
        <v>306</v>
      </c>
      <c r="G224" s="210" t="s">
        <v>149</v>
      </c>
      <c r="H224" s="211">
        <v>5</v>
      </c>
      <c r="I224" s="212"/>
      <c r="J224" s="213">
        <f>ROUND(I224*H224,2)</f>
        <v>0</v>
      </c>
      <c r="K224" s="209" t="s">
        <v>1</v>
      </c>
      <c r="L224" s="41"/>
      <c r="M224" s="214" t="s">
        <v>1</v>
      </c>
      <c r="N224" s="215" t="s">
        <v>41</v>
      </c>
      <c r="O224" s="88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18" t="s">
        <v>144</v>
      </c>
      <c r="AT224" s="218" t="s">
        <v>140</v>
      </c>
      <c r="AU224" s="218" t="s">
        <v>84</v>
      </c>
      <c r="AY224" s="14" t="s">
        <v>139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4" t="s">
        <v>84</v>
      </c>
      <c r="BK224" s="219">
        <f>ROUND(I224*H224,2)</f>
        <v>0</v>
      </c>
      <c r="BL224" s="14" t="s">
        <v>144</v>
      </c>
      <c r="BM224" s="218" t="s">
        <v>307</v>
      </c>
    </row>
    <row r="225" s="2" customFormat="1">
      <c r="A225" s="35"/>
      <c r="B225" s="36"/>
      <c r="C225" s="37"/>
      <c r="D225" s="220" t="s">
        <v>145</v>
      </c>
      <c r="E225" s="37"/>
      <c r="F225" s="221" t="s">
        <v>306</v>
      </c>
      <c r="G225" s="37"/>
      <c r="H225" s="37"/>
      <c r="I225" s="222"/>
      <c r="J225" s="37"/>
      <c r="K225" s="37"/>
      <c r="L225" s="41"/>
      <c r="M225" s="223"/>
      <c r="N225" s="224"/>
      <c r="O225" s="88"/>
      <c r="P225" s="88"/>
      <c r="Q225" s="88"/>
      <c r="R225" s="88"/>
      <c r="S225" s="88"/>
      <c r="T225" s="89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145</v>
      </c>
      <c r="AU225" s="14" t="s">
        <v>84</v>
      </c>
    </row>
    <row r="226" s="2" customFormat="1" ht="16.5" customHeight="1">
      <c r="A226" s="35"/>
      <c r="B226" s="36"/>
      <c r="C226" s="207" t="s">
        <v>228</v>
      </c>
      <c r="D226" s="207" t="s">
        <v>140</v>
      </c>
      <c r="E226" s="208" t="s">
        <v>308</v>
      </c>
      <c r="F226" s="209" t="s">
        <v>309</v>
      </c>
      <c r="G226" s="210" t="s">
        <v>149</v>
      </c>
      <c r="H226" s="211">
        <v>1</v>
      </c>
      <c r="I226" s="212"/>
      <c r="J226" s="213">
        <f>ROUND(I226*H226,2)</f>
        <v>0</v>
      </c>
      <c r="K226" s="209" t="s">
        <v>1</v>
      </c>
      <c r="L226" s="41"/>
      <c r="M226" s="214" t="s">
        <v>1</v>
      </c>
      <c r="N226" s="215" t="s">
        <v>41</v>
      </c>
      <c r="O226" s="88"/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18" t="s">
        <v>144</v>
      </c>
      <c r="AT226" s="218" t="s">
        <v>140</v>
      </c>
      <c r="AU226" s="218" t="s">
        <v>84</v>
      </c>
      <c r="AY226" s="14" t="s">
        <v>139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4" t="s">
        <v>84</v>
      </c>
      <c r="BK226" s="219">
        <f>ROUND(I226*H226,2)</f>
        <v>0</v>
      </c>
      <c r="BL226" s="14" t="s">
        <v>144</v>
      </c>
      <c r="BM226" s="218" t="s">
        <v>310</v>
      </c>
    </row>
    <row r="227" s="2" customFormat="1">
      <c r="A227" s="35"/>
      <c r="B227" s="36"/>
      <c r="C227" s="37"/>
      <c r="D227" s="220" t="s">
        <v>145</v>
      </c>
      <c r="E227" s="37"/>
      <c r="F227" s="221" t="s">
        <v>309</v>
      </c>
      <c r="G227" s="37"/>
      <c r="H227" s="37"/>
      <c r="I227" s="222"/>
      <c r="J227" s="37"/>
      <c r="K227" s="37"/>
      <c r="L227" s="41"/>
      <c r="M227" s="223"/>
      <c r="N227" s="224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145</v>
      </c>
      <c r="AU227" s="14" t="s">
        <v>84</v>
      </c>
    </row>
    <row r="228" s="2" customFormat="1" ht="16.5" customHeight="1">
      <c r="A228" s="35"/>
      <c r="B228" s="36"/>
      <c r="C228" s="207" t="s">
        <v>311</v>
      </c>
      <c r="D228" s="207" t="s">
        <v>140</v>
      </c>
      <c r="E228" s="208" t="s">
        <v>312</v>
      </c>
      <c r="F228" s="209" t="s">
        <v>313</v>
      </c>
      <c r="G228" s="210" t="s">
        <v>149</v>
      </c>
      <c r="H228" s="211">
        <v>20</v>
      </c>
      <c r="I228" s="212"/>
      <c r="J228" s="213">
        <f>ROUND(I228*H228,2)</f>
        <v>0</v>
      </c>
      <c r="K228" s="209" t="s">
        <v>1</v>
      </c>
      <c r="L228" s="41"/>
      <c r="M228" s="214" t="s">
        <v>1</v>
      </c>
      <c r="N228" s="215" t="s">
        <v>41</v>
      </c>
      <c r="O228" s="88"/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18" t="s">
        <v>144</v>
      </c>
      <c r="AT228" s="218" t="s">
        <v>140</v>
      </c>
      <c r="AU228" s="218" t="s">
        <v>84</v>
      </c>
      <c r="AY228" s="14" t="s">
        <v>139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4" t="s">
        <v>84</v>
      </c>
      <c r="BK228" s="219">
        <f>ROUND(I228*H228,2)</f>
        <v>0</v>
      </c>
      <c r="BL228" s="14" t="s">
        <v>144</v>
      </c>
      <c r="BM228" s="218" t="s">
        <v>314</v>
      </c>
    </row>
    <row r="229" s="2" customFormat="1">
      <c r="A229" s="35"/>
      <c r="B229" s="36"/>
      <c r="C229" s="37"/>
      <c r="D229" s="220" t="s">
        <v>145</v>
      </c>
      <c r="E229" s="37"/>
      <c r="F229" s="221" t="s">
        <v>313</v>
      </c>
      <c r="G229" s="37"/>
      <c r="H229" s="37"/>
      <c r="I229" s="222"/>
      <c r="J229" s="37"/>
      <c r="K229" s="37"/>
      <c r="L229" s="41"/>
      <c r="M229" s="223"/>
      <c r="N229" s="224"/>
      <c r="O229" s="88"/>
      <c r="P229" s="88"/>
      <c r="Q229" s="88"/>
      <c r="R229" s="88"/>
      <c r="S229" s="88"/>
      <c r="T229" s="89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145</v>
      </c>
      <c r="AU229" s="14" t="s">
        <v>84</v>
      </c>
    </row>
    <row r="230" s="2" customFormat="1" ht="16.5" customHeight="1">
      <c r="A230" s="35"/>
      <c r="B230" s="36"/>
      <c r="C230" s="207" t="s">
        <v>233</v>
      </c>
      <c r="D230" s="207" t="s">
        <v>140</v>
      </c>
      <c r="E230" s="208" t="s">
        <v>315</v>
      </c>
      <c r="F230" s="209" t="s">
        <v>316</v>
      </c>
      <c r="G230" s="210" t="s">
        <v>149</v>
      </c>
      <c r="H230" s="211">
        <v>10</v>
      </c>
      <c r="I230" s="212"/>
      <c r="J230" s="213">
        <f>ROUND(I230*H230,2)</f>
        <v>0</v>
      </c>
      <c r="K230" s="209" t="s">
        <v>1</v>
      </c>
      <c r="L230" s="41"/>
      <c r="M230" s="214" t="s">
        <v>1</v>
      </c>
      <c r="N230" s="215" t="s">
        <v>41</v>
      </c>
      <c r="O230" s="88"/>
      <c r="P230" s="216">
        <f>O230*H230</f>
        <v>0</v>
      </c>
      <c r="Q230" s="216">
        <v>0</v>
      </c>
      <c r="R230" s="216">
        <f>Q230*H230</f>
        <v>0</v>
      </c>
      <c r="S230" s="216">
        <v>0</v>
      </c>
      <c r="T230" s="217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18" t="s">
        <v>144</v>
      </c>
      <c r="AT230" s="218" t="s">
        <v>140</v>
      </c>
      <c r="AU230" s="218" t="s">
        <v>84</v>
      </c>
      <c r="AY230" s="14" t="s">
        <v>139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14" t="s">
        <v>84</v>
      </c>
      <c r="BK230" s="219">
        <f>ROUND(I230*H230,2)</f>
        <v>0</v>
      </c>
      <c r="BL230" s="14" t="s">
        <v>144</v>
      </c>
      <c r="BM230" s="218" t="s">
        <v>317</v>
      </c>
    </row>
    <row r="231" s="2" customFormat="1">
      <c r="A231" s="35"/>
      <c r="B231" s="36"/>
      <c r="C231" s="37"/>
      <c r="D231" s="220" t="s">
        <v>145</v>
      </c>
      <c r="E231" s="37"/>
      <c r="F231" s="221" t="s">
        <v>316</v>
      </c>
      <c r="G231" s="37"/>
      <c r="H231" s="37"/>
      <c r="I231" s="222"/>
      <c r="J231" s="37"/>
      <c r="K231" s="37"/>
      <c r="L231" s="41"/>
      <c r="M231" s="223"/>
      <c r="N231" s="224"/>
      <c r="O231" s="88"/>
      <c r="P231" s="88"/>
      <c r="Q231" s="88"/>
      <c r="R231" s="88"/>
      <c r="S231" s="88"/>
      <c r="T231" s="89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145</v>
      </c>
      <c r="AU231" s="14" t="s">
        <v>84</v>
      </c>
    </row>
    <row r="232" s="2" customFormat="1" ht="16.5" customHeight="1">
      <c r="A232" s="35"/>
      <c r="B232" s="36"/>
      <c r="C232" s="207" t="s">
        <v>318</v>
      </c>
      <c r="D232" s="207" t="s">
        <v>140</v>
      </c>
      <c r="E232" s="208" t="s">
        <v>319</v>
      </c>
      <c r="F232" s="209" t="s">
        <v>320</v>
      </c>
      <c r="G232" s="210" t="s">
        <v>149</v>
      </c>
      <c r="H232" s="211">
        <v>10</v>
      </c>
      <c r="I232" s="212"/>
      <c r="J232" s="213">
        <f>ROUND(I232*H232,2)</f>
        <v>0</v>
      </c>
      <c r="K232" s="209" t="s">
        <v>1</v>
      </c>
      <c r="L232" s="41"/>
      <c r="M232" s="214" t="s">
        <v>1</v>
      </c>
      <c r="N232" s="215" t="s">
        <v>41</v>
      </c>
      <c r="O232" s="88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18" t="s">
        <v>144</v>
      </c>
      <c r="AT232" s="218" t="s">
        <v>140</v>
      </c>
      <c r="AU232" s="218" t="s">
        <v>84</v>
      </c>
      <c r="AY232" s="14" t="s">
        <v>139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14" t="s">
        <v>84</v>
      </c>
      <c r="BK232" s="219">
        <f>ROUND(I232*H232,2)</f>
        <v>0</v>
      </c>
      <c r="BL232" s="14" t="s">
        <v>144</v>
      </c>
      <c r="BM232" s="218" t="s">
        <v>321</v>
      </c>
    </row>
    <row r="233" s="2" customFormat="1">
      <c r="A233" s="35"/>
      <c r="B233" s="36"/>
      <c r="C233" s="37"/>
      <c r="D233" s="220" t="s">
        <v>145</v>
      </c>
      <c r="E233" s="37"/>
      <c r="F233" s="221" t="s">
        <v>320</v>
      </c>
      <c r="G233" s="37"/>
      <c r="H233" s="37"/>
      <c r="I233" s="222"/>
      <c r="J233" s="37"/>
      <c r="K233" s="37"/>
      <c r="L233" s="41"/>
      <c r="M233" s="223"/>
      <c r="N233" s="224"/>
      <c r="O233" s="88"/>
      <c r="P233" s="88"/>
      <c r="Q233" s="88"/>
      <c r="R233" s="88"/>
      <c r="S233" s="88"/>
      <c r="T233" s="89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4" t="s">
        <v>145</v>
      </c>
      <c r="AU233" s="14" t="s">
        <v>84</v>
      </c>
    </row>
    <row r="234" s="2" customFormat="1" ht="16.5" customHeight="1">
      <c r="A234" s="35"/>
      <c r="B234" s="36"/>
      <c r="C234" s="207" t="s">
        <v>237</v>
      </c>
      <c r="D234" s="207" t="s">
        <v>140</v>
      </c>
      <c r="E234" s="208" t="s">
        <v>322</v>
      </c>
      <c r="F234" s="209" t="s">
        <v>323</v>
      </c>
      <c r="G234" s="210" t="s">
        <v>149</v>
      </c>
      <c r="H234" s="211">
        <v>70</v>
      </c>
      <c r="I234" s="212"/>
      <c r="J234" s="213">
        <f>ROUND(I234*H234,2)</f>
        <v>0</v>
      </c>
      <c r="K234" s="209" t="s">
        <v>1</v>
      </c>
      <c r="L234" s="41"/>
      <c r="M234" s="214" t="s">
        <v>1</v>
      </c>
      <c r="N234" s="215" t="s">
        <v>41</v>
      </c>
      <c r="O234" s="88"/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18" t="s">
        <v>144</v>
      </c>
      <c r="AT234" s="218" t="s">
        <v>140</v>
      </c>
      <c r="AU234" s="218" t="s">
        <v>84</v>
      </c>
      <c r="AY234" s="14" t="s">
        <v>139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4" t="s">
        <v>84</v>
      </c>
      <c r="BK234" s="219">
        <f>ROUND(I234*H234,2)</f>
        <v>0</v>
      </c>
      <c r="BL234" s="14" t="s">
        <v>144</v>
      </c>
      <c r="BM234" s="218" t="s">
        <v>324</v>
      </c>
    </row>
    <row r="235" s="2" customFormat="1">
      <c r="A235" s="35"/>
      <c r="B235" s="36"/>
      <c r="C235" s="37"/>
      <c r="D235" s="220" t="s">
        <v>145</v>
      </c>
      <c r="E235" s="37"/>
      <c r="F235" s="221" t="s">
        <v>323</v>
      </c>
      <c r="G235" s="37"/>
      <c r="H235" s="37"/>
      <c r="I235" s="222"/>
      <c r="J235" s="37"/>
      <c r="K235" s="37"/>
      <c r="L235" s="41"/>
      <c r="M235" s="223"/>
      <c r="N235" s="224"/>
      <c r="O235" s="88"/>
      <c r="P235" s="88"/>
      <c r="Q235" s="88"/>
      <c r="R235" s="88"/>
      <c r="S235" s="88"/>
      <c r="T235" s="89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4" t="s">
        <v>145</v>
      </c>
      <c r="AU235" s="14" t="s">
        <v>84</v>
      </c>
    </row>
    <row r="236" s="2" customFormat="1" ht="66.75" customHeight="1">
      <c r="A236" s="35"/>
      <c r="B236" s="36"/>
      <c r="C236" s="207" t="s">
        <v>325</v>
      </c>
      <c r="D236" s="207" t="s">
        <v>140</v>
      </c>
      <c r="E236" s="208" t="s">
        <v>326</v>
      </c>
      <c r="F236" s="209" t="s">
        <v>327</v>
      </c>
      <c r="G236" s="210" t="s">
        <v>149</v>
      </c>
      <c r="H236" s="211">
        <v>1</v>
      </c>
      <c r="I236" s="212"/>
      <c r="J236" s="213">
        <f>ROUND(I236*H236,2)</f>
        <v>0</v>
      </c>
      <c r="K236" s="209" t="s">
        <v>1</v>
      </c>
      <c r="L236" s="41"/>
      <c r="M236" s="214" t="s">
        <v>1</v>
      </c>
      <c r="N236" s="215" t="s">
        <v>41</v>
      </c>
      <c r="O236" s="88"/>
      <c r="P236" s="216">
        <f>O236*H236</f>
        <v>0</v>
      </c>
      <c r="Q236" s="216">
        <v>0</v>
      </c>
      <c r="R236" s="216">
        <f>Q236*H236</f>
        <v>0</v>
      </c>
      <c r="S236" s="216">
        <v>0</v>
      </c>
      <c r="T236" s="21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18" t="s">
        <v>144</v>
      </c>
      <c r="AT236" s="218" t="s">
        <v>140</v>
      </c>
      <c r="AU236" s="218" t="s">
        <v>84</v>
      </c>
      <c r="AY236" s="14" t="s">
        <v>139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14" t="s">
        <v>84</v>
      </c>
      <c r="BK236" s="219">
        <f>ROUND(I236*H236,2)</f>
        <v>0</v>
      </c>
      <c r="BL236" s="14" t="s">
        <v>144</v>
      </c>
      <c r="BM236" s="218" t="s">
        <v>328</v>
      </c>
    </row>
    <row r="237" s="2" customFormat="1">
      <c r="A237" s="35"/>
      <c r="B237" s="36"/>
      <c r="C237" s="37"/>
      <c r="D237" s="220" t="s">
        <v>145</v>
      </c>
      <c r="E237" s="37"/>
      <c r="F237" s="221" t="s">
        <v>327</v>
      </c>
      <c r="G237" s="37"/>
      <c r="H237" s="37"/>
      <c r="I237" s="222"/>
      <c r="J237" s="37"/>
      <c r="K237" s="37"/>
      <c r="L237" s="41"/>
      <c r="M237" s="223"/>
      <c r="N237" s="224"/>
      <c r="O237" s="88"/>
      <c r="P237" s="88"/>
      <c r="Q237" s="88"/>
      <c r="R237" s="88"/>
      <c r="S237" s="88"/>
      <c r="T237" s="89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4" t="s">
        <v>145</v>
      </c>
      <c r="AU237" s="14" t="s">
        <v>84</v>
      </c>
    </row>
    <row r="238" s="2" customFormat="1" ht="66.75" customHeight="1">
      <c r="A238" s="35"/>
      <c r="B238" s="36"/>
      <c r="C238" s="207" t="s">
        <v>241</v>
      </c>
      <c r="D238" s="207" t="s">
        <v>140</v>
      </c>
      <c r="E238" s="208" t="s">
        <v>329</v>
      </c>
      <c r="F238" s="209" t="s">
        <v>330</v>
      </c>
      <c r="G238" s="210" t="s">
        <v>149</v>
      </c>
      <c r="H238" s="211">
        <v>1</v>
      </c>
      <c r="I238" s="212"/>
      <c r="J238" s="213">
        <f>ROUND(I238*H238,2)</f>
        <v>0</v>
      </c>
      <c r="K238" s="209" t="s">
        <v>1</v>
      </c>
      <c r="L238" s="41"/>
      <c r="M238" s="214" t="s">
        <v>1</v>
      </c>
      <c r="N238" s="215" t="s">
        <v>41</v>
      </c>
      <c r="O238" s="88"/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18" t="s">
        <v>144</v>
      </c>
      <c r="AT238" s="218" t="s">
        <v>140</v>
      </c>
      <c r="AU238" s="218" t="s">
        <v>84</v>
      </c>
      <c r="AY238" s="14" t="s">
        <v>139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14" t="s">
        <v>84</v>
      </c>
      <c r="BK238" s="219">
        <f>ROUND(I238*H238,2)</f>
        <v>0</v>
      </c>
      <c r="BL238" s="14" t="s">
        <v>144</v>
      </c>
      <c r="BM238" s="218" t="s">
        <v>331</v>
      </c>
    </row>
    <row r="239" s="2" customFormat="1">
      <c r="A239" s="35"/>
      <c r="B239" s="36"/>
      <c r="C239" s="37"/>
      <c r="D239" s="220" t="s">
        <v>145</v>
      </c>
      <c r="E239" s="37"/>
      <c r="F239" s="221" t="s">
        <v>330</v>
      </c>
      <c r="G239" s="37"/>
      <c r="H239" s="37"/>
      <c r="I239" s="222"/>
      <c r="J239" s="37"/>
      <c r="K239" s="37"/>
      <c r="L239" s="41"/>
      <c r="M239" s="223"/>
      <c r="N239" s="224"/>
      <c r="O239" s="88"/>
      <c r="P239" s="88"/>
      <c r="Q239" s="88"/>
      <c r="R239" s="88"/>
      <c r="S239" s="88"/>
      <c r="T239" s="89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4" t="s">
        <v>145</v>
      </c>
      <c r="AU239" s="14" t="s">
        <v>84</v>
      </c>
    </row>
    <row r="240" s="2" customFormat="1" ht="66.75" customHeight="1">
      <c r="A240" s="35"/>
      <c r="B240" s="36"/>
      <c r="C240" s="207" t="s">
        <v>332</v>
      </c>
      <c r="D240" s="207" t="s">
        <v>140</v>
      </c>
      <c r="E240" s="208" t="s">
        <v>333</v>
      </c>
      <c r="F240" s="209" t="s">
        <v>334</v>
      </c>
      <c r="G240" s="210" t="s">
        <v>149</v>
      </c>
      <c r="H240" s="211">
        <v>3</v>
      </c>
      <c r="I240" s="212"/>
      <c r="J240" s="213">
        <f>ROUND(I240*H240,2)</f>
        <v>0</v>
      </c>
      <c r="K240" s="209" t="s">
        <v>1</v>
      </c>
      <c r="L240" s="41"/>
      <c r="M240" s="214" t="s">
        <v>1</v>
      </c>
      <c r="N240" s="215" t="s">
        <v>41</v>
      </c>
      <c r="O240" s="88"/>
      <c r="P240" s="216">
        <f>O240*H240</f>
        <v>0</v>
      </c>
      <c r="Q240" s="216">
        <v>0</v>
      </c>
      <c r="R240" s="216">
        <f>Q240*H240</f>
        <v>0</v>
      </c>
      <c r="S240" s="216">
        <v>0</v>
      </c>
      <c r="T240" s="217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8" t="s">
        <v>144</v>
      </c>
      <c r="AT240" s="218" t="s">
        <v>140</v>
      </c>
      <c r="AU240" s="218" t="s">
        <v>84</v>
      </c>
      <c r="AY240" s="14" t="s">
        <v>139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14" t="s">
        <v>84</v>
      </c>
      <c r="BK240" s="219">
        <f>ROUND(I240*H240,2)</f>
        <v>0</v>
      </c>
      <c r="BL240" s="14" t="s">
        <v>144</v>
      </c>
      <c r="BM240" s="218" t="s">
        <v>335</v>
      </c>
    </row>
    <row r="241" s="2" customFormat="1">
      <c r="A241" s="35"/>
      <c r="B241" s="36"/>
      <c r="C241" s="37"/>
      <c r="D241" s="220" t="s">
        <v>145</v>
      </c>
      <c r="E241" s="37"/>
      <c r="F241" s="221" t="s">
        <v>334</v>
      </c>
      <c r="G241" s="37"/>
      <c r="H241" s="37"/>
      <c r="I241" s="222"/>
      <c r="J241" s="37"/>
      <c r="K241" s="37"/>
      <c r="L241" s="41"/>
      <c r="M241" s="223"/>
      <c r="N241" s="224"/>
      <c r="O241" s="88"/>
      <c r="P241" s="88"/>
      <c r="Q241" s="88"/>
      <c r="R241" s="88"/>
      <c r="S241" s="88"/>
      <c r="T241" s="89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4" t="s">
        <v>145</v>
      </c>
      <c r="AU241" s="14" t="s">
        <v>84</v>
      </c>
    </row>
    <row r="242" s="2" customFormat="1" ht="66.75" customHeight="1">
      <c r="A242" s="35"/>
      <c r="B242" s="36"/>
      <c r="C242" s="207" t="s">
        <v>244</v>
      </c>
      <c r="D242" s="207" t="s">
        <v>140</v>
      </c>
      <c r="E242" s="208" t="s">
        <v>336</v>
      </c>
      <c r="F242" s="209" t="s">
        <v>337</v>
      </c>
      <c r="G242" s="210" t="s">
        <v>149</v>
      </c>
      <c r="H242" s="211">
        <v>1</v>
      </c>
      <c r="I242" s="212"/>
      <c r="J242" s="213">
        <f>ROUND(I242*H242,2)</f>
        <v>0</v>
      </c>
      <c r="K242" s="209" t="s">
        <v>1</v>
      </c>
      <c r="L242" s="41"/>
      <c r="M242" s="214" t="s">
        <v>1</v>
      </c>
      <c r="N242" s="215" t="s">
        <v>41</v>
      </c>
      <c r="O242" s="88"/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18" t="s">
        <v>144</v>
      </c>
      <c r="AT242" s="218" t="s">
        <v>140</v>
      </c>
      <c r="AU242" s="218" t="s">
        <v>84</v>
      </c>
      <c r="AY242" s="14" t="s">
        <v>139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14" t="s">
        <v>84</v>
      </c>
      <c r="BK242" s="219">
        <f>ROUND(I242*H242,2)</f>
        <v>0</v>
      </c>
      <c r="BL242" s="14" t="s">
        <v>144</v>
      </c>
      <c r="BM242" s="218" t="s">
        <v>338</v>
      </c>
    </row>
    <row r="243" s="2" customFormat="1">
      <c r="A243" s="35"/>
      <c r="B243" s="36"/>
      <c r="C243" s="37"/>
      <c r="D243" s="220" t="s">
        <v>145</v>
      </c>
      <c r="E243" s="37"/>
      <c r="F243" s="221" t="s">
        <v>337</v>
      </c>
      <c r="G243" s="37"/>
      <c r="H243" s="37"/>
      <c r="I243" s="222"/>
      <c r="J243" s="37"/>
      <c r="K243" s="37"/>
      <c r="L243" s="41"/>
      <c r="M243" s="223"/>
      <c r="N243" s="224"/>
      <c r="O243" s="88"/>
      <c r="P243" s="88"/>
      <c r="Q243" s="88"/>
      <c r="R243" s="88"/>
      <c r="S243" s="88"/>
      <c r="T243" s="89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4" t="s">
        <v>145</v>
      </c>
      <c r="AU243" s="14" t="s">
        <v>84</v>
      </c>
    </row>
    <row r="244" s="2" customFormat="1" ht="66.75" customHeight="1">
      <c r="A244" s="35"/>
      <c r="B244" s="36"/>
      <c r="C244" s="207" t="s">
        <v>339</v>
      </c>
      <c r="D244" s="207" t="s">
        <v>140</v>
      </c>
      <c r="E244" s="208" t="s">
        <v>340</v>
      </c>
      <c r="F244" s="209" t="s">
        <v>341</v>
      </c>
      <c r="G244" s="210" t="s">
        <v>149</v>
      </c>
      <c r="H244" s="211">
        <v>3</v>
      </c>
      <c r="I244" s="212"/>
      <c r="J244" s="213">
        <f>ROUND(I244*H244,2)</f>
        <v>0</v>
      </c>
      <c r="K244" s="209" t="s">
        <v>1</v>
      </c>
      <c r="L244" s="41"/>
      <c r="M244" s="214" t="s">
        <v>1</v>
      </c>
      <c r="N244" s="215" t="s">
        <v>41</v>
      </c>
      <c r="O244" s="88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18" t="s">
        <v>144</v>
      </c>
      <c r="AT244" s="218" t="s">
        <v>140</v>
      </c>
      <c r="AU244" s="218" t="s">
        <v>84</v>
      </c>
      <c r="AY244" s="14" t="s">
        <v>139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14" t="s">
        <v>84</v>
      </c>
      <c r="BK244" s="219">
        <f>ROUND(I244*H244,2)</f>
        <v>0</v>
      </c>
      <c r="BL244" s="14" t="s">
        <v>144</v>
      </c>
      <c r="BM244" s="218" t="s">
        <v>342</v>
      </c>
    </row>
    <row r="245" s="2" customFormat="1">
      <c r="A245" s="35"/>
      <c r="B245" s="36"/>
      <c r="C245" s="37"/>
      <c r="D245" s="220" t="s">
        <v>145</v>
      </c>
      <c r="E245" s="37"/>
      <c r="F245" s="221" t="s">
        <v>341</v>
      </c>
      <c r="G245" s="37"/>
      <c r="H245" s="37"/>
      <c r="I245" s="222"/>
      <c r="J245" s="37"/>
      <c r="K245" s="37"/>
      <c r="L245" s="41"/>
      <c r="M245" s="223"/>
      <c r="N245" s="224"/>
      <c r="O245" s="88"/>
      <c r="P245" s="88"/>
      <c r="Q245" s="88"/>
      <c r="R245" s="88"/>
      <c r="S245" s="88"/>
      <c r="T245" s="89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4" t="s">
        <v>145</v>
      </c>
      <c r="AU245" s="14" t="s">
        <v>84</v>
      </c>
    </row>
    <row r="246" s="2" customFormat="1" ht="66.75" customHeight="1">
      <c r="A246" s="35"/>
      <c r="B246" s="36"/>
      <c r="C246" s="207" t="s">
        <v>251</v>
      </c>
      <c r="D246" s="207" t="s">
        <v>140</v>
      </c>
      <c r="E246" s="208" t="s">
        <v>343</v>
      </c>
      <c r="F246" s="209" t="s">
        <v>344</v>
      </c>
      <c r="G246" s="210" t="s">
        <v>149</v>
      </c>
      <c r="H246" s="211">
        <v>2</v>
      </c>
      <c r="I246" s="212"/>
      <c r="J246" s="213">
        <f>ROUND(I246*H246,2)</f>
        <v>0</v>
      </c>
      <c r="K246" s="209" t="s">
        <v>1</v>
      </c>
      <c r="L246" s="41"/>
      <c r="M246" s="214" t="s">
        <v>1</v>
      </c>
      <c r="N246" s="215" t="s">
        <v>41</v>
      </c>
      <c r="O246" s="88"/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18" t="s">
        <v>144</v>
      </c>
      <c r="AT246" s="218" t="s">
        <v>140</v>
      </c>
      <c r="AU246" s="218" t="s">
        <v>84</v>
      </c>
      <c r="AY246" s="14" t="s">
        <v>139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14" t="s">
        <v>84</v>
      </c>
      <c r="BK246" s="219">
        <f>ROUND(I246*H246,2)</f>
        <v>0</v>
      </c>
      <c r="BL246" s="14" t="s">
        <v>144</v>
      </c>
      <c r="BM246" s="218" t="s">
        <v>345</v>
      </c>
    </row>
    <row r="247" s="2" customFormat="1">
      <c r="A247" s="35"/>
      <c r="B247" s="36"/>
      <c r="C247" s="37"/>
      <c r="D247" s="220" t="s">
        <v>145</v>
      </c>
      <c r="E247" s="37"/>
      <c r="F247" s="221" t="s">
        <v>344</v>
      </c>
      <c r="G247" s="37"/>
      <c r="H247" s="37"/>
      <c r="I247" s="222"/>
      <c r="J247" s="37"/>
      <c r="K247" s="37"/>
      <c r="L247" s="41"/>
      <c r="M247" s="223"/>
      <c r="N247" s="224"/>
      <c r="O247" s="88"/>
      <c r="P247" s="88"/>
      <c r="Q247" s="88"/>
      <c r="R247" s="88"/>
      <c r="S247" s="88"/>
      <c r="T247" s="89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4" t="s">
        <v>145</v>
      </c>
      <c r="AU247" s="14" t="s">
        <v>84</v>
      </c>
    </row>
    <row r="248" s="2" customFormat="1" ht="55.5" customHeight="1">
      <c r="A248" s="35"/>
      <c r="B248" s="36"/>
      <c r="C248" s="207" t="s">
        <v>346</v>
      </c>
      <c r="D248" s="207" t="s">
        <v>140</v>
      </c>
      <c r="E248" s="208" t="s">
        <v>347</v>
      </c>
      <c r="F248" s="209" t="s">
        <v>348</v>
      </c>
      <c r="G248" s="210" t="s">
        <v>149</v>
      </c>
      <c r="H248" s="211">
        <v>1</v>
      </c>
      <c r="I248" s="212"/>
      <c r="J248" s="213">
        <f>ROUND(I248*H248,2)</f>
        <v>0</v>
      </c>
      <c r="K248" s="209" t="s">
        <v>1</v>
      </c>
      <c r="L248" s="41"/>
      <c r="M248" s="214" t="s">
        <v>1</v>
      </c>
      <c r="N248" s="215" t="s">
        <v>41</v>
      </c>
      <c r="O248" s="88"/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18" t="s">
        <v>144</v>
      </c>
      <c r="AT248" s="218" t="s">
        <v>140</v>
      </c>
      <c r="AU248" s="218" t="s">
        <v>84</v>
      </c>
      <c r="AY248" s="14" t="s">
        <v>139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14" t="s">
        <v>84</v>
      </c>
      <c r="BK248" s="219">
        <f>ROUND(I248*H248,2)</f>
        <v>0</v>
      </c>
      <c r="BL248" s="14" t="s">
        <v>144</v>
      </c>
      <c r="BM248" s="218" t="s">
        <v>349</v>
      </c>
    </row>
    <row r="249" s="2" customFormat="1">
      <c r="A249" s="35"/>
      <c r="B249" s="36"/>
      <c r="C249" s="37"/>
      <c r="D249" s="220" t="s">
        <v>145</v>
      </c>
      <c r="E249" s="37"/>
      <c r="F249" s="221" t="s">
        <v>348</v>
      </c>
      <c r="G249" s="37"/>
      <c r="H249" s="37"/>
      <c r="I249" s="222"/>
      <c r="J249" s="37"/>
      <c r="K249" s="37"/>
      <c r="L249" s="41"/>
      <c r="M249" s="223"/>
      <c r="N249" s="224"/>
      <c r="O249" s="88"/>
      <c r="P249" s="88"/>
      <c r="Q249" s="88"/>
      <c r="R249" s="88"/>
      <c r="S249" s="88"/>
      <c r="T249" s="89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4" t="s">
        <v>145</v>
      </c>
      <c r="AU249" s="14" t="s">
        <v>84</v>
      </c>
    </row>
    <row r="250" s="2" customFormat="1" ht="16.5" customHeight="1">
      <c r="A250" s="35"/>
      <c r="B250" s="36"/>
      <c r="C250" s="207" t="s">
        <v>254</v>
      </c>
      <c r="D250" s="207" t="s">
        <v>140</v>
      </c>
      <c r="E250" s="208" t="s">
        <v>350</v>
      </c>
      <c r="F250" s="209" t="s">
        <v>351</v>
      </c>
      <c r="G250" s="210" t="s">
        <v>149</v>
      </c>
      <c r="H250" s="211">
        <v>2</v>
      </c>
      <c r="I250" s="212"/>
      <c r="J250" s="213">
        <f>ROUND(I250*H250,2)</f>
        <v>0</v>
      </c>
      <c r="K250" s="209" t="s">
        <v>1</v>
      </c>
      <c r="L250" s="41"/>
      <c r="M250" s="214" t="s">
        <v>1</v>
      </c>
      <c r="N250" s="215" t="s">
        <v>41</v>
      </c>
      <c r="O250" s="88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18" t="s">
        <v>144</v>
      </c>
      <c r="AT250" s="218" t="s">
        <v>140</v>
      </c>
      <c r="AU250" s="218" t="s">
        <v>84</v>
      </c>
      <c r="AY250" s="14" t="s">
        <v>139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14" t="s">
        <v>84</v>
      </c>
      <c r="BK250" s="219">
        <f>ROUND(I250*H250,2)</f>
        <v>0</v>
      </c>
      <c r="BL250" s="14" t="s">
        <v>144</v>
      </c>
      <c r="BM250" s="218" t="s">
        <v>352</v>
      </c>
    </row>
    <row r="251" s="2" customFormat="1">
      <c r="A251" s="35"/>
      <c r="B251" s="36"/>
      <c r="C251" s="37"/>
      <c r="D251" s="220" t="s">
        <v>145</v>
      </c>
      <c r="E251" s="37"/>
      <c r="F251" s="221" t="s">
        <v>351</v>
      </c>
      <c r="G251" s="37"/>
      <c r="H251" s="37"/>
      <c r="I251" s="222"/>
      <c r="J251" s="37"/>
      <c r="K251" s="37"/>
      <c r="L251" s="41"/>
      <c r="M251" s="223"/>
      <c r="N251" s="224"/>
      <c r="O251" s="88"/>
      <c r="P251" s="88"/>
      <c r="Q251" s="88"/>
      <c r="R251" s="88"/>
      <c r="S251" s="88"/>
      <c r="T251" s="89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4" t="s">
        <v>145</v>
      </c>
      <c r="AU251" s="14" t="s">
        <v>84</v>
      </c>
    </row>
    <row r="252" s="2" customFormat="1" ht="16.5" customHeight="1">
      <c r="A252" s="35"/>
      <c r="B252" s="36"/>
      <c r="C252" s="207" t="s">
        <v>353</v>
      </c>
      <c r="D252" s="207" t="s">
        <v>140</v>
      </c>
      <c r="E252" s="208" t="s">
        <v>354</v>
      </c>
      <c r="F252" s="209" t="s">
        <v>355</v>
      </c>
      <c r="G252" s="210" t="s">
        <v>149</v>
      </c>
      <c r="H252" s="211">
        <v>2</v>
      </c>
      <c r="I252" s="212"/>
      <c r="J252" s="213">
        <f>ROUND(I252*H252,2)</f>
        <v>0</v>
      </c>
      <c r="K252" s="209" t="s">
        <v>1</v>
      </c>
      <c r="L252" s="41"/>
      <c r="M252" s="214" t="s">
        <v>1</v>
      </c>
      <c r="N252" s="215" t="s">
        <v>41</v>
      </c>
      <c r="O252" s="88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18" t="s">
        <v>144</v>
      </c>
      <c r="AT252" s="218" t="s">
        <v>140</v>
      </c>
      <c r="AU252" s="218" t="s">
        <v>84</v>
      </c>
      <c r="AY252" s="14" t="s">
        <v>139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4" t="s">
        <v>84</v>
      </c>
      <c r="BK252" s="219">
        <f>ROUND(I252*H252,2)</f>
        <v>0</v>
      </c>
      <c r="BL252" s="14" t="s">
        <v>144</v>
      </c>
      <c r="BM252" s="218" t="s">
        <v>356</v>
      </c>
    </row>
    <row r="253" s="2" customFormat="1">
      <c r="A253" s="35"/>
      <c r="B253" s="36"/>
      <c r="C253" s="37"/>
      <c r="D253" s="220" t="s">
        <v>145</v>
      </c>
      <c r="E253" s="37"/>
      <c r="F253" s="221" t="s">
        <v>355</v>
      </c>
      <c r="G253" s="37"/>
      <c r="H253" s="37"/>
      <c r="I253" s="222"/>
      <c r="J253" s="37"/>
      <c r="K253" s="37"/>
      <c r="L253" s="41"/>
      <c r="M253" s="223"/>
      <c r="N253" s="224"/>
      <c r="O253" s="88"/>
      <c r="P253" s="88"/>
      <c r="Q253" s="88"/>
      <c r="R253" s="88"/>
      <c r="S253" s="88"/>
      <c r="T253" s="89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4" t="s">
        <v>145</v>
      </c>
      <c r="AU253" s="14" t="s">
        <v>84</v>
      </c>
    </row>
    <row r="254" s="2" customFormat="1" ht="16.5" customHeight="1">
      <c r="A254" s="35"/>
      <c r="B254" s="36"/>
      <c r="C254" s="207" t="s">
        <v>258</v>
      </c>
      <c r="D254" s="207" t="s">
        <v>140</v>
      </c>
      <c r="E254" s="208" t="s">
        <v>357</v>
      </c>
      <c r="F254" s="209" t="s">
        <v>358</v>
      </c>
      <c r="G254" s="210" t="s">
        <v>149</v>
      </c>
      <c r="H254" s="211">
        <v>2</v>
      </c>
      <c r="I254" s="212"/>
      <c r="J254" s="213">
        <f>ROUND(I254*H254,2)</f>
        <v>0</v>
      </c>
      <c r="K254" s="209" t="s">
        <v>1</v>
      </c>
      <c r="L254" s="41"/>
      <c r="M254" s="214" t="s">
        <v>1</v>
      </c>
      <c r="N254" s="215" t="s">
        <v>41</v>
      </c>
      <c r="O254" s="88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18" t="s">
        <v>144</v>
      </c>
      <c r="AT254" s="218" t="s">
        <v>140</v>
      </c>
      <c r="AU254" s="218" t="s">
        <v>84</v>
      </c>
      <c r="AY254" s="14" t="s">
        <v>139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14" t="s">
        <v>84</v>
      </c>
      <c r="BK254" s="219">
        <f>ROUND(I254*H254,2)</f>
        <v>0</v>
      </c>
      <c r="BL254" s="14" t="s">
        <v>144</v>
      </c>
      <c r="BM254" s="218" t="s">
        <v>359</v>
      </c>
    </row>
    <row r="255" s="2" customFormat="1">
      <c r="A255" s="35"/>
      <c r="B255" s="36"/>
      <c r="C255" s="37"/>
      <c r="D255" s="220" t="s">
        <v>145</v>
      </c>
      <c r="E255" s="37"/>
      <c r="F255" s="221" t="s">
        <v>358</v>
      </c>
      <c r="G255" s="37"/>
      <c r="H255" s="37"/>
      <c r="I255" s="222"/>
      <c r="J255" s="37"/>
      <c r="K255" s="37"/>
      <c r="L255" s="41"/>
      <c r="M255" s="223"/>
      <c r="N255" s="224"/>
      <c r="O255" s="88"/>
      <c r="P255" s="88"/>
      <c r="Q255" s="88"/>
      <c r="R255" s="88"/>
      <c r="S255" s="88"/>
      <c r="T255" s="89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4" t="s">
        <v>145</v>
      </c>
      <c r="AU255" s="14" t="s">
        <v>84</v>
      </c>
    </row>
    <row r="256" s="11" customFormat="1" ht="25.92" customHeight="1">
      <c r="A256" s="11"/>
      <c r="B256" s="193"/>
      <c r="C256" s="194"/>
      <c r="D256" s="195" t="s">
        <v>75</v>
      </c>
      <c r="E256" s="196" t="s">
        <v>360</v>
      </c>
      <c r="F256" s="196" t="s">
        <v>361</v>
      </c>
      <c r="G256" s="194"/>
      <c r="H256" s="194"/>
      <c r="I256" s="197"/>
      <c r="J256" s="198">
        <f>BK256</f>
        <v>0</v>
      </c>
      <c r="K256" s="194"/>
      <c r="L256" s="199"/>
      <c r="M256" s="200"/>
      <c r="N256" s="201"/>
      <c r="O256" s="201"/>
      <c r="P256" s="202">
        <v>0</v>
      </c>
      <c r="Q256" s="201"/>
      <c r="R256" s="202">
        <v>0</v>
      </c>
      <c r="S256" s="201"/>
      <c r="T256" s="203">
        <v>0</v>
      </c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R256" s="204" t="s">
        <v>84</v>
      </c>
      <c r="AT256" s="205" t="s">
        <v>75</v>
      </c>
      <c r="AU256" s="205" t="s">
        <v>76</v>
      </c>
      <c r="AY256" s="204" t="s">
        <v>139</v>
      </c>
      <c r="BK256" s="206">
        <v>0</v>
      </c>
    </row>
    <row r="257" s="11" customFormat="1" ht="25.92" customHeight="1">
      <c r="A257" s="11"/>
      <c r="B257" s="193"/>
      <c r="C257" s="194"/>
      <c r="D257" s="195" t="s">
        <v>75</v>
      </c>
      <c r="E257" s="196" t="s">
        <v>247</v>
      </c>
      <c r="F257" s="196" t="s">
        <v>1</v>
      </c>
      <c r="G257" s="194"/>
      <c r="H257" s="194"/>
      <c r="I257" s="197"/>
      <c r="J257" s="198">
        <f>BK257</f>
        <v>0</v>
      </c>
      <c r="K257" s="194"/>
      <c r="L257" s="199"/>
      <c r="M257" s="200"/>
      <c r="N257" s="201"/>
      <c r="O257" s="201"/>
      <c r="P257" s="202">
        <f>SUM(P258:P269)</f>
        <v>0</v>
      </c>
      <c r="Q257" s="201"/>
      <c r="R257" s="202">
        <f>SUM(R258:R269)</f>
        <v>0</v>
      </c>
      <c r="S257" s="201"/>
      <c r="T257" s="203">
        <f>SUM(T258:T269)</f>
        <v>0</v>
      </c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R257" s="204" t="s">
        <v>84</v>
      </c>
      <c r="AT257" s="205" t="s">
        <v>75</v>
      </c>
      <c r="AU257" s="205" t="s">
        <v>76</v>
      </c>
      <c r="AY257" s="204" t="s">
        <v>139</v>
      </c>
      <c r="BK257" s="206">
        <f>SUM(BK258:BK269)</f>
        <v>0</v>
      </c>
    </row>
    <row r="258" s="2" customFormat="1" ht="16.5" customHeight="1">
      <c r="A258" s="35"/>
      <c r="B258" s="36"/>
      <c r="C258" s="207" t="s">
        <v>362</v>
      </c>
      <c r="D258" s="207" t="s">
        <v>140</v>
      </c>
      <c r="E258" s="208" t="s">
        <v>363</v>
      </c>
      <c r="F258" s="209" t="s">
        <v>364</v>
      </c>
      <c r="G258" s="210" t="s">
        <v>365</v>
      </c>
      <c r="H258" s="211">
        <v>60</v>
      </c>
      <c r="I258" s="212"/>
      <c r="J258" s="213">
        <f>ROUND(I258*H258,2)</f>
        <v>0</v>
      </c>
      <c r="K258" s="209" t="s">
        <v>1</v>
      </c>
      <c r="L258" s="41"/>
      <c r="M258" s="214" t="s">
        <v>1</v>
      </c>
      <c r="N258" s="215" t="s">
        <v>41</v>
      </c>
      <c r="O258" s="88"/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18" t="s">
        <v>144</v>
      </c>
      <c r="AT258" s="218" t="s">
        <v>140</v>
      </c>
      <c r="AU258" s="218" t="s">
        <v>84</v>
      </c>
      <c r="AY258" s="14" t="s">
        <v>139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14" t="s">
        <v>84</v>
      </c>
      <c r="BK258" s="219">
        <f>ROUND(I258*H258,2)</f>
        <v>0</v>
      </c>
      <c r="BL258" s="14" t="s">
        <v>144</v>
      </c>
      <c r="BM258" s="218" t="s">
        <v>366</v>
      </c>
    </row>
    <row r="259" s="2" customFormat="1">
      <c r="A259" s="35"/>
      <c r="B259" s="36"/>
      <c r="C259" s="37"/>
      <c r="D259" s="220" t="s">
        <v>145</v>
      </c>
      <c r="E259" s="37"/>
      <c r="F259" s="221" t="s">
        <v>364</v>
      </c>
      <c r="G259" s="37"/>
      <c r="H259" s="37"/>
      <c r="I259" s="222"/>
      <c r="J259" s="37"/>
      <c r="K259" s="37"/>
      <c r="L259" s="41"/>
      <c r="M259" s="223"/>
      <c r="N259" s="224"/>
      <c r="O259" s="88"/>
      <c r="P259" s="88"/>
      <c r="Q259" s="88"/>
      <c r="R259" s="88"/>
      <c r="S259" s="88"/>
      <c r="T259" s="89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4" t="s">
        <v>145</v>
      </c>
      <c r="AU259" s="14" t="s">
        <v>84</v>
      </c>
    </row>
    <row r="260" s="2" customFormat="1" ht="16.5" customHeight="1">
      <c r="A260" s="35"/>
      <c r="B260" s="36"/>
      <c r="C260" s="207" t="s">
        <v>261</v>
      </c>
      <c r="D260" s="207" t="s">
        <v>140</v>
      </c>
      <c r="E260" s="208" t="s">
        <v>367</v>
      </c>
      <c r="F260" s="209" t="s">
        <v>368</v>
      </c>
      <c r="G260" s="210" t="s">
        <v>365</v>
      </c>
      <c r="H260" s="211">
        <v>45</v>
      </c>
      <c r="I260" s="212"/>
      <c r="J260" s="213">
        <f>ROUND(I260*H260,2)</f>
        <v>0</v>
      </c>
      <c r="K260" s="209" t="s">
        <v>1</v>
      </c>
      <c r="L260" s="41"/>
      <c r="M260" s="214" t="s">
        <v>1</v>
      </c>
      <c r="N260" s="215" t="s">
        <v>41</v>
      </c>
      <c r="O260" s="88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18" t="s">
        <v>144</v>
      </c>
      <c r="AT260" s="218" t="s">
        <v>140</v>
      </c>
      <c r="AU260" s="218" t="s">
        <v>84</v>
      </c>
      <c r="AY260" s="14" t="s">
        <v>139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14" t="s">
        <v>84</v>
      </c>
      <c r="BK260" s="219">
        <f>ROUND(I260*H260,2)</f>
        <v>0</v>
      </c>
      <c r="BL260" s="14" t="s">
        <v>144</v>
      </c>
      <c r="BM260" s="218" t="s">
        <v>369</v>
      </c>
    </row>
    <row r="261" s="2" customFormat="1">
      <c r="A261" s="35"/>
      <c r="B261" s="36"/>
      <c r="C261" s="37"/>
      <c r="D261" s="220" t="s">
        <v>145</v>
      </c>
      <c r="E261" s="37"/>
      <c r="F261" s="221" t="s">
        <v>368</v>
      </c>
      <c r="G261" s="37"/>
      <c r="H261" s="37"/>
      <c r="I261" s="222"/>
      <c r="J261" s="37"/>
      <c r="K261" s="37"/>
      <c r="L261" s="41"/>
      <c r="M261" s="223"/>
      <c r="N261" s="224"/>
      <c r="O261" s="88"/>
      <c r="P261" s="88"/>
      <c r="Q261" s="88"/>
      <c r="R261" s="88"/>
      <c r="S261" s="88"/>
      <c r="T261" s="89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4" t="s">
        <v>145</v>
      </c>
      <c r="AU261" s="14" t="s">
        <v>84</v>
      </c>
    </row>
    <row r="262" s="2" customFormat="1" ht="16.5" customHeight="1">
      <c r="A262" s="35"/>
      <c r="B262" s="36"/>
      <c r="C262" s="207" t="s">
        <v>370</v>
      </c>
      <c r="D262" s="207" t="s">
        <v>140</v>
      </c>
      <c r="E262" s="208" t="s">
        <v>371</v>
      </c>
      <c r="F262" s="209" t="s">
        <v>372</v>
      </c>
      <c r="G262" s="210" t="s">
        <v>365</v>
      </c>
      <c r="H262" s="211">
        <v>20</v>
      </c>
      <c r="I262" s="212"/>
      <c r="J262" s="213">
        <f>ROUND(I262*H262,2)</f>
        <v>0</v>
      </c>
      <c r="K262" s="209" t="s">
        <v>1</v>
      </c>
      <c r="L262" s="41"/>
      <c r="M262" s="214" t="s">
        <v>1</v>
      </c>
      <c r="N262" s="215" t="s">
        <v>41</v>
      </c>
      <c r="O262" s="88"/>
      <c r="P262" s="216">
        <f>O262*H262</f>
        <v>0</v>
      </c>
      <c r="Q262" s="216">
        <v>0</v>
      </c>
      <c r="R262" s="216">
        <f>Q262*H262</f>
        <v>0</v>
      </c>
      <c r="S262" s="216">
        <v>0</v>
      </c>
      <c r="T262" s="217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18" t="s">
        <v>144</v>
      </c>
      <c r="AT262" s="218" t="s">
        <v>140</v>
      </c>
      <c r="AU262" s="218" t="s">
        <v>84</v>
      </c>
      <c r="AY262" s="14" t="s">
        <v>139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14" t="s">
        <v>84</v>
      </c>
      <c r="BK262" s="219">
        <f>ROUND(I262*H262,2)</f>
        <v>0</v>
      </c>
      <c r="BL262" s="14" t="s">
        <v>144</v>
      </c>
      <c r="BM262" s="218" t="s">
        <v>373</v>
      </c>
    </row>
    <row r="263" s="2" customFormat="1">
      <c r="A263" s="35"/>
      <c r="B263" s="36"/>
      <c r="C263" s="37"/>
      <c r="D263" s="220" t="s">
        <v>145</v>
      </c>
      <c r="E263" s="37"/>
      <c r="F263" s="221" t="s">
        <v>372</v>
      </c>
      <c r="G263" s="37"/>
      <c r="H263" s="37"/>
      <c r="I263" s="222"/>
      <c r="J263" s="37"/>
      <c r="K263" s="37"/>
      <c r="L263" s="41"/>
      <c r="M263" s="223"/>
      <c r="N263" s="224"/>
      <c r="O263" s="88"/>
      <c r="P263" s="88"/>
      <c r="Q263" s="88"/>
      <c r="R263" s="88"/>
      <c r="S263" s="88"/>
      <c r="T263" s="89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4" t="s">
        <v>145</v>
      </c>
      <c r="AU263" s="14" t="s">
        <v>84</v>
      </c>
    </row>
    <row r="264" s="2" customFormat="1" ht="16.5" customHeight="1">
      <c r="A264" s="35"/>
      <c r="B264" s="36"/>
      <c r="C264" s="207" t="s">
        <v>265</v>
      </c>
      <c r="D264" s="207" t="s">
        <v>140</v>
      </c>
      <c r="E264" s="208" t="s">
        <v>374</v>
      </c>
      <c r="F264" s="209" t="s">
        <v>375</v>
      </c>
      <c r="G264" s="210" t="s">
        <v>365</v>
      </c>
      <c r="H264" s="211">
        <v>110</v>
      </c>
      <c r="I264" s="212"/>
      <c r="J264" s="213">
        <f>ROUND(I264*H264,2)</f>
        <v>0</v>
      </c>
      <c r="K264" s="209" t="s">
        <v>1</v>
      </c>
      <c r="L264" s="41"/>
      <c r="M264" s="214" t="s">
        <v>1</v>
      </c>
      <c r="N264" s="215" t="s">
        <v>41</v>
      </c>
      <c r="O264" s="88"/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18" t="s">
        <v>144</v>
      </c>
      <c r="AT264" s="218" t="s">
        <v>140</v>
      </c>
      <c r="AU264" s="218" t="s">
        <v>84</v>
      </c>
      <c r="AY264" s="14" t="s">
        <v>139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14" t="s">
        <v>84</v>
      </c>
      <c r="BK264" s="219">
        <f>ROUND(I264*H264,2)</f>
        <v>0</v>
      </c>
      <c r="BL264" s="14" t="s">
        <v>144</v>
      </c>
      <c r="BM264" s="218" t="s">
        <v>376</v>
      </c>
    </row>
    <row r="265" s="2" customFormat="1">
      <c r="A265" s="35"/>
      <c r="B265" s="36"/>
      <c r="C265" s="37"/>
      <c r="D265" s="220" t="s">
        <v>145</v>
      </c>
      <c r="E265" s="37"/>
      <c r="F265" s="221" t="s">
        <v>375</v>
      </c>
      <c r="G265" s="37"/>
      <c r="H265" s="37"/>
      <c r="I265" s="222"/>
      <c r="J265" s="37"/>
      <c r="K265" s="37"/>
      <c r="L265" s="41"/>
      <c r="M265" s="223"/>
      <c r="N265" s="224"/>
      <c r="O265" s="88"/>
      <c r="P265" s="88"/>
      <c r="Q265" s="88"/>
      <c r="R265" s="88"/>
      <c r="S265" s="88"/>
      <c r="T265" s="89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4" t="s">
        <v>145</v>
      </c>
      <c r="AU265" s="14" t="s">
        <v>84</v>
      </c>
    </row>
    <row r="266" s="2" customFormat="1" ht="16.5" customHeight="1">
      <c r="A266" s="35"/>
      <c r="B266" s="36"/>
      <c r="C266" s="207" t="s">
        <v>377</v>
      </c>
      <c r="D266" s="207" t="s">
        <v>140</v>
      </c>
      <c r="E266" s="208" t="s">
        <v>378</v>
      </c>
      <c r="F266" s="209" t="s">
        <v>379</v>
      </c>
      <c r="G266" s="210" t="s">
        <v>365</v>
      </c>
      <c r="H266" s="211">
        <v>280</v>
      </c>
      <c r="I266" s="212"/>
      <c r="J266" s="213">
        <f>ROUND(I266*H266,2)</f>
        <v>0</v>
      </c>
      <c r="K266" s="209" t="s">
        <v>1</v>
      </c>
      <c r="L266" s="41"/>
      <c r="M266" s="214" t="s">
        <v>1</v>
      </c>
      <c r="N266" s="215" t="s">
        <v>41</v>
      </c>
      <c r="O266" s="88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18" t="s">
        <v>144</v>
      </c>
      <c r="AT266" s="218" t="s">
        <v>140</v>
      </c>
      <c r="AU266" s="218" t="s">
        <v>84</v>
      </c>
      <c r="AY266" s="14" t="s">
        <v>139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14" t="s">
        <v>84</v>
      </c>
      <c r="BK266" s="219">
        <f>ROUND(I266*H266,2)</f>
        <v>0</v>
      </c>
      <c r="BL266" s="14" t="s">
        <v>144</v>
      </c>
      <c r="BM266" s="218" t="s">
        <v>380</v>
      </c>
    </row>
    <row r="267" s="2" customFormat="1">
      <c r="A267" s="35"/>
      <c r="B267" s="36"/>
      <c r="C267" s="37"/>
      <c r="D267" s="220" t="s">
        <v>145</v>
      </c>
      <c r="E267" s="37"/>
      <c r="F267" s="221" t="s">
        <v>379</v>
      </c>
      <c r="G267" s="37"/>
      <c r="H267" s="37"/>
      <c r="I267" s="222"/>
      <c r="J267" s="37"/>
      <c r="K267" s="37"/>
      <c r="L267" s="41"/>
      <c r="M267" s="223"/>
      <c r="N267" s="224"/>
      <c r="O267" s="88"/>
      <c r="P267" s="88"/>
      <c r="Q267" s="88"/>
      <c r="R267" s="88"/>
      <c r="S267" s="88"/>
      <c r="T267" s="89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4" t="s">
        <v>145</v>
      </c>
      <c r="AU267" s="14" t="s">
        <v>84</v>
      </c>
    </row>
    <row r="268" s="2" customFormat="1" ht="16.5" customHeight="1">
      <c r="A268" s="35"/>
      <c r="B268" s="36"/>
      <c r="C268" s="207" t="s">
        <v>268</v>
      </c>
      <c r="D268" s="207" t="s">
        <v>140</v>
      </c>
      <c r="E268" s="208" t="s">
        <v>381</v>
      </c>
      <c r="F268" s="209" t="s">
        <v>382</v>
      </c>
      <c r="G268" s="210" t="s">
        <v>143</v>
      </c>
      <c r="H268" s="211">
        <v>1</v>
      </c>
      <c r="I268" s="212"/>
      <c r="J268" s="213">
        <f>ROUND(I268*H268,2)</f>
        <v>0</v>
      </c>
      <c r="K268" s="209" t="s">
        <v>1</v>
      </c>
      <c r="L268" s="41"/>
      <c r="M268" s="214" t="s">
        <v>1</v>
      </c>
      <c r="N268" s="215" t="s">
        <v>41</v>
      </c>
      <c r="O268" s="88"/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18" t="s">
        <v>144</v>
      </c>
      <c r="AT268" s="218" t="s">
        <v>140</v>
      </c>
      <c r="AU268" s="218" t="s">
        <v>84</v>
      </c>
      <c r="AY268" s="14" t="s">
        <v>139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14" t="s">
        <v>84</v>
      </c>
      <c r="BK268" s="219">
        <f>ROUND(I268*H268,2)</f>
        <v>0</v>
      </c>
      <c r="BL268" s="14" t="s">
        <v>144</v>
      </c>
      <c r="BM268" s="218" t="s">
        <v>383</v>
      </c>
    </row>
    <row r="269" s="2" customFormat="1">
      <c r="A269" s="35"/>
      <c r="B269" s="36"/>
      <c r="C269" s="37"/>
      <c r="D269" s="220" t="s">
        <v>145</v>
      </c>
      <c r="E269" s="37"/>
      <c r="F269" s="221" t="s">
        <v>382</v>
      </c>
      <c r="G269" s="37"/>
      <c r="H269" s="37"/>
      <c r="I269" s="222"/>
      <c r="J269" s="37"/>
      <c r="K269" s="37"/>
      <c r="L269" s="41"/>
      <c r="M269" s="223"/>
      <c r="N269" s="224"/>
      <c r="O269" s="88"/>
      <c r="P269" s="88"/>
      <c r="Q269" s="88"/>
      <c r="R269" s="88"/>
      <c r="S269" s="88"/>
      <c r="T269" s="89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4" t="s">
        <v>145</v>
      </c>
      <c r="AU269" s="14" t="s">
        <v>84</v>
      </c>
    </row>
    <row r="270" s="11" customFormat="1" ht="25.92" customHeight="1">
      <c r="A270" s="11"/>
      <c r="B270" s="193"/>
      <c r="C270" s="194"/>
      <c r="D270" s="195" t="s">
        <v>75</v>
      </c>
      <c r="E270" s="196" t="s">
        <v>384</v>
      </c>
      <c r="F270" s="196" t="s">
        <v>385</v>
      </c>
      <c r="G270" s="194"/>
      <c r="H270" s="194"/>
      <c r="I270" s="197"/>
      <c r="J270" s="198">
        <f>BK270</f>
        <v>0</v>
      </c>
      <c r="K270" s="194"/>
      <c r="L270" s="199"/>
      <c r="M270" s="200"/>
      <c r="N270" s="201"/>
      <c r="O270" s="201"/>
      <c r="P270" s="202">
        <v>0</v>
      </c>
      <c r="Q270" s="201"/>
      <c r="R270" s="202">
        <v>0</v>
      </c>
      <c r="S270" s="201"/>
      <c r="T270" s="203">
        <v>0</v>
      </c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R270" s="204" t="s">
        <v>84</v>
      </c>
      <c r="AT270" s="205" t="s">
        <v>75</v>
      </c>
      <c r="AU270" s="205" t="s">
        <v>76</v>
      </c>
      <c r="AY270" s="204" t="s">
        <v>139</v>
      </c>
      <c r="BK270" s="206">
        <v>0</v>
      </c>
    </row>
    <row r="271" s="11" customFormat="1" ht="25.92" customHeight="1">
      <c r="A271" s="11"/>
      <c r="B271" s="193"/>
      <c r="C271" s="194"/>
      <c r="D271" s="195" t="s">
        <v>75</v>
      </c>
      <c r="E271" s="196" t="s">
        <v>247</v>
      </c>
      <c r="F271" s="196" t="s">
        <v>1</v>
      </c>
      <c r="G271" s="194"/>
      <c r="H271" s="194"/>
      <c r="I271" s="197"/>
      <c r="J271" s="198">
        <f>BK271</f>
        <v>0</v>
      </c>
      <c r="K271" s="194"/>
      <c r="L271" s="199"/>
      <c r="M271" s="200"/>
      <c r="N271" s="201"/>
      <c r="O271" s="201"/>
      <c r="P271" s="202">
        <f>SUM(P272:P277)</f>
        <v>0</v>
      </c>
      <c r="Q271" s="201"/>
      <c r="R271" s="202">
        <f>SUM(R272:R277)</f>
        <v>0</v>
      </c>
      <c r="S271" s="201"/>
      <c r="T271" s="203">
        <f>SUM(T272:T277)</f>
        <v>0</v>
      </c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R271" s="204" t="s">
        <v>84</v>
      </c>
      <c r="AT271" s="205" t="s">
        <v>75</v>
      </c>
      <c r="AU271" s="205" t="s">
        <v>76</v>
      </c>
      <c r="AY271" s="204" t="s">
        <v>139</v>
      </c>
      <c r="BK271" s="206">
        <f>SUM(BK272:BK277)</f>
        <v>0</v>
      </c>
    </row>
    <row r="272" s="2" customFormat="1" ht="16.5" customHeight="1">
      <c r="A272" s="35"/>
      <c r="B272" s="36"/>
      <c r="C272" s="207" t="s">
        <v>386</v>
      </c>
      <c r="D272" s="207" t="s">
        <v>140</v>
      </c>
      <c r="E272" s="208" t="s">
        <v>387</v>
      </c>
      <c r="F272" s="209" t="s">
        <v>388</v>
      </c>
      <c r="G272" s="210" t="s">
        <v>365</v>
      </c>
      <c r="H272" s="211">
        <v>80</v>
      </c>
      <c r="I272" s="212"/>
      <c r="J272" s="213">
        <f>ROUND(I272*H272,2)</f>
        <v>0</v>
      </c>
      <c r="K272" s="209" t="s">
        <v>1</v>
      </c>
      <c r="L272" s="41"/>
      <c r="M272" s="214" t="s">
        <v>1</v>
      </c>
      <c r="N272" s="215" t="s">
        <v>41</v>
      </c>
      <c r="O272" s="88"/>
      <c r="P272" s="216">
        <f>O272*H272</f>
        <v>0</v>
      </c>
      <c r="Q272" s="216">
        <v>0</v>
      </c>
      <c r="R272" s="216">
        <f>Q272*H272</f>
        <v>0</v>
      </c>
      <c r="S272" s="216">
        <v>0</v>
      </c>
      <c r="T272" s="217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18" t="s">
        <v>144</v>
      </c>
      <c r="AT272" s="218" t="s">
        <v>140</v>
      </c>
      <c r="AU272" s="218" t="s">
        <v>84</v>
      </c>
      <c r="AY272" s="14" t="s">
        <v>139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14" t="s">
        <v>84</v>
      </c>
      <c r="BK272" s="219">
        <f>ROUND(I272*H272,2)</f>
        <v>0</v>
      </c>
      <c r="BL272" s="14" t="s">
        <v>144</v>
      </c>
      <c r="BM272" s="218" t="s">
        <v>389</v>
      </c>
    </row>
    <row r="273" s="2" customFormat="1">
      <c r="A273" s="35"/>
      <c r="B273" s="36"/>
      <c r="C273" s="37"/>
      <c r="D273" s="220" t="s">
        <v>145</v>
      </c>
      <c r="E273" s="37"/>
      <c r="F273" s="221" t="s">
        <v>388</v>
      </c>
      <c r="G273" s="37"/>
      <c r="H273" s="37"/>
      <c r="I273" s="222"/>
      <c r="J273" s="37"/>
      <c r="K273" s="37"/>
      <c r="L273" s="41"/>
      <c r="M273" s="223"/>
      <c r="N273" s="224"/>
      <c r="O273" s="88"/>
      <c r="P273" s="88"/>
      <c r="Q273" s="88"/>
      <c r="R273" s="88"/>
      <c r="S273" s="88"/>
      <c r="T273" s="89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4" t="s">
        <v>145</v>
      </c>
      <c r="AU273" s="14" t="s">
        <v>84</v>
      </c>
    </row>
    <row r="274" s="2" customFormat="1" ht="16.5" customHeight="1">
      <c r="A274" s="35"/>
      <c r="B274" s="36"/>
      <c r="C274" s="207" t="s">
        <v>272</v>
      </c>
      <c r="D274" s="207" t="s">
        <v>140</v>
      </c>
      <c r="E274" s="208" t="s">
        <v>390</v>
      </c>
      <c r="F274" s="209" t="s">
        <v>391</v>
      </c>
      <c r="G274" s="210" t="s">
        <v>365</v>
      </c>
      <c r="H274" s="211">
        <v>20</v>
      </c>
      <c r="I274" s="212"/>
      <c r="J274" s="213">
        <f>ROUND(I274*H274,2)</f>
        <v>0</v>
      </c>
      <c r="K274" s="209" t="s">
        <v>1</v>
      </c>
      <c r="L274" s="41"/>
      <c r="M274" s="214" t="s">
        <v>1</v>
      </c>
      <c r="N274" s="215" t="s">
        <v>41</v>
      </c>
      <c r="O274" s="88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18" t="s">
        <v>144</v>
      </c>
      <c r="AT274" s="218" t="s">
        <v>140</v>
      </c>
      <c r="AU274" s="218" t="s">
        <v>84</v>
      </c>
      <c r="AY274" s="14" t="s">
        <v>139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14" t="s">
        <v>84</v>
      </c>
      <c r="BK274" s="219">
        <f>ROUND(I274*H274,2)</f>
        <v>0</v>
      </c>
      <c r="BL274" s="14" t="s">
        <v>144</v>
      </c>
      <c r="BM274" s="218" t="s">
        <v>392</v>
      </c>
    </row>
    <row r="275" s="2" customFormat="1">
      <c r="A275" s="35"/>
      <c r="B275" s="36"/>
      <c r="C275" s="37"/>
      <c r="D275" s="220" t="s">
        <v>145</v>
      </c>
      <c r="E275" s="37"/>
      <c r="F275" s="221" t="s">
        <v>391</v>
      </c>
      <c r="G275" s="37"/>
      <c r="H275" s="37"/>
      <c r="I275" s="222"/>
      <c r="J275" s="37"/>
      <c r="K275" s="37"/>
      <c r="L275" s="41"/>
      <c r="M275" s="223"/>
      <c r="N275" s="224"/>
      <c r="O275" s="88"/>
      <c r="P275" s="88"/>
      <c r="Q275" s="88"/>
      <c r="R275" s="88"/>
      <c r="S275" s="88"/>
      <c r="T275" s="89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4" t="s">
        <v>145</v>
      </c>
      <c r="AU275" s="14" t="s">
        <v>84</v>
      </c>
    </row>
    <row r="276" s="2" customFormat="1" ht="16.5" customHeight="1">
      <c r="A276" s="35"/>
      <c r="B276" s="36"/>
      <c r="C276" s="207" t="s">
        <v>393</v>
      </c>
      <c r="D276" s="207" t="s">
        <v>140</v>
      </c>
      <c r="E276" s="208" t="s">
        <v>394</v>
      </c>
      <c r="F276" s="209" t="s">
        <v>382</v>
      </c>
      <c r="G276" s="210" t="s">
        <v>143</v>
      </c>
      <c r="H276" s="211">
        <v>1</v>
      </c>
      <c r="I276" s="212"/>
      <c r="J276" s="213">
        <f>ROUND(I276*H276,2)</f>
        <v>0</v>
      </c>
      <c r="K276" s="209" t="s">
        <v>1</v>
      </c>
      <c r="L276" s="41"/>
      <c r="M276" s="214" t="s">
        <v>1</v>
      </c>
      <c r="N276" s="215" t="s">
        <v>41</v>
      </c>
      <c r="O276" s="88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7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18" t="s">
        <v>144</v>
      </c>
      <c r="AT276" s="218" t="s">
        <v>140</v>
      </c>
      <c r="AU276" s="218" t="s">
        <v>84</v>
      </c>
      <c r="AY276" s="14" t="s">
        <v>139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14" t="s">
        <v>84</v>
      </c>
      <c r="BK276" s="219">
        <f>ROUND(I276*H276,2)</f>
        <v>0</v>
      </c>
      <c r="BL276" s="14" t="s">
        <v>144</v>
      </c>
      <c r="BM276" s="218" t="s">
        <v>395</v>
      </c>
    </row>
    <row r="277" s="2" customFormat="1">
      <c r="A277" s="35"/>
      <c r="B277" s="36"/>
      <c r="C277" s="37"/>
      <c r="D277" s="220" t="s">
        <v>145</v>
      </c>
      <c r="E277" s="37"/>
      <c r="F277" s="221" t="s">
        <v>382</v>
      </c>
      <c r="G277" s="37"/>
      <c r="H277" s="37"/>
      <c r="I277" s="222"/>
      <c r="J277" s="37"/>
      <c r="K277" s="37"/>
      <c r="L277" s="41"/>
      <c r="M277" s="223"/>
      <c r="N277" s="224"/>
      <c r="O277" s="88"/>
      <c r="P277" s="88"/>
      <c r="Q277" s="88"/>
      <c r="R277" s="88"/>
      <c r="S277" s="88"/>
      <c r="T277" s="89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4" t="s">
        <v>145</v>
      </c>
      <c r="AU277" s="14" t="s">
        <v>84</v>
      </c>
    </row>
    <row r="278" s="11" customFormat="1" ht="25.92" customHeight="1">
      <c r="A278" s="11"/>
      <c r="B278" s="193"/>
      <c r="C278" s="194"/>
      <c r="D278" s="195" t="s">
        <v>75</v>
      </c>
      <c r="E278" s="196" t="s">
        <v>396</v>
      </c>
      <c r="F278" s="196" t="s">
        <v>397</v>
      </c>
      <c r="G278" s="194"/>
      <c r="H278" s="194"/>
      <c r="I278" s="197"/>
      <c r="J278" s="198">
        <f>BK278</f>
        <v>0</v>
      </c>
      <c r="K278" s="194"/>
      <c r="L278" s="199"/>
      <c r="M278" s="200"/>
      <c r="N278" s="201"/>
      <c r="O278" s="201"/>
      <c r="P278" s="202">
        <v>0</v>
      </c>
      <c r="Q278" s="201"/>
      <c r="R278" s="202">
        <v>0</v>
      </c>
      <c r="S278" s="201"/>
      <c r="T278" s="203">
        <v>0</v>
      </c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R278" s="204" t="s">
        <v>84</v>
      </c>
      <c r="AT278" s="205" t="s">
        <v>75</v>
      </c>
      <c r="AU278" s="205" t="s">
        <v>76</v>
      </c>
      <c r="AY278" s="204" t="s">
        <v>139</v>
      </c>
      <c r="BK278" s="206">
        <v>0</v>
      </c>
    </row>
    <row r="279" s="11" customFormat="1" ht="25.92" customHeight="1">
      <c r="A279" s="11"/>
      <c r="B279" s="193"/>
      <c r="C279" s="194"/>
      <c r="D279" s="195" t="s">
        <v>75</v>
      </c>
      <c r="E279" s="196" t="s">
        <v>247</v>
      </c>
      <c r="F279" s="196" t="s">
        <v>1</v>
      </c>
      <c r="G279" s="194"/>
      <c r="H279" s="194"/>
      <c r="I279" s="197"/>
      <c r="J279" s="198">
        <f>BK279</f>
        <v>0</v>
      </c>
      <c r="K279" s="194"/>
      <c r="L279" s="199"/>
      <c r="M279" s="200"/>
      <c r="N279" s="201"/>
      <c r="O279" s="201"/>
      <c r="P279" s="202">
        <f>SUM(P280:P283)</f>
        <v>0</v>
      </c>
      <c r="Q279" s="201"/>
      <c r="R279" s="202">
        <f>SUM(R280:R283)</f>
        <v>0</v>
      </c>
      <c r="S279" s="201"/>
      <c r="T279" s="203">
        <f>SUM(T280:T283)</f>
        <v>0</v>
      </c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R279" s="204" t="s">
        <v>84</v>
      </c>
      <c r="AT279" s="205" t="s">
        <v>75</v>
      </c>
      <c r="AU279" s="205" t="s">
        <v>76</v>
      </c>
      <c r="AY279" s="204" t="s">
        <v>139</v>
      </c>
      <c r="BK279" s="206">
        <f>SUM(BK280:BK283)</f>
        <v>0</v>
      </c>
    </row>
    <row r="280" s="2" customFormat="1" ht="24.15" customHeight="1">
      <c r="A280" s="35"/>
      <c r="B280" s="36"/>
      <c r="C280" s="207" t="s">
        <v>275</v>
      </c>
      <c r="D280" s="207" t="s">
        <v>140</v>
      </c>
      <c r="E280" s="208" t="s">
        <v>398</v>
      </c>
      <c r="F280" s="209" t="s">
        <v>399</v>
      </c>
      <c r="G280" s="210" t="s">
        <v>365</v>
      </c>
      <c r="H280" s="211">
        <v>100</v>
      </c>
      <c r="I280" s="212"/>
      <c r="J280" s="213">
        <f>ROUND(I280*H280,2)</f>
        <v>0</v>
      </c>
      <c r="K280" s="209" t="s">
        <v>1</v>
      </c>
      <c r="L280" s="41"/>
      <c r="M280" s="214" t="s">
        <v>1</v>
      </c>
      <c r="N280" s="215" t="s">
        <v>41</v>
      </c>
      <c r="O280" s="88"/>
      <c r="P280" s="216">
        <f>O280*H280</f>
        <v>0</v>
      </c>
      <c r="Q280" s="216">
        <v>0</v>
      </c>
      <c r="R280" s="216">
        <f>Q280*H280</f>
        <v>0</v>
      </c>
      <c r="S280" s="216">
        <v>0</v>
      </c>
      <c r="T280" s="217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18" t="s">
        <v>144</v>
      </c>
      <c r="AT280" s="218" t="s">
        <v>140</v>
      </c>
      <c r="AU280" s="218" t="s">
        <v>84</v>
      </c>
      <c r="AY280" s="14" t="s">
        <v>139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14" t="s">
        <v>84</v>
      </c>
      <c r="BK280" s="219">
        <f>ROUND(I280*H280,2)</f>
        <v>0</v>
      </c>
      <c r="BL280" s="14" t="s">
        <v>144</v>
      </c>
      <c r="BM280" s="218" t="s">
        <v>400</v>
      </c>
    </row>
    <row r="281" s="2" customFormat="1">
      <c r="A281" s="35"/>
      <c r="B281" s="36"/>
      <c r="C281" s="37"/>
      <c r="D281" s="220" t="s">
        <v>145</v>
      </c>
      <c r="E281" s="37"/>
      <c r="F281" s="221" t="s">
        <v>399</v>
      </c>
      <c r="G281" s="37"/>
      <c r="H281" s="37"/>
      <c r="I281" s="222"/>
      <c r="J281" s="37"/>
      <c r="K281" s="37"/>
      <c r="L281" s="41"/>
      <c r="M281" s="223"/>
      <c r="N281" s="224"/>
      <c r="O281" s="88"/>
      <c r="P281" s="88"/>
      <c r="Q281" s="88"/>
      <c r="R281" s="88"/>
      <c r="S281" s="88"/>
      <c r="T281" s="89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4" t="s">
        <v>145</v>
      </c>
      <c r="AU281" s="14" t="s">
        <v>84</v>
      </c>
    </row>
    <row r="282" s="2" customFormat="1" ht="37.8" customHeight="1">
      <c r="A282" s="35"/>
      <c r="B282" s="36"/>
      <c r="C282" s="207" t="s">
        <v>401</v>
      </c>
      <c r="D282" s="207" t="s">
        <v>140</v>
      </c>
      <c r="E282" s="208" t="s">
        <v>402</v>
      </c>
      <c r="F282" s="209" t="s">
        <v>403</v>
      </c>
      <c r="G282" s="210" t="s">
        <v>143</v>
      </c>
      <c r="H282" s="211">
        <v>1</v>
      </c>
      <c r="I282" s="212"/>
      <c r="J282" s="213">
        <f>ROUND(I282*H282,2)</f>
        <v>0</v>
      </c>
      <c r="K282" s="209" t="s">
        <v>1</v>
      </c>
      <c r="L282" s="41"/>
      <c r="M282" s="214" t="s">
        <v>1</v>
      </c>
      <c r="N282" s="215" t="s">
        <v>41</v>
      </c>
      <c r="O282" s="88"/>
      <c r="P282" s="216">
        <f>O282*H282</f>
        <v>0</v>
      </c>
      <c r="Q282" s="216">
        <v>0</v>
      </c>
      <c r="R282" s="216">
        <f>Q282*H282</f>
        <v>0</v>
      </c>
      <c r="S282" s="216">
        <v>0</v>
      </c>
      <c r="T282" s="217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18" t="s">
        <v>144</v>
      </c>
      <c r="AT282" s="218" t="s">
        <v>140</v>
      </c>
      <c r="AU282" s="218" t="s">
        <v>84</v>
      </c>
      <c r="AY282" s="14" t="s">
        <v>139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14" t="s">
        <v>84</v>
      </c>
      <c r="BK282" s="219">
        <f>ROUND(I282*H282,2)</f>
        <v>0</v>
      </c>
      <c r="BL282" s="14" t="s">
        <v>144</v>
      </c>
      <c r="BM282" s="218" t="s">
        <v>404</v>
      </c>
    </row>
    <row r="283" s="2" customFormat="1">
      <c r="A283" s="35"/>
      <c r="B283" s="36"/>
      <c r="C283" s="37"/>
      <c r="D283" s="220" t="s">
        <v>145</v>
      </c>
      <c r="E283" s="37"/>
      <c r="F283" s="221" t="s">
        <v>403</v>
      </c>
      <c r="G283" s="37"/>
      <c r="H283" s="37"/>
      <c r="I283" s="222"/>
      <c r="J283" s="37"/>
      <c r="K283" s="37"/>
      <c r="L283" s="41"/>
      <c r="M283" s="223"/>
      <c r="N283" s="224"/>
      <c r="O283" s="88"/>
      <c r="P283" s="88"/>
      <c r="Q283" s="88"/>
      <c r="R283" s="88"/>
      <c r="S283" s="88"/>
      <c r="T283" s="89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4" t="s">
        <v>145</v>
      </c>
      <c r="AU283" s="14" t="s">
        <v>84</v>
      </c>
    </row>
    <row r="284" s="11" customFormat="1" ht="25.92" customHeight="1">
      <c r="A284" s="11"/>
      <c r="B284" s="193"/>
      <c r="C284" s="194"/>
      <c r="D284" s="195" t="s">
        <v>75</v>
      </c>
      <c r="E284" s="196" t="s">
        <v>405</v>
      </c>
      <c r="F284" s="196" t="s">
        <v>406</v>
      </c>
      <c r="G284" s="194"/>
      <c r="H284" s="194"/>
      <c r="I284" s="197"/>
      <c r="J284" s="198">
        <f>BK284</f>
        <v>0</v>
      </c>
      <c r="K284" s="194"/>
      <c r="L284" s="199"/>
      <c r="M284" s="200"/>
      <c r="N284" s="201"/>
      <c r="O284" s="201"/>
      <c r="P284" s="202">
        <v>0</v>
      </c>
      <c r="Q284" s="201"/>
      <c r="R284" s="202">
        <v>0</v>
      </c>
      <c r="S284" s="201"/>
      <c r="T284" s="203">
        <v>0</v>
      </c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R284" s="204" t="s">
        <v>84</v>
      </c>
      <c r="AT284" s="205" t="s">
        <v>75</v>
      </c>
      <c r="AU284" s="205" t="s">
        <v>76</v>
      </c>
      <c r="AY284" s="204" t="s">
        <v>139</v>
      </c>
      <c r="BK284" s="206">
        <v>0</v>
      </c>
    </row>
    <row r="285" s="11" customFormat="1" ht="25.92" customHeight="1">
      <c r="A285" s="11"/>
      <c r="B285" s="193"/>
      <c r="C285" s="194"/>
      <c r="D285" s="195" t="s">
        <v>75</v>
      </c>
      <c r="E285" s="196" t="s">
        <v>247</v>
      </c>
      <c r="F285" s="196" t="s">
        <v>1</v>
      </c>
      <c r="G285" s="194"/>
      <c r="H285" s="194"/>
      <c r="I285" s="197"/>
      <c r="J285" s="198">
        <f>BK285</f>
        <v>0</v>
      </c>
      <c r="K285" s="194"/>
      <c r="L285" s="199"/>
      <c r="M285" s="200"/>
      <c r="N285" s="201"/>
      <c r="O285" s="201"/>
      <c r="P285" s="202">
        <f>SUM(P286:P303)</f>
        <v>0</v>
      </c>
      <c r="Q285" s="201"/>
      <c r="R285" s="202">
        <f>SUM(R286:R303)</f>
        <v>0</v>
      </c>
      <c r="S285" s="201"/>
      <c r="T285" s="203">
        <f>SUM(T286:T303)</f>
        <v>0</v>
      </c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R285" s="204" t="s">
        <v>84</v>
      </c>
      <c r="AT285" s="205" t="s">
        <v>75</v>
      </c>
      <c r="AU285" s="205" t="s">
        <v>76</v>
      </c>
      <c r="AY285" s="204" t="s">
        <v>139</v>
      </c>
      <c r="BK285" s="206">
        <f>SUM(BK286:BK303)</f>
        <v>0</v>
      </c>
    </row>
    <row r="286" s="2" customFormat="1" ht="78" customHeight="1">
      <c r="A286" s="35"/>
      <c r="B286" s="36"/>
      <c r="C286" s="207" t="s">
        <v>279</v>
      </c>
      <c r="D286" s="207" t="s">
        <v>140</v>
      </c>
      <c r="E286" s="208" t="s">
        <v>407</v>
      </c>
      <c r="F286" s="209" t="s">
        <v>408</v>
      </c>
      <c r="G286" s="210" t="s">
        <v>365</v>
      </c>
      <c r="H286" s="211">
        <v>30</v>
      </c>
      <c r="I286" s="212"/>
      <c r="J286" s="213">
        <f>ROUND(I286*H286,2)</f>
        <v>0</v>
      </c>
      <c r="K286" s="209" t="s">
        <v>1</v>
      </c>
      <c r="L286" s="41"/>
      <c r="M286" s="214" t="s">
        <v>1</v>
      </c>
      <c r="N286" s="215" t="s">
        <v>41</v>
      </c>
      <c r="O286" s="88"/>
      <c r="P286" s="216">
        <f>O286*H286</f>
        <v>0</v>
      </c>
      <c r="Q286" s="216">
        <v>0</v>
      </c>
      <c r="R286" s="216">
        <f>Q286*H286</f>
        <v>0</v>
      </c>
      <c r="S286" s="216">
        <v>0</v>
      </c>
      <c r="T286" s="217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18" t="s">
        <v>144</v>
      </c>
      <c r="AT286" s="218" t="s">
        <v>140</v>
      </c>
      <c r="AU286" s="218" t="s">
        <v>84</v>
      </c>
      <c r="AY286" s="14" t="s">
        <v>139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14" t="s">
        <v>84</v>
      </c>
      <c r="BK286" s="219">
        <f>ROUND(I286*H286,2)</f>
        <v>0</v>
      </c>
      <c r="BL286" s="14" t="s">
        <v>144</v>
      </c>
      <c r="BM286" s="218" t="s">
        <v>409</v>
      </c>
    </row>
    <row r="287" s="2" customFormat="1">
      <c r="A287" s="35"/>
      <c r="B287" s="36"/>
      <c r="C287" s="37"/>
      <c r="D287" s="220" t="s">
        <v>145</v>
      </c>
      <c r="E287" s="37"/>
      <c r="F287" s="221" t="s">
        <v>410</v>
      </c>
      <c r="G287" s="37"/>
      <c r="H287" s="37"/>
      <c r="I287" s="222"/>
      <c r="J287" s="37"/>
      <c r="K287" s="37"/>
      <c r="L287" s="41"/>
      <c r="M287" s="223"/>
      <c r="N287" s="224"/>
      <c r="O287" s="88"/>
      <c r="P287" s="88"/>
      <c r="Q287" s="88"/>
      <c r="R287" s="88"/>
      <c r="S287" s="88"/>
      <c r="T287" s="89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4" t="s">
        <v>145</v>
      </c>
      <c r="AU287" s="14" t="s">
        <v>84</v>
      </c>
    </row>
    <row r="288" s="2" customFormat="1" ht="44.25" customHeight="1">
      <c r="A288" s="35"/>
      <c r="B288" s="36"/>
      <c r="C288" s="207" t="s">
        <v>411</v>
      </c>
      <c r="D288" s="207" t="s">
        <v>140</v>
      </c>
      <c r="E288" s="208" t="s">
        <v>412</v>
      </c>
      <c r="F288" s="209" t="s">
        <v>413</v>
      </c>
      <c r="G288" s="210" t="s">
        <v>365</v>
      </c>
      <c r="H288" s="211">
        <v>38</v>
      </c>
      <c r="I288" s="212"/>
      <c r="J288" s="213">
        <f>ROUND(I288*H288,2)</f>
        <v>0</v>
      </c>
      <c r="K288" s="209" t="s">
        <v>1</v>
      </c>
      <c r="L288" s="41"/>
      <c r="M288" s="214" t="s">
        <v>1</v>
      </c>
      <c r="N288" s="215" t="s">
        <v>41</v>
      </c>
      <c r="O288" s="88"/>
      <c r="P288" s="216">
        <f>O288*H288</f>
        <v>0</v>
      </c>
      <c r="Q288" s="216">
        <v>0</v>
      </c>
      <c r="R288" s="216">
        <f>Q288*H288</f>
        <v>0</v>
      </c>
      <c r="S288" s="216">
        <v>0</v>
      </c>
      <c r="T288" s="217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18" t="s">
        <v>144</v>
      </c>
      <c r="AT288" s="218" t="s">
        <v>140</v>
      </c>
      <c r="AU288" s="218" t="s">
        <v>84</v>
      </c>
      <c r="AY288" s="14" t="s">
        <v>139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14" t="s">
        <v>84</v>
      </c>
      <c r="BK288" s="219">
        <f>ROUND(I288*H288,2)</f>
        <v>0</v>
      </c>
      <c r="BL288" s="14" t="s">
        <v>144</v>
      </c>
      <c r="BM288" s="218" t="s">
        <v>414</v>
      </c>
    </row>
    <row r="289" s="2" customFormat="1">
      <c r="A289" s="35"/>
      <c r="B289" s="36"/>
      <c r="C289" s="37"/>
      <c r="D289" s="220" t="s">
        <v>145</v>
      </c>
      <c r="E289" s="37"/>
      <c r="F289" s="221" t="s">
        <v>413</v>
      </c>
      <c r="G289" s="37"/>
      <c r="H289" s="37"/>
      <c r="I289" s="222"/>
      <c r="J289" s="37"/>
      <c r="K289" s="37"/>
      <c r="L289" s="41"/>
      <c r="M289" s="223"/>
      <c r="N289" s="224"/>
      <c r="O289" s="88"/>
      <c r="P289" s="88"/>
      <c r="Q289" s="88"/>
      <c r="R289" s="88"/>
      <c r="S289" s="88"/>
      <c r="T289" s="89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4" t="s">
        <v>145</v>
      </c>
      <c r="AU289" s="14" t="s">
        <v>84</v>
      </c>
    </row>
    <row r="290" s="2" customFormat="1" ht="37.8" customHeight="1">
      <c r="A290" s="35"/>
      <c r="B290" s="36"/>
      <c r="C290" s="207" t="s">
        <v>282</v>
      </c>
      <c r="D290" s="207" t="s">
        <v>140</v>
      </c>
      <c r="E290" s="208" t="s">
        <v>415</v>
      </c>
      <c r="F290" s="209" t="s">
        <v>416</v>
      </c>
      <c r="G290" s="210" t="s">
        <v>365</v>
      </c>
      <c r="H290" s="211">
        <v>70</v>
      </c>
      <c r="I290" s="212"/>
      <c r="J290" s="213">
        <f>ROUND(I290*H290,2)</f>
        <v>0</v>
      </c>
      <c r="K290" s="209" t="s">
        <v>1</v>
      </c>
      <c r="L290" s="41"/>
      <c r="M290" s="214" t="s">
        <v>1</v>
      </c>
      <c r="N290" s="215" t="s">
        <v>41</v>
      </c>
      <c r="O290" s="88"/>
      <c r="P290" s="216">
        <f>O290*H290</f>
        <v>0</v>
      </c>
      <c r="Q290" s="216">
        <v>0</v>
      </c>
      <c r="R290" s="216">
        <f>Q290*H290</f>
        <v>0</v>
      </c>
      <c r="S290" s="216">
        <v>0</v>
      </c>
      <c r="T290" s="217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18" t="s">
        <v>144</v>
      </c>
      <c r="AT290" s="218" t="s">
        <v>140</v>
      </c>
      <c r="AU290" s="218" t="s">
        <v>84</v>
      </c>
      <c r="AY290" s="14" t="s">
        <v>139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14" t="s">
        <v>84</v>
      </c>
      <c r="BK290" s="219">
        <f>ROUND(I290*H290,2)</f>
        <v>0</v>
      </c>
      <c r="BL290" s="14" t="s">
        <v>144</v>
      </c>
      <c r="BM290" s="218" t="s">
        <v>417</v>
      </c>
    </row>
    <row r="291" s="2" customFormat="1">
      <c r="A291" s="35"/>
      <c r="B291" s="36"/>
      <c r="C291" s="37"/>
      <c r="D291" s="220" t="s">
        <v>145</v>
      </c>
      <c r="E291" s="37"/>
      <c r="F291" s="221" t="s">
        <v>416</v>
      </c>
      <c r="G291" s="37"/>
      <c r="H291" s="37"/>
      <c r="I291" s="222"/>
      <c r="J291" s="37"/>
      <c r="K291" s="37"/>
      <c r="L291" s="41"/>
      <c r="M291" s="223"/>
      <c r="N291" s="224"/>
      <c r="O291" s="88"/>
      <c r="P291" s="88"/>
      <c r="Q291" s="88"/>
      <c r="R291" s="88"/>
      <c r="S291" s="88"/>
      <c r="T291" s="89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4" t="s">
        <v>145</v>
      </c>
      <c r="AU291" s="14" t="s">
        <v>84</v>
      </c>
    </row>
    <row r="292" s="2" customFormat="1" ht="37.8" customHeight="1">
      <c r="A292" s="35"/>
      <c r="B292" s="36"/>
      <c r="C292" s="207" t="s">
        <v>418</v>
      </c>
      <c r="D292" s="207" t="s">
        <v>140</v>
      </c>
      <c r="E292" s="208" t="s">
        <v>419</v>
      </c>
      <c r="F292" s="209" t="s">
        <v>420</v>
      </c>
      <c r="G292" s="210" t="s">
        <v>365</v>
      </c>
      <c r="H292" s="211">
        <v>55</v>
      </c>
      <c r="I292" s="212"/>
      <c r="J292" s="213">
        <f>ROUND(I292*H292,2)</f>
        <v>0</v>
      </c>
      <c r="K292" s="209" t="s">
        <v>1</v>
      </c>
      <c r="L292" s="41"/>
      <c r="M292" s="214" t="s">
        <v>1</v>
      </c>
      <c r="N292" s="215" t="s">
        <v>41</v>
      </c>
      <c r="O292" s="88"/>
      <c r="P292" s="216">
        <f>O292*H292</f>
        <v>0</v>
      </c>
      <c r="Q292" s="216">
        <v>0</v>
      </c>
      <c r="R292" s="216">
        <f>Q292*H292</f>
        <v>0</v>
      </c>
      <c r="S292" s="216">
        <v>0</v>
      </c>
      <c r="T292" s="217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18" t="s">
        <v>144</v>
      </c>
      <c r="AT292" s="218" t="s">
        <v>140</v>
      </c>
      <c r="AU292" s="218" t="s">
        <v>84</v>
      </c>
      <c r="AY292" s="14" t="s">
        <v>139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14" t="s">
        <v>84</v>
      </c>
      <c r="BK292" s="219">
        <f>ROUND(I292*H292,2)</f>
        <v>0</v>
      </c>
      <c r="BL292" s="14" t="s">
        <v>144</v>
      </c>
      <c r="BM292" s="218" t="s">
        <v>421</v>
      </c>
    </row>
    <row r="293" s="2" customFormat="1">
      <c r="A293" s="35"/>
      <c r="B293" s="36"/>
      <c r="C293" s="37"/>
      <c r="D293" s="220" t="s">
        <v>145</v>
      </c>
      <c r="E293" s="37"/>
      <c r="F293" s="221" t="s">
        <v>420</v>
      </c>
      <c r="G293" s="37"/>
      <c r="H293" s="37"/>
      <c r="I293" s="222"/>
      <c r="J293" s="37"/>
      <c r="K293" s="37"/>
      <c r="L293" s="41"/>
      <c r="M293" s="223"/>
      <c r="N293" s="224"/>
      <c r="O293" s="88"/>
      <c r="P293" s="88"/>
      <c r="Q293" s="88"/>
      <c r="R293" s="88"/>
      <c r="S293" s="88"/>
      <c r="T293" s="89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4" t="s">
        <v>145</v>
      </c>
      <c r="AU293" s="14" t="s">
        <v>84</v>
      </c>
    </row>
    <row r="294" s="2" customFormat="1" ht="37.8" customHeight="1">
      <c r="A294" s="35"/>
      <c r="B294" s="36"/>
      <c r="C294" s="207" t="s">
        <v>286</v>
      </c>
      <c r="D294" s="207" t="s">
        <v>140</v>
      </c>
      <c r="E294" s="208" t="s">
        <v>422</v>
      </c>
      <c r="F294" s="209" t="s">
        <v>423</v>
      </c>
      <c r="G294" s="210" t="s">
        <v>365</v>
      </c>
      <c r="H294" s="211">
        <v>230</v>
      </c>
      <c r="I294" s="212"/>
      <c r="J294" s="213">
        <f>ROUND(I294*H294,2)</f>
        <v>0</v>
      </c>
      <c r="K294" s="209" t="s">
        <v>1</v>
      </c>
      <c r="L294" s="41"/>
      <c r="M294" s="214" t="s">
        <v>1</v>
      </c>
      <c r="N294" s="215" t="s">
        <v>41</v>
      </c>
      <c r="O294" s="88"/>
      <c r="P294" s="216">
        <f>O294*H294</f>
        <v>0</v>
      </c>
      <c r="Q294" s="216">
        <v>0</v>
      </c>
      <c r="R294" s="216">
        <f>Q294*H294</f>
        <v>0</v>
      </c>
      <c r="S294" s="216">
        <v>0</v>
      </c>
      <c r="T294" s="217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18" t="s">
        <v>144</v>
      </c>
      <c r="AT294" s="218" t="s">
        <v>140</v>
      </c>
      <c r="AU294" s="218" t="s">
        <v>84</v>
      </c>
      <c r="AY294" s="14" t="s">
        <v>139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14" t="s">
        <v>84</v>
      </c>
      <c r="BK294" s="219">
        <f>ROUND(I294*H294,2)</f>
        <v>0</v>
      </c>
      <c r="BL294" s="14" t="s">
        <v>144</v>
      </c>
      <c r="BM294" s="218" t="s">
        <v>424</v>
      </c>
    </row>
    <row r="295" s="2" customFormat="1">
      <c r="A295" s="35"/>
      <c r="B295" s="36"/>
      <c r="C295" s="37"/>
      <c r="D295" s="220" t="s">
        <v>145</v>
      </c>
      <c r="E295" s="37"/>
      <c r="F295" s="221" t="s">
        <v>423</v>
      </c>
      <c r="G295" s="37"/>
      <c r="H295" s="37"/>
      <c r="I295" s="222"/>
      <c r="J295" s="37"/>
      <c r="K295" s="37"/>
      <c r="L295" s="41"/>
      <c r="M295" s="223"/>
      <c r="N295" s="224"/>
      <c r="O295" s="88"/>
      <c r="P295" s="88"/>
      <c r="Q295" s="88"/>
      <c r="R295" s="88"/>
      <c r="S295" s="88"/>
      <c r="T295" s="89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4" t="s">
        <v>145</v>
      </c>
      <c r="AU295" s="14" t="s">
        <v>84</v>
      </c>
    </row>
    <row r="296" s="2" customFormat="1" ht="37.8" customHeight="1">
      <c r="A296" s="35"/>
      <c r="B296" s="36"/>
      <c r="C296" s="207" t="s">
        <v>425</v>
      </c>
      <c r="D296" s="207" t="s">
        <v>140</v>
      </c>
      <c r="E296" s="208" t="s">
        <v>426</v>
      </c>
      <c r="F296" s="209" t="s">
        <v>427</v>
      </c>
      <c r="G296" s="210" t="s">
        <v>365</v>
      </c>
      <c r="H296" s="211">
        <v>80</v>
      </c>
      <c r="I296" s="212"/>
      <c r="J296" s="213">
        <f>ROUND(I296*H296,2)</f>
        <v>0</v>
      </c>
      <c r="K296" s="209" t="s">
        <v>1</v>
      </c>
      <c r="L296" s="41"/>
      <c r="M296" s="214" t="s">
        <v>1</v>
      </c>
      <c r="N296" s="215" t="s">
        <v>41</v>
      </c>
      <c r="O296" s="88"/>
      <c r="P296" s="216">
        <f>O296*H296</f>
        <v>0</v>
      </c>
      <c r="Q296" s="216">
        <v>0</v>
      </c>
      <c r="R296" s="216">
        <f>Q296*H296</f>
        <v>0</v>
      </c>
      <c r="S296" s="216">
        <v>0</v>
      </c>
      <c r="T296" s="217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18" t="s">
        <v>144</v>
      </c>
      <c r="AT296" s="218" t="s">
        <v>140</v>
      </c>
      <c r="AU296" s="218" t="s">
        <v>84</v>
      </c>
      <c r="AY296" s="14" t="s">
        <v>139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14" t="s">
        <v>84</v>
      </c>
      <c r="BK296" s="219">
        <f>ROUND(I296*H296,2)</f>
        <v>0</v>
      </c>
      <c r="BL296" s="14" t="s">
        <v>144</v>
      </c>
      <c r="BM296" s="218" t="s">
        <v>428</v>
      </c>
    </row>
    <row r="297" s="2" customFormat="1">
      <c r="A297" s="35"/>
      <c r="B297" s="36"/>
      <c r="C297" s="37"/>
      <c r="D297" s="220" t="s">
        <v>145</v>
      </c>
      <c r="E297" s="37"/>
      <c r="F297" s="221" t="s">
        <v>427</v>
      </c>
      <c r="G297" s="37"/>
      <c r="H297" s="37"/>
      <c r="I297" s="222"/>
      <c r="J297" s="37"/>
      <c r="K297" s="37"/>
      <c r="L297" s="41"/>
      <c r="M297" s="223"/>
      <c r="N297" s="224"/>
      <c r="O297" s="88"/>
      <c r="P297" s="88"/>
      <c r="Q297" s="88"/>
      <c r="R297" s="88"/>
      <c r="S297" s="88"/>
      <c r="T297" s="89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4" t="s">
        <v>145</v>
      </c>
      <c r="AU297" s="14" t="s">
        <v>84</v>
      </c>
    </row>
    <row r="298" s="2" customFormat="1" ht="37.8" customHeight="1">
      <c r="A298" s="35"/>
      <c r="B298" s="36"/>
      <c r="C298" s="207" t="s">
        <v>289</v>
      </c>
      <c r="D298" s="207" t="s">
        <v>140</v>
      </c>
      <c r="E298" s="208" t="s">
        <v>429</v>
      </c>
      <c r="F298" s="209" t="s">
        <v>430</v>
      </c>
      <c r="G298" s="210" t="s">
        <v>365</v>
      </c>
      <c r="H298" s="211">
        <v>20</v>
      </c>
      <c r="I298" s="212"/>
      <c r="J298" s="213">
        <f>ROUND(I298*H298,2)</f>
        <v>0</v>
      </c>
      <c r="K298" s="209" t="s">
        <v>1</v>
      </c>
      <c r="L298" s="41"/>
      <c r="M298" s="214" t="s">
        <v>1</v>
      </c>
      <c r="N298" s="215" t="s">
        <v>41</v>
      </c>
      <c r="O298" s="88"/>
      <c r="P298" s="216">
        <f>O298*H298</f>
        <v>0</v>
      </c>
      <c r="Q298" s="216">
        <v>0</v>
      </c>
      <c r="R298" s="216">
        <f>Q298*H298</f>
        <v>0</v>
      </c>
      <c r="S298" s="216">
        <v>0</v>
      </c>
      <c r="T298" s="217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18" t="s">
        <v>144</v>
      </c>
      <c r="AT298" s="218" t="s">
        <v>140</v>
      </c>
      <c r="AU298" s="218" t="s">
        <v>84</v>
      </c>
      <c r="AY298" s="14" t="s">
        <v>139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14" t="s">
        <v>84</v>
      </c>
      <c r="BK298" s="219">
        <f>ROUND(I298*H298,2)</f>
        <v>0</v>
      </c>
      <c r="BL298" s="14" t="s">
        <v>144</v>
      </c>
      <c r="BM298" s="218" t="s">
        <v>431</v>
      </c>
    </row>
    <row r="299" s="2" customFormat="1">
      <c r="A299" s="35"/>
      <c r="B299" s="36"/>
      <c r="C299" s="37"/>
      <c r="D299" s="220" t="s">
        <v>145</v>
      </c>
      <c r="E299" s="37"/>
      <c r="F299" s="221" t="s">
        <v>430</v>
      </c>
      <c r="G299" s="37"/>
      <c r="H299" s="37"/>
      <c r="I299" s="222"/>
      <c r="J299" s="37"/>
      <c r="K299" s="37"/>
      <c r="L299" s="41"/>
      <c r="M299" s="223"/>
      <c r="N299" s="224"/>
      <c r="O299" s="88"/>
      <c r="P299" s="88"/>
      <c r="Q299" s="88"/>
      <c r="R299" s="88"/>
      <c r="S299" s="88"/>
      <c r="T299" s="89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4" t="s">
        <v>145</v>
      </c>
      <c r="AU299" s="14" t="s">
        <v>84</v>
      </c>
    </row>
    <row r="300" s="2" customFormat="1" ht="37.8" customHeight="1">
      <c r="A300" s="35"/>
      <c r="B300" s="36"/>
      <c r="C300" s="207" t="s">
        <v>432</v>
      </c>
      <c r="D300" s="207" t="s">
        <v>140</v>
      </c>
      <c r="E300" s="208" t="s">
        <v>433</v>
      </c>
      <c r="F300" s="209" t="s">
        <v>434</v>
      </c>
      <c r="G300" s="210" t="s">
        <v>435</v>
      </c>
      <c r="H300" s="211">
        <v>7</v>
      </c>
      <c r="I300" s="212"/>
      <c r="J300" s="213">
        <f>ROUND(I300*H300,2)</f>
        <v>0</v>
      </c>
      <c r="K300" s="209" t="s">
        <v>1</v>
      </c>
      <c r="L300" s="41"/>
      <c r="M300" s="214" t="s">
        <v>1</v>
      </c>
      <c r="N300" s="215" t="s">
        <v>41</v>
      </c>
      <c r="O300" s="88"/>
      <c r="P300" s="216">
        <f>O300*H300</f>
        <v>0</v>
      </c>
      <c r="Q300" s="216">
        <v>0</v>
      </c>
      <c r="R300" s="216">
        <f>Q300*H300</f>
        <v>0</v>
      </c>
      <c r="S300" s="216">
        <v>0</v>
      </c>
      <c r="T300" s="217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18" t="s">
        <v>144</v>
      </c>
      <c r="AT300" s="218" t="s">
        <v>140</v>
      </c>
      <c r="AU300" s="218" t="s">
        <v>84</v>
      </c>
      <c r="AY300" s="14" t="s">
        <v>139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14" t="s">
        <v>84</v>
      </c>
      <c r="BK300" s="219">
        <f>ROUND(I300*H300,2)</f>
        <v>0</v>
      </c>
      <c r="BL300" s="14" t="s">
        <v>144</v>
      </c>
      <c r="BM300" s="218" t="s">
        <v>436</v>
      </c>
    </row>
    <row r="301" s="2" customFormat="1">
      <c r="A301" s="35"/>
      <c r="B301" s="36"/>
      <c r="C301" s="37"/>
      <c r="D301" s="220" t="s">
        <v>145</v>
      </c>
      <c r="E301" s="37"/>
      <c r="F301" s="221" t="s">
        <v>434</v>
      </c>
      <c r="G301" s="37"/>
      <c r="H301" s="37"/>
      <c r="I301" s="222"/>
      <c r="J301" s="37"/>
      <c r="K301" s="37"/>
      <c r="L301" s="41"/>
      <c r="M301" s="223"/>
      <c r="N301" s="224"/>
      <c r="O301" s="88"/>
      <c r="P301" s="88"/>
      <c r="Q301" s="88"/>
      <c r="R301" s="88"/>
      <c r="S301" s="88"/>
      <c r="T301" s="89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4" t="s">
        <v>145</v>
      </c>
      <c r="AU301" s="14" t="s">
        <v>84</v>
      </c>
    </row>
    <row r="302" s="2" customFormat="1" ht="44.25" customHeight="1">
      <c r="A302" s="35"/>
      <c r="B302" s="36"/>
      <c r="C302" s="207" t="s">
        <v>293</v>
      </c>
      <c r="D302" s="207" t="s">
        <v>140</v>
      </c>
      <c r="E302" s="208" t="s">
        <v>437</v>
      </c>
      <c r="F302" s="209" t="s">
        <v>438</v>
      </c>
      <c r="G302" s="210" t="s">
        <v>143</v>
      </c>
      <c r="H302" s="211">
        <v>1</v>
      </c>
      <c r="I302" s="212"/>
      <c r="J302" s="213">
        <f>ROUND(I302*H302,2)</f>
        <v>0</v>
      </c>
      <c r="K302" s="209" t="s">
        <v>1</v>
      </c>
      <c r="L302" s="41"/>
      <c r="M302" s="214" t="s">
        <v>1</v>
      </c>
      <c r="N302" s="215" t="s">
        <v>41</v>
      </c>
      <c r="O302" s="88"/>
      <c r="P302" s="216">
        <f>O302*H302</f>
        <v>0</v>
      </c>
      <c r="Q302" s="216">
        <v>0</v>
      </c>
      <c r="R302" s="216">
        <f>Q302*H302</f>
        <v>0</v>
      </c>
      <c r="S302" s="216">
        <v>0</v>
      </c>
      <c r="T302" s="217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18" t="s">
        <v>144</v>
      </c>
      <c r="AT302" s="218" t="s">
        <v>140</v>
      </c>
      <c r="AU302" s="218" t="s">
        <v>84</v>
      </c>
      <c r="AY302" s="14" t="s">
        <v>139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14" t="s">
        <v>84</v>
      </c>
      <c r="BK302" s="219">
        <f>ROUND(I302*H302,2)</f>
        <v>0</v>
      </c>
      <c r="BL302" s="14" t="s">
        <v>144</v>
      </c>
      <c r="BM302" s="218" t="s">
        <v>439</v>
      </c>
    </row>
    <row r="303" s="2" customFormat="1">
      <c r="A303" s="35"/>
      <c r="B303" s="36"/>
      <c r="C303" s="37"/>
      <c r="D303" s="220" t="s">
        <v>145</v>
      </c>
      <c r="E303" s="37"/>
      <c r="F303" s="221" t="s">
        <v>438</v>
      </c>
      <c r="G303" s="37"/>
      <c r="H303" s="37"/>
      <c r="I303" s="222"/>
      <c r="J303" s="37"/>
      <c r="K303" s="37"/>
      <c r="L303" s="41"/>
      <c r="M303" s="223"/>
      <c r="N303" s="224"/>
      <c r="O303" s="88"/>
      <c r="P303" s="88"/>
      <c r="Q303" s="88"/>
      <c r="R303" s="88"/>
      <c r="S303" s="88"/>
      <c r="T303" s="89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4" t="s">
        <v>145</v>
      </c>
      <c r="AU303" s="14" t="s">
        <v>84</v>
      </c>
    </row>
    <row r="304" s="11" customFormat="1" ht="25.92" customHeight="1">
      <c r="A304" s="11"/>
      <c r="B304" s="193"/>
      <c r="C304" s="194"/>
      <c r="D304" s="195" t="s">
        <v>75</v>
      </c>
      <c r="E304" s="196" t="s">
        <v>440</v>
      </c>
      <c r="F304" s="196" t="s">
        <v>441</v>
      </c>
      <c r="G304" s="194"/>
      <c r="H304" s="194"/>
      <c r="I304" s="197"/>
      <c r="J304" s="198">
        <f>BK304</f>
        <v>0</v>
      </c>
      <c r="K304" s="194"/>
      <c r="L304" s="199"/>
      <c r="M304" s="200"/>
      <c r="N304" s="201"/>
      <c r="O304" s="201"/>
      <c r="P304" s="202">
        <v>0</v>
      </c>
      <c r="Q304" s="201"/>
      <c r="R304" s="202">
        <v>0</v>
      </c>
      <c r="S304" s="201"/>
      <c r="T304" s="203">
        <v>0</v>
      </c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R304" s="204" t="s">
        <v>84</v>
      </c>
      <c r="AT304" s="205" t="s">
        <v>75</v>
      </c>
      <c r="AU304" s="205" t="s">
        <v>76</v>
      </c>
      <c r="AY304" s="204" t="s">
        <v>139</v>
      </c>
      <c r="BK304" s="206">
        <v>0</v>
      </c>
    </row>
    <row r="305" s="11" customFormat="1" ht="25.92" customHeight="1">
      <c r="A305" s="11"/>
      <c r="B305" s="193"/>
      <c r="C305" s="194"/>
      <c r="D305" s="195" t="s">
        <v>75</v>
      </c>
      <c r="E305" s="196" t="s">
        <v>247</v>
      </c>
      <c r="F305" s="196" t="s">
        <v>1</v>
      </c>
      <c r="G305" s="194"/>
      <c r="H305" s="194"/>
      <c r="I305" s="197"/>
      <c r="J305" s="198">
        <f>BK305</f>
        <v>0</v>
      </c>
      <c r="K305" s="194"/>
      <c r="L305" s="199"/>
      <c r="M305" s="200"/>
      <c r="N305" s="201"/>
      <c r="O305" s="201"/>
      <c r="P305" s="202">
        <f>SUM(P306:P323)</f>
        <v>0</v>
      </c>
      <c r="Q305" s="201"/>
      <c r="R305" s="202">
        <f>SUM(R306:R323)</f>
        <v>0</v>
      </c>
      <c r="S305" s="201"/>
      <c r="T305" s="203">
        <f>SUM(T306:T323)</f>
        <v>0</v>
      </c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R305" s="204" t="s">
        <v>84</v>
      </c>
      <c r="AT305" s="205" t="s">
        <v>75</v>
      </c>
      <c r="AU305" s="205" t="s">
        <v>76</v>
      </c>
      <c r="AY305" s="204" t="s">
        <v>139</v>
      </c>
      <c r="BK305" s="206">
        <f>SUM(BK306:BK323)</f>
        <v>0</v>
      </c>
    </row>
    <row r="306" s="2" customFormat="1" ht="78" customHeight="1">
      <c r="A306" s="35"/>
      <c r="B306" s="36"/>
      <c r="C306" s="207" t="s">
        <v>442</v>
      </c>
      <c r="D306" s="207" t="s">
        <v>140</v>
      </c>
      <c r="E306" s="208" t="s">
        <v>443</v>
      </c>
      <c r="F306" s="209" t="s">
        <v>444</v>
      </c>
      <c r="G306" s="210" t="s">
        <v>365</v>
      </c>
      <c r="H306" s="211">
        <v>2</v>
      </c>
      <c r="I306" s="212"/>
      <c r="J306" s="213">
        <f>ROUND(I306*H306,2)</f>
        <v>0</v>
      </c>
      <c r="K306" s="209" t="s">
        <v>1</v>
      </c>
      <c r="L306" s="41"/>
      <c r="M306" s="214" t="s">
        <v>1</v>
      </c>
      <c r="N306" s="215" t="s">
        <v>41</v>
      </c>
      <c r="O306" s="88"/>
      <c r="P306" s="216">
        <f>O306*H306</f>
        <v>0</v>
      </c>
      <c r="Q306" s="216">
        <v>0</v>
      </c>
      <c r="R306" s="216">
        <f>Q306*H306</f>
        <v>0</v>
      </c>
      <c r="S306" s="216">
        <v>0</v>
      </c>
      <c r="T306" s="217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18" t="s">
        <v>144</v>
      </c>
      <c r="AT306" s="218" t="s">
        <v>140</v>
      </c>
      <c r="AU306" s="218" t="s">
        <v>84</v>
      </c>
      <c r="AY306" s="14" t="s">
        <v>139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14" t="s">
        <v>84</v>
      </c>
      <c r="BK306" s="219">
        <f>ROUND(I306*H306,2)</f>
        <v>0</v>
      </c>
      <c r="BL306" s="14" t="s">
        <v>144</v>
      </c>
      <c r="BM306" s="218" t="s">
        <v>445</v>
      </c>
    </row>
    <row r="307" s="2" customFormat="1">
      <c r="A307" s="35"/>
      <c r="B307" s="36"/>
      <c r="C307" s="37"/>
      <c r="D307" s="220" t="s">
        <v>145</v>
      </c>
      <c r="E307" s="37"/>
      <c r="F307" s="221" t="s">
        <v>446</v>
      </c>
      <c r="G307" s="37"/>
      <c r="H307" s="37"/>
      <c r="I307" s="222"/>
      <c r="J307" s="37"/>
      <c r="K307" s="37"/>
      <c r="L307" s="41"/>
      <c r="M307" s="223"/>
      <c r="N307" s="224"/>
      <c r="O307" s="88"/>
      <c r="P307" s="88"/>
      <c r="Q307" s="88"/>
      <c r="R307" s="88"/>
      <c r="S307" s="88"/>
      <c r="T307" s="89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4" t="s">
        <v>145</v>
      </c>
      <c r="AU307" s="14" t="s">
        <v>84</v>
      </c>
    </row>
    <row r="308" s="2" customFormat="1" ht="78" customHeight="1">
      <c r="A308" s="35"/>
      <c r="B308" s="36"/>
      <c r="C308" s="207" t="s">
        <v>296</v>
      </c>
      <c r="D308" s="207" t="s">
        <v>140</v>
      </c>
      <c r="E308" s="208" t="s">
        <v>447</v>
      </c>
      <c r="F308" s="209" t="s">
        <v>448</v>
      </c>
      <c r="G308" s="210" t="s">
        <v>365</v>
      </c>
      <c r="H308" s="211">
        <v>28</v>
      </c>
      <c r="I308" s="212"/>
      <c r="J308" s="213">
        <f>ROUND(I308*H308,2)</f>
        <v>0</v>
      </c>
      <c r="K308" s="209" t="s">
        <v>1</v>
      </c>
      <c r="L308" s="41"/>
      <c r="M308" s="214" t="s">
        <v>1</v>
      </c>
      <c r="N308" s="215" t="s">
        <v>41</v>
      </c>
      <c r="O308" s="88"/>
      <c r="P308" s="216">
        <f>O308*H308</f>
        <v>0</v>
      </c>
      <c r="Q308" s="216">
        <v>0</v>
      </c>
      <c r="R308" s="216">
        <f>Q308*H308</f>
        <v>0</v>
      </c>
      <c r="S308" s="216">
        <v>0</v>
      </c>
      <c r="T308" s="217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18" t="s">
        <v>144</v>
      </c>
      <c r="AT308" s="218" t="s">
        <v>140</v>
      </c>
      <c r="AU308" s="218" t="s">
        <v>84</v>
      </c>
      <c r="AY308" s="14" t="s">
        <v>139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14" t="s">
        <v>84</v>
      </c>
      <c r="BK308" s="219">
        <f>ROUND(I308*H308,2)</f>
        <v>0</v>
      </c>
      <c r="BL308" s="14" t="s">
        <v>144</v>
      </c>
      <c r="BM308" s="218" t="s">
        <v>449</v>
      </c>
    </row>
    <row r="309" s="2" customFormat="1">
      <c r="A309" s="35"/>
      <c r="B309" s="36"/>
      <c r="C309" s="37"/>
      <c r="D309" s="220" t="s">
        <v>145</v>
      </c>
      <c r="E309" s="37"/>
      <c r="F309" s="221" t="s">
        <v>450</v>
      </c>
      <c r="G309" s="37"/>
      <c r="H309" s="37"/>
      <c r="I309" s="222"/>
      <c r="J309" s="37"/>
      <c r="K309" s="37"/>
      <c r="L309" s="41"/>
      <c r="M309" s="223"/>
      <c r="N309" s="224"/>
      <c r="O309" s="88"/>
      <c r="P309" s="88"/>
      <c r="Q309" s="88"/>
      <c r="R309" s="88"/>
      <c r="S309" s="88"/>
      <c r="T309" s="89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4" t="s">
        <v>145</v>
      </c>
      <c r="AU309" s="14" t="s">
        <v>84</v>
      </c>
    </row>
    <row r="310" s="2" customFormat="1" ht="44.25" customHeight="1">
      <c r="A310" s="35"/>
      <c r="B310" s="36"/>
      <c r="C310" s="207" t="s">
        <v>451</v>
      </c>
      <c r="D310" s="207" t="s">
        <v>140</v>
      </c>
      <c r="E310" s="208" t="s">
        <v>452</v>
      </c>
      <c r="F310" s="209" t="s">
        <v>453</v>
      </c>
      <c r="G310" s="210" t="s">
        <v>365</v>
      </c>
      <c r="H310" s="211">
        <v>32</v>
      </c>
      <c r="I310" s="212"/>
      <c r="J310" s="213">
        <f>ROUND(I310*H310,2)</f>
        <v>0</v>
      </c>
      <c r="K310" s="209" t="s">
        <v>1</v>
      </c>
      <c r="L310" s="41"/>
      <c r="M310" s="214" t="s">
        <v>1</v>
      </c>
      <c r="N310" s="215" t="s">
        <v>41</v>
      </c>
      <c r="O310" s="88"/>
      <c r="P310" s="216">
        <f>O310*H310</f>
        <v>0</v>
      </c>
      <c r="Q310" s="216">
        <v>0</v>
      </c>
      <c r="R310" s="216">
        <f>Q310*H310</f>
        <v>0</v>
      </c>
      <c r="S310" s="216">
        <v>0</v>
      </c>
      <c r="T310" s="217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18" t="s">
        <v>144</v>
      </c>
      <c r="AT310" s="218" t="s">
        <v>140</v>
      </c>
      <c r="AU310" s="218" t="s">
        <v>84</v>
      </c>
      <c r="AY310" s="14" t="s">
        <v>139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14" t="s">
        <v>84</v>
      </c>
      <c r="BK310" s="219">
        <f>ROUND(I310*H310,2)</f>
        <v>0</v>
      </c>
      <c r="BL310" s="14" t="s">
        <v>144</v>
      </c>
      <c r="BM310" s="218" t="s">
        <v>454</v>
      </c>
    </row>
    <row r="311" s="2" customFormat="1">
      <c r="A311" s="35"/>
      <c r="B311" s="36"/>
      <c r="C311" s="37"/>
      <c r="D311" s="220" t="s">
        <v>145</v>
      </c>
      <c r="E311" s="37"/>
      <c r="F311" s="221" t="s">
        <v>455</v>
      </c>
      <c r="G311" s="37"/>
      <c r="H311" s="37"/>
      <c r="I311" s="222"/>
      <c r="J311" s="37"/>
      <c r="K311" s="37"/>
      <c r="L311" s="41"/>
      <c r="M311" s="223"/>
      <c r="N311" s="224"/>
      <c r="O311" s="88"/>
      <c r="P311" s="88"/>
      <c r="Q311" s="88"/>
      <c r="R311" s="88"/>
      <c r="S311" s="88"/>
      <c r="T311" s="89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4" t="s">
        <v>145</v>
      </c>
      <c r="AU311" s="14" t="s">
        <v>84</v>
      </c>
    </row>
    <row r="312" s="2" customFormat="1" ht="49.05" customHeight="1">
      <c r="A312" s="35"/>
      <c r="B312" s="36"/>
      <c r="C312" s="207" t="s">
        <v>300</v>
      </c>
      <c r="D312" s="207" t="s">
        <v>140</v>
      </c>
      <c r="E312" s="208" t="s">
        <v>456</v>
      </c>
      <c r="F312" s="209" t="s">
        <v>457</v>
      </c>
      <c r="G312" s="210" t="s">
        <v>365</v>
      </c>
      <c r="H312" s="211">
        <v>30</v>
      </c>
      <c r="I312" s="212"/>
      <c r="J312" s="213">
        <f>ROUND(I312*H312,2)</f>
        <v>0</v>
      </c>
      <c r="K312" s="209" t="s">
        <v>1</v>
      </c>
      <c r="L312" s="41"/>
      <c r="M312" s="214" t="s">
        <v>1</v>
      </c>
      <c r="N312" s="215" t="s">
        <v>41</v>
      </c>
      <c r="O312" s="88"/>
      <c r="P312" s="216">
        <f>O312*H312</f>
        <v>0</v>
      </c>
      <c r="Q312" s="216">
        <v>0</v>
      </c>
      <c r="R312" s="216">
        <f>Q312*H312</f>
        <v>0</v>
      </c>
      <c r="S312" s="216">
        <v>0</v>
      </c>
      <c r="T312" s="217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18" t="s">
        <v>144</v>
      </c>
      <c r="AT312" s="218" t="s">
        <v>140</v>
      </c>
      <c r="AU312" s="218" t="s">
        <v>84</v>
      </c>
      <c r="AY312" s="14" t="s">
        <v>139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14" t="s">
        <v>84</v>
      </c>
      <c r="BK312" s="219">
        <f>ROUND(I312*H312,2)</f>
        <v>0</v>
      </c>
      <c r="BL312" s="14" t="s">
        <v>144</v>
      </c>
      <c r="BM312" s="218" t="s">
        <v>458</v>
      </c>
    </row>
    <row r="313" s="2" customFormat="1">
      <c r="A313" s="35"/>
      <c r="B313" s="36"/>
      <c r="C313" s="37"/>
      <c r="D313" s="220" t="s">
        <v>145</v>
      </c>
      <c r="E313" s="37"/>
      <c r="F313" s="221" t="s">
        <v>459</v>
      </c>
      <c r="G313" s="37"/>
      <c r="H313" s="37"/>
      <c r="I313" s="222"/>
      <c r="J313" s="37"/>
      <c r="K313" s="37"/>
      <c r="L313" s="41"/>
      <c r="M313" s="223"/>
      <c r="N313" s="224"/>
      <c r="O313" s="88"/>
      <c r="P313" s="88"/>
      <c r="Q313" s="88"/>
      <c r="R313" s="88"/>
      <c r="S313" s="88"/>
      <c r="T313" s="89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4" t="s">
        <v>145</v>
      </c>
      <c r="AU313" s="14" t="s">
        <v>84</v>
      </c>
    </row>
    <row r="314" s="2" customFormat="1" ht="44.25" customHeight="1">
      <c r="A314" s="35"/>
      <c r="B314" s="36"/>
      <c r="C314" s="207" t="s">
        <v>460</v>
      </c>
      <c r="D314" s="207" t="s">
        <v>140</v>
      </c>
      <c r="E314" s="208" t="s">
        <v>461</v>
      </c>
      <c r="F314" s="209" t="s">
        <v>462</v>
      </c>
      <c r="G314" s="210" t="s">
        <v>365</v>
      </c>
      <c r="H314" s="211">
        <v>55</v>
      </c>
      <c r="I314" s="212"/>
      <c r="J314" s="213">
        <f>ROUND(I314*H314,2)</f>
        <v>0</v>
      </c>
      <c r="K314" s="209" t="s">
        <v>1</v>
      </c>
      <c r="L314" s="41"/>
      <c r="M314" s="214" t="s">
        <v>1</v>
      </c>
      <c r="N314" s="215" t="s">
        <v>41</v>
      </c>
      <c r="O314" s="88"/>
      <c r="P314" s="216">
        <f>O314*H314</f>
        <v>0</v>
      </c>
      <c r="Q314" s="216">
        <v>0</v>
      </c>
      <c r="R314" s="216">
        <f>Q314*H314</f>
        <v>0</v>
      </c>
      <c r="S314" s="216">
        <v>0</v>
      </c>
      <c r="T314" s="217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18" t="s">
        <v>144</v>
      </c>
      <c r="AT314" s="218" t="s">
        <v>140</v>
      </c>
      <c r="AU314" s="218" t="s">
        <v>84</v>
      </c>
      <c r="AY314" s="14" t="s">
        <v>139</v>
      </c>
      <c r="BE314" s="219">
        <f>IF(N314="základní",J314,0)</f>
        <v>0</v>
      </c>
      <c r="BF314" s="219">
        <f>IF(N314="snížená",J314,0)</f>
        <v>0</v>
      </c>
      <c r="BG314" s="219">
        <f>IF(N314="zákl. přenesená",J314,0)</f>
        <v>0</v>
      </c>
      <c r="BH314" s="219">
        <f>IF(N314="sníž. přenesená",J314,0)</f>
        <v>0</v>
      </c>
      <c r="BI314" s="219">
        <f>IF(N314="nulová",J314,0)</f>
        <v>0</v>
      </c>
      <c r="BJ314" s="14" t="s">
        <v>84</v>
      </c>
      <c r="BK314" s="219">
        <f>ROUND(I314*H314,2)</f>
        <v>0</v>
      </c>
      <c r="BL314" s="14" t="s">
        <v>144</v>
      </c>
      <c r="BM314" s="218" t="s">
        <v>463</v>
      </c>
    </row>
    <row r="315" s="2" customFormat="1">
      <c r="A315" s="35"/>
      <c r="B315" s="36"/>
      <c r="C315" s="37"/>
      <c r="D315" s="220" t="s">
        <v>145</v>
      </c>
      <c r="E315" s="37"/>
      <c r="F315" s="221" t="s">
        <v>464</v>
      </c>
      <c r="G315" s="37"/>
      <c r="H315" s="37"/>
      <c r="I315" s="222"/>
      <c r="J315" s="37"/>
      <c r="K315" s="37"/>
      <c r="L315" s="41"/>
      <c r="M315" s="223"/>
      <c r="N315" s="224"/>
      <c r="O315" s="88"/>
      <c r="P315" s="88"/>
      <c r="Q315" s="88"/>
      <c r="R315" s="88"/>
      <c r="S315" s="88"/>
      <c r="T315" s="89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4" t="s">
        <v>145</v>
      </c>
      <c r="AU315" s="14" t="s">
        <v>84</v>
      </c>
    </row>
    <row r="316" s="2" customFormat="1" ht="44.25" customHeight="1">
      <c r="A316" s="35"/>
      <c r="B316" s="36"/>
      <c r="C316" s="207" t="s">
        <v>303</v>
      </c>
      <c r="D316" s="207" t="s">
        <v>140</v>
      </c>
      <c r="E316" s="208" t="s">
        <v>465</v>
      </c>
      <c r="F316" s="209" t="s">
        <v>466</v>
      </c>
      <c r="G316" s="210" t="s">
        <v>365</v>
      </c>
      <c r="H316" s="211">
        <v>20</v>
      </c>
      <c r="I316" s="212"/>
      <c r="J316" s="213">
        <f>ROUND(I316*H316,2)</f>
        <v>0</v>
      </c>
      <c r="K316" s="209" t="s">
        <v>1</v>
      </c>
      <c r="L316" s="41"/>
      <c r="M316" s="214" t="s">
        <v>1</v>
      </c>
      <c r="N316" s="215" t="s">
        <v>41</v>
      </c>
      <c r="O316" s="88"/>
      <c r="P316" s="216">
        <f>O316*H316</f>
        <v>0</v>
      </c>
      <c r="Q316" s="216">
        <v>0</v>
      </c>
      <c r="R316" s="216">
        <f>Q316*H316</f>
        <v>0</v>
      </c>
      <c r="S316" s="216">
        <v>0</v>
      </c>
      <c r="T316" s="217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18" t="s">
        <v>144</v>
      </c>
      <c r="AT316" s="218" t="s">
        <v>140</v>
      </c>
      <c r="AU316" s="218" t="s">
        <v>84</v>
      </c>
      <c r="AY316" s="14" t="s">
        <v>139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14" t="s">
        <v>84</v>
      </c>
      <c r="BK316" s="219">
        <f>ROUND(I316*H316,2)</f>
        <v>0</v>
      </c>
      <c r="BL316" s="14" t="s">
        <v>144</v>
      </c>
      <c r="BM316" s="218" t="s">
        <v>467</v>
      </c>
    </row>
    <row r="317" s="2" customFormat="1">
      <c r="A317" s="35"/>
      <c r="B317" s="36"/>
      <c r="C317" s="37"/>
      <c r="D317" s="220" t="s">
        <v>145</v>
      </c>
      <c r="E317" s="37"/>
      <c r="F317" s="221" t="s">
        <v>468</v>
      </c>
      <c r="G317" s="37"/>
      <c r="H317" s="37"/>
      <c r="I317" s="222"/>
      <c r="J317" s="37"/>
      <c r="K317" s="37"/>
      <c r="L317" s="41"/>
      <c r="M317" s="223"/>
      <c r="N317" s="224"/>
      <c r="O317" s="88"/>
      <c r="P317" s="88"/>
      <c r="Q317" s="88"/>
      <c r="R317" s="88"/>
      <c r="S317" s="88"/>
      <c r="T317" s="89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4" t="s">
        <v>145</v>
      </c>
      <c r="AU317" s="14" t="s">
        <v>84</v>
      </c>
    </row>
    <row r="318" s="2" customFormat="1" ht="55.5" customHeight="1">
      <c r="A318" s="35"/>
      <c r="B318" s="36"/>
      <c r="C318" s="207" t="s">
        <v>469</v>
      </c>
      <c r="D318" s="207" t="s">
        <v>140</v>
      </c>
      <c r="E318" s="208" t="s">
        <v>470</v>
      </c>
      <c r="F318" s="209" t="s">
        <v>471</v>
      </c>
      <c r="G318" s="210" t="s">
        <v>435</v>
      </c>
      <c r="H318" s="211">
        <v>4</v>
      </c>
      <c r="I318" s="212"/>
      <c r="J318" s="213">
        <f>ROUND(I318*H318,2)</f>
        <v>0</v>
      </c>
      <c r="K318" s="209" t="s">
        <v>1</v>
      </c>
      <c r="L318" s="41"/>
      <c r="M318" s="214" t="s">
        <v>1</v>
      </c>
      <c r="N318" s="215" t="s">
        <v>41</v>
      </c>
      <c r="O318" s="88"/>
      <c r="P318" s="216">
        <f>O318*H318</f>
        <v>0</v>
      </c>
      <c r="Q318" s="216">
        <v>0</v>
      </c>
      <c r="R318" s="216">
        <f>Q318*H318</f>
        <v>0</v>
      </c>
      <c r="S318" s="216">
        <v>0</v>
      </c>
      <c r="T318" s="217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18" t="s">
        <v>144</v>
      </c>
      <c r="AT318" s="218" t="s">
        <v>140</v>
      </c>
      <c r="AU318" s="218" t="s">
        <v>84</v>
      </c>
      <c r="AY318" s="14" t="s">
        <v>139</v>
      </c>
      <c r="BE318" s="219">
        <f>IF(N318="základní",J318,0)</f>
        <v>0</v>
      </c>
      <c r="BF318" s="219">
        <f>IF(N318="snížená",J318,0)</f>
        <v>0</v>
      </c>
      <c r="BG318" s="219">
        <f>IF(N318="zákl. přenesená",J318,0)</f>
        <v>0</v>
      </c>
      <c r="BH318" s="219">
        <f>IF(N318="sníž. přenesená",J318,0)</f>
        <v>0</v>
      </c>
      <c r="BI318" s="219">
        <f>IF(N318="nulová",J318,0)</f>
        <v>0</v>
      </c>
      <c r="BJ318" s="14" t="s">
        <v>84</v>
      </c>
      <c r="BK318" s="219">
        <f>ROUND(I318*H318,2)</f>
        <v>0</v>
      </c>
      <c r="BL318" s="14" t="s">
        <v>144</v>
      </c>
      <c r="BM318" s="218" t="s">
        <v>472</v>
      </c>
    </row>
    <row r="319" s="2" customFormat="1">
      <c r="A319" s="35"/>
      <c r="B319" s="36"/>
      <c r="C319" s="37"/>
      <c r="D319" s="220" t="s">
        <v>145</v>
      </c>
      <c r="E319" s="37"/>
      <c r="F319" s="221" t="s">
        <v>473</v>
      </c>
      <c r="G319" s="37"/>
      <c r="H319" s="37"/>
      <c r="I319" s="222"/>
      <c r="J319" s="37"/>
      <c r="K319" s="37"/>
      <c r="L319" s="41"/>
      <c r="M319" s="223"/>
      <c r="N319" s="224"/>
      <c r="O319" s="88"/>
      <c r="P319" s="88"/>
      <c r="Q319" s="88"/>
      <c r="R319" s="88"/>
      <c r="S319" s="88"/>
      <c r="T319" s="89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4" t="s">
        <v>145</v>
      </c>
      <c r="AU319" s="14" t="s">
        <v>84</v>
      </c>
    </row>
    <row r="320" s="2" customFormat="1" ht="55.5" customHeight="1">
      <c r="A320" s="35"/>
      <c r="B320" s="36"/>
      <c r="C320" s="207" t="s">
        <v>307</v>
      </c>
      <c r="D320" s="207" t="s">
        <v>140</v>
      </c>
      <c r="E320" s="208" t="s">
        <v>474</v>
      </c>
      <c r="F320" s="209" t="s">
        <v>475</v>
      </c>
      <c r="G320" s="210" t="s">
        <v>435</v>
      </c>
      <c r="H320" s="211">
        <v>15</v>
      </c>
      <c r="I320" s="212"/>
      <c r="J320" s="213">
        <f>ROUND(I320*H320,2)</f>
        <v>0</v>
      </c>
      <c r="K320" s="209" t="s">
        <v>1</v>
      </c>
      <c r="L320" s="41"/>
      <c r="M320" s="214" t="s">
        <v>1</v>
      </c>
      <c r="N320" s="215" t="s">
        <v>41</v>
      </c>
      <c r="O320" s="88"/>
      <c r="P320" s="216">
        <f>O320*H320</f>
        <v>0</v>
      </c>
      <c r="Q320" s="216">
        <v>0</v>
      </c>
      <c r="R320" s="216">
        <f>Q320*H320</f>
        <v>0</v>
      </c>
      <c r="S320" s="216">
        <v>0</v>
      </c>
      <c r="T320" s="217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18" t="s">
        <v>144</v>
      </c>
      <c r="AT320" s="218" t="s">
        <v>140</v>
      </c>
      <c r="AU320" s="218" t="s">
        <v>84</v>
      </c>
      <c r="AY320" s="14" t="s">
        <v>139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14" t="s">
        <v>84</v>
      </c>
      <c r="BK320" s="219">
        <f>ROUND(I320*H320,2)</f>
        <v>0</v>
      </c>
      <c r="BL320" s="14" t="s">
        <v>144</v>
      </c>
      <c r="BM320" s="218" t="s">
        <v>476</v>
      </c>
    </row>
    <row r="321" s="2" customFormat="1">
      <c r="A321" s="35"/>
      <c r="B321" s="36"/>
      <c r="C321" s="37"/>
      <c r="D321" s="220" t="s">
        <v>145</v>
      </c>
      <c r="E321" s="37"/>
      <c r="F321" s="221" t="s">
        <v>475</v>
      </c>
      <c r="G321" s="37"/>
      <c r="H321" s="37"/>
      <c r="I321" s="222"/>
      <c r="J321" s="37"/>
      <c r="K321" s="37"/>
      <c r="L321" s="41"/>
      <c r="M321" s="223"/>
      <c r="N321" s="224"/>
      <c r="O321" s="88"/>
      <c r="P321" s="88"/>
      <c r="Q321" s="88"/>
      <c r="R321" s="88"/>
      <c r="S321" s="88"/>
      <c r="T321" s="89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4" t="s">
        <v>145</v>
      </c>
      <c r="AU321" s="14" t="s">
        <v>84</v>
      </c>
    </row>
    <row r="322" s="2" customFormat="1" ht="44.25" customHeight="1">
      <c r="A322" s="35"/>
      <c r="B322" s="36"/>
      <c r="C322" s="207" t="s">
        <v>477</v>
      </c>
      <c r="D322" s="207" t="s">
        <v>140</v>
      </c>
      <c r="E322" s="208" t="s">
        <v>437</v>
      </c>
      <c r="F322" s="209" t="s">
        <v>438</v>
      </c>
      <c r="G322" s="210" t="s">
        <v>143</v>
      </c>
      <c r="H322" s="211">
        <v>1</v>
      </c>
      <c r="I322" s="212"/>
      <c r="J322" s="213">
        <f>ROUND(I322*H322,2)</f>
        <v>0</v>
      </c>
      <c r="K322" s="209" t="s">
        <v>1</v>
      </c>
      <c r="L322" s="41"/>
      <c r="M322" s="214" t="s">
        <v>1</v>
      </c>
      <c r="N322" s="215" t="s">
        <v>41</v>
      </c>
      <c r="O322" s="88"/>
      <c r="P322" s="216">
        <f>O322*H322</f>
        <v>0</v>
      </c>
      <c r="Q322" s="216">
        <v>0</v>
      </c>
      <c r="R322" s="216">
        <f>Q322*H322</f>
        <v>0</v>
      </c>
      <c r="S322" s="216">
        <v>0</v>
      </c>
      <c r="T322" s="217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18" t="s">
        <v>144</v>
      </c>
      <c r="AT322" s="218" t="s">
        <v>140</v>
      </c>
      <c r="AU322" s="218" t="s">
        <v>84</v>
      </c>
      <c r="AY322" s="14" t="s">
        <v>139</v>
      </c>
      <c r="BE322" s="219">
        <f>IF(N322="základní",J322,0)</f>
        <v>0</v>
      </c>
      <c r="BF322" s="219">
        <f>IF(N322="snížená",J322,0)</f>
        <v>0</v>
      </c>
      <c r="BG322" s="219">
        <f>IF(N322="zákl. přenesená",J322,0)</f>
        <v>0</v>
      </c>
      <c r="BH322" s="219">
        <f>IF(N322="sníž. přenesená",J322,0)</f>
        <v>0</v>
      </c>
      <c r="BI322" s="219">
        <f>IF(N322="nulová",J322,0)</f>
        <v>0</v>
      </c>
      <c r="BJ322" s="14" t="s">
        <v>84</v>
      </c>
      <c r="BK322" s="219">
        <f>ROUND(I322*H322,2)</f>
        <v>0</v>
      </c>
      <c r="BL322" s="14" t="s">
        <v>144</v>
      </c>
      <c r="BM322" s="218" t="s">
        <v>478</v>
      </c>
    </row>
    <row r="323" s="2" customFormat="1">
      <c r="A323" s="35"/>
      <c r="B323" s="36"/>
      <c r="C323" s="37"/>
      <c r="D323" s="220" t="s">
        <v>145</v>
      </c>
      <c r="E323" s="37"/>
      <c r="F323" s="221" t="s">
        <v>438</v>
      </c>
      <c r="G323" s="37"/>
      <c r="H323" s="37"/>
      <c r="I323" s="222"/>
      <c r="J323" s="37"/>
      <c r="K323" s="37"/>
      <c r="L323" s="41"/>
      <c r="M323" s="223"/>
      <c r="N323" s="224"/>
      <c r="O323" s="88"/>
      <c r="P323" s="88"/>
      <c r="Q323" s="88"/>
      <c r="R323" s="88"/>
      <c r="S323" s="88"/>
      <c r="T323" s="89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4" t="s">
        <v>145</v>
      </c>
      <c r="AU323" s="14" t="s">
        <v>84</v>
      </c>
    </row>
    <row r="324" s="11" customFormat="1" ht="25.92" customHeight="1">
      <c r="A324" s="11"/>
      <c r="B324" s="193"/>
      <c r="C324" s="194"/>
      <c r="D324" s="195" t="s">
        <v>75</v>
      </c>
      <c r="E324" s="196" t="s">
        <v>479</v>
      </c>
      <c r="F324" s="196" t="s">
        <v>480</v>
      </c>
      <c r="G324" s="194"/>
      <c r="H324" s="194"/>
      <c r="I324" s="197"/>
      <c r="J324" s="198">
        <f>BK324</f>
        <v>0</v>
      </c>
      <c r="K324" s="194"/>
      <c r="L324" s="199"/>
      <c r="M324" s="200"/>
      <c r="N324" s="201"/>
      <c r="O324" s="201"/>
      <c r="P324" s="202">
        <f>SUM(P325:P326)</f>
        <v>0</v>
      </c>
      <c r="Q324" s="201"/>
      <c r="R324" s="202">
        <f>SUM(R325:R326)</f>
        <v>0</v>
      </c>
      <c r="S324" s="201"/>
      <c r="T324" s="203">
        <f>SUM(T325:T326)</f>
        <v>0</v>
      </c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R324" s="204" t="s">
        <v>84</v>
      </c>
      <c r="AT324" s="205" t="s">
        <v>75</v>
      </c>
      <c r="AU324" s="205" t="s">
        <v>76</v>
      </c>
      <c r="AY324" s="204" t="s">
        <v>139</v>
      </c>
      <c r="BK324" s="206">
        <f>SUM(BK325:BK326)</f>
        <v>0</v>
      </c>
    </row>
    <row r="325" s="2" customFormat="1" ht="78" customHeight="1">
      <c r="A325" s="35"/>
      <c r="B325" s="36"/>
      <c r="C325" s="207" t="s">
        <v>310</v>
      </c>
      <c r="D325" s="207" t="s">
        <v>140</v>
      </c>
      <c r="E325" s="208" t="s">
        <v>481</v>
      </c>
      <c r="F325" s="209" t="s">
        <v>482</v>
      </c>
      <c r="G325" s="210" t="s">
        <v>483</v>
      </c>
      <c r="H325" s="211">
        <v>15</v>
      </c>
      <c r="I325" s="212"/>
      <c r="J325" s="213">
        <f>ROUND(I325*H325,2)</f>
        <v>0</v>
      </c>
      <c r="K325" s="209" t="s">
        <v>1</v>
      </c>
      <c r="L325" s="41"/>
      <c r="M325" s="214" t="s">
        <v>1</v>
      </c>
      <c r="N325" s="215" t="s">
        <v>41</v>
      </c>
      <c r="O325" s="88"/>
      <c r="P325" s="216">
        <f>O325*H325</f>
        <v>0</v>
      </c>
      <c r="Q325" s="216">
        <v>0</v>
      </c>
      <c r="R325" s="216">
        <f>Q325*H325</f>
        <v>0</v>
      </c>
      <c r="S325" s="216">
        <v>0</v>
      </c>
      <c r="T325" s="217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18" t="s">
        <v>144</v>
      </c>
      <c r="AT325" s="218" t="s">
        <v>140</v>
      </c>
      <c r="AU325" s="218" t="s">
        <v>84</v>
      </c>
      <c r="AY325" s="14" t="s">
        <v>139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14" t="s">
        <v>84</v>
      </c>
      <c r="BK325" s="219">
        <f>ROUND(I325*H325,2)</f>
        <v>0</v>
      </c>
      <c r="BL325" s="14" t="s">
        <v>144</v>
      </c>
      <c r="BM325" s="218" t="s">
        <v>484</v>
      </c>
    </row>
    <row r="326" s="2" customFormat="1">
      <c r="A326" s="35"/>
      <c r="B326" s="36"/>
      <c r="C326" s="37"/>
      <c r="D326" s="220" t="s">
        <v>145</v>
      </c>
      <c r="E326" s="37"/>
      <c r="F326" s="221" t="s">
        <v>485</v>
      </c>
      <c r="G326" s="37"/>
      <c r="H326" s="37"/>
      <c r="I326" s="222"/>
      <c r="J326" s="37"/>
      <c r="K326" s="37"/>
      <c r="L326" s="41"/>
      <c r="M326" s="223"/>
      <c r="N326" s="224"/>
      <c r="O326" s="88"/>
      <c r="P326" s="88"/>
      <c r="Q326" s="88"/>
      <c r="R326" s="88"/>
      <c r="S326" s="88"/>
      <c r="T326" s="89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14" t="s">
        <v>145</v>
      </c>
      <c r="AU326" s="14" t="s">
        <v>84</v>
      </c>
    </row>
    <row r="327" s="11" customFormat="1" ht="25.92" customHeight="1">
      <c r="A327" s="11"/>
      <c r="B327" s="193"/>
      <c r="C327" s="194"/>
      <c r="D327" s="195" t="s">
        <v>75</v>
      </c>
      <c r="E327" s="196" t="s">
        <v>486</v>
      </c>
      <c r="F327" s="196" t="s">
        <v>487</v>
      </c>
      <c r="G327" s="194"/>
      <c r="H327" s="194"/>
      <c r="I327" s="197"/>
      <c r="J327" s="198">
        <f>BK327</f>
        <v>0</v>
      </c>
      <c r="K327" s="194"/>
      <c r="L327" s="199"/>
      <c r="M327" s="200"/>
      <c r="N327" s="201"/>
      <c r="O327" s="201"/>
      <c r="P327" s="202">
        <f>SUM(P328:P335)</f>
        <v>0</v>
      </c>
      <c r="Q327" s="201"/>
      <c r="R327" s="202">
        <f>SUM(R328:R335)</f>
        <v>0</v>
      </c>
      <c r="S327" s="201"/>
      <c r="T327" s="203">
        <f>SUM(T328:T335)</f>
        <v>0</v>
      </c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R327" s="204" t="s">
        <v>84</v>
      </c>
      <c r="AT327" s="205" t="s">
        <v>75</v>
      </c>
      <c r="AU327" s="205" t="s">
        <v>76</v>
      </c>
      <c r="AY327" s="204" t="s">
        <v>139</v>
      </c>
      <c r="BK327" s="206">
        <f>SUM(BK328:BK335)</f>
        <v>0</v>
      </c>
    </row>
    <row r="328" s="2" customFormat="1" ht="37.8" customHeight="1">
      <c r="A328" s="35"/>
      <c r="B328" s="36"/>
      <c r="C328" s="207" t="s">
        <v>488</v>
      </c>
      <c r="D328" s="207" t="s">
        <v>140</v>
      </c>
      <c r="E328" s="208" t="s">
        <v>489</v>
      </c>
      <c r="F328" s="209" t="s">
        <v>490</v>
      </c>
      <c r="G328" s="210" t="s">
        <v>365</v>
      </c>
      <c r="H328" s="211">
        <v>40</v>
      </c>
      <c r="I328" s="212"/>
      <c r="J328" s="213">
        <f>ROUND(I328*H328,2)</f>
        <v>0</v>
      </c>
      <c r="K328" s="209" t="s">
        <v>1</v>
      </c>
      <c r="L328" s="41"/>
      <c r="M328" s="214" t="s">
        <v>1</v>
      </c>
      <c r="N328" s="215" t="s">
        <v>41</v>
      </c>
      <c r="O328" s="88"/>
      <c r="P328" s="216">
        <f>O328*H328</f>
        <v>0</v>
      </c>
      <c r="Q328" s="216">
        <v>0</v>
      </c>
      <c r="R328" s="216">
        <f>Q328*H328</f>
        <v>0</v>
      </c>
      <c r="S328" s="216">
        <v>0</v>
      </c>
      <c r="T328" s="217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18" t="s">
        <v>144</v>
      </c>
      <c r="AT328" s="218" t="s">
        <v>140</v>
      </c>
      <c r="AU328" s="218" t="s">
        <v>84</v>
      </c>
      <c r="AY328" s="14" t="s">
        <v>139</v>
      </c>
      <c r="BE328" s="219">
        <f>IF(N328="základní",J328,0)</f>
        <v>0</v>
      </c>
      <c r="BF328" s="219">
        <f>IF(N328="snížená",J328,0)</f>
        <v>0</v>
      </c>
      <c r="BG328" s="219">
        <f>IF(N328="zákl. přenesená",J328,0)</f>
        <v>0</v>
      </c>
      <c r="BH328" s="219">
        <f>IF(N328="sníž. přenesená",J328,0)</f>
        <v>0</v>
      </c>
      <c r="BI328" s="219">
        <f>IF(N328="nulová",J328,0)</f>
        <v>0</v>
      </c>
      <c r="BJ328" s="14" t="s">
        <v>84</v>
      </c>
      <c r="BK328" s="219">
        <f>ROUND(I328*H328,2)</f>
        <v>0</v>
      </c>
      <c r="BL328" s="14" t="s">
        <v>144</v>
      </c>
      <c r="BM328" s="218" t="s">
        <v>491</v>
      </c>
    </row>
    <row r="329" s="2" customFormat="1">
      <c r="A329" s="35"/>
      <c r="B329" s="36"/>
      <c r="C329" s="37"/>
      <c r="D329" s="220" t="s">
        <v>145</v>
      </c>
      <c r="E329" s="37"/>
      <c r="F329" s="221" t="s">
        <v>490</v>
      </c>
      <c r="G329" s="37"/>
      <c r="H329" s="37"/>
      <c r="I329" s="222"/>
      <c r="J329" s="37"/>
      <c r="K329" s="37"/>
      <c r="L329" s="41"/>
      <c r="M329" s="223"/>
      <c r="N329" s="224"/>
      <c r="O329" s="88"/>
      <c r="P329" s="88"/>
      <c r="Q329" s="88"/>
      <c r="R329" s="88"/>
      <c r="S329" s="88"/>
      <c r="T329" s="89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4" t="s">
        <v>145</v>
      </c>
      <c r="AU329" s="14" t="s">
        <v>84</v>
      </c>
    </row>
    <row r="330" s="2" customFormat="1" ht="37.8" customHeight="1">
      <c r="A330" s="35"/>
      <c r="B330" s="36"/>
      <c r="C330" s="207" t="s">
        <v>314</v>
      </c>
      <c r="D330" s="207" t="s">
        <v>140</v>
      </c>
      <c r="E330" s="208" t="s">
        <v>492</v>
      </c>
      <c r="F330" s="209" t="s">
        <v>493</v>
      </c>
      <c r="G330" s="210" t="s">
        <v>365</v>
      </c>
      <c r="H330" s="211">
        <v>40</v>
      </c>
      <c r="I330" s="212"/>
      <c r="J330" s="213">
        <f>ROUND(I330*H330,2)</f>
        <v>0</v>
      </c>
      <c r="K330" s="209" t="s">
        <v>1</v>
      </c>
      <c r="L330" s="41"/>
      <c r="M330" s="214" t="s">
        <v>1</v>
      </c>
      <c r="N330" s="215" t="s">
        <v>41</v>
      </c>
      <c r="O330" s="88"/>
      <c r="P330" s="216">
        <f>O330*H330</f>
        <v>0</v>
      </c>
      <c r="Q330" s="216">
        <v>0</v>
      </c>
      <c r="R330" s="216">
        <f>Q330*H330</f>
        <v>0</v>
      </c>
      <c r="S330" s="216">
        <v>0</v>
      </c>
      <c r="T330" s="217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18" t="s">
        <v>144</v>
      </c>
      <c r="AT330" s="218" t="s">
        <v>140</v>
      </c>
      <c r="AU330" s="218" t="s">
        <v>84</v>
      </c>
      <c r="AY330" s="14" t="s">
        <v>139</v>
      </c>
      <c r="BE330" s="219">
        <f>IF(N330="základní",J330,0)</f>
        <v>0</v>
      </c>
      <c r="BF330" s="219">
        <f>IF(N330="snížená",J330,0)</f>
        <v>0</v>
      </c>
      <c r="BG330" s="219">
        <f>IF(N330="zákl. přenesená",J330,0)</f>
        <v>0</v>
      </c>
      <c r="BH330" s="219">
        <f>IF(N330="sníž. přenesená",J330,0)</f>
        <v>0</v>
      </c>
      <c r="BI330" s="219">
        <f>IF(N330="nulová",J330,0)</f>
        <v>0</v>
      </c>
      <c r="BJ330" s="14" t="s">
        <v>84</v>
      </c>
      <c r="BK330" s="219">
        <f>ROUND(I330*H330,2)</f>
        <v>0</v>
      </c>
      <c r="BL330" s="14" t="s">
        <v>144</v>
      </c>
      <c r="BM330" s="218" t="s">
        <v>494</v>
      </c>
    </row>
    <row r="331" s="2" customFormat="1">
      <c r="A331" s="35"/>
      <c r="B331" s="36"/>
      <c r="C331" s="37"/>
      <c r="D331" s="220" t="s">
        <v>145</v>
      </c>
      <c r="E331" s="37"/>
      <c r="F331" s="221" t="s">
        <v>493</v>
      </c>
      <c r="G331" s="37"/>
      <c r="H331" s="37"/>
      <c r="I331" s="222"/>
      <c r="J331" s="37"/>
      <c r="K331" s="37"/>
      <c r="L331" s="41"/>
      <c r="M331" s="223"/>
      <c r="N331" s="224"/>
      <c r="O331" s="88"/>
      <c r="P331" s="88"/>
      <c r="Q331" s="88"/>
      <c r="R331" s="88"/>
      <c r="S331" s="88"/>
      <c r="T331" s="89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4" t="s">
        <v>145</v>
      </c>
      <c r="AU331" s="14" t="s">
        <v>84</v>
      </c>
    </row>
    <row r="332" s="2" customFormat="1" ht="37.8" customHeight="1">
      <c r="A332" s="35"/>
      <c r="B332" s="36"/>
      <c r="C332" s="207" t="s">
        <v>495</v>
      </c>
      <c r="D332" s="207" t="s">
        <v>140</v>
      </c>
      <c r="E332" s="208" t="s">
        <v>496</v>
      </c>
      <c r="F332" s="209" t="s">
        <v>497</v>
      </c>
      <c r="G332" s="210" t="s">
        <v>365</v>
      </c>
      <c r="H332" s="211">
        <v>40</v>
      </c>
      <c r="I332" s="212"/>
      <c r="J332" s="213">
        <f>ROUND(I332*H332,2)</f>
        <v>0</v>
      </c>
      <c r="K332" s="209" t="s">
        <v>1</v>
      </c>
      <c r="L332" s="41"/>
      <c r="M332" s="214" t="s">
        <v>1</v>
      </c>
      <c r="N332" s="215" t="s">
        <v>41</v>
      </c>
      <c r="O332" s="88"/>
      <c r="P332" s="216">
        <f>O332*H332</f>
        <v>0</v>
      </c>
      <c r="Q332" s="216">
        <v>0</v>
      </c>
      <c r="R332" s="216">
        <f>Q332*H332</f>
        <v>0</v>
      </c>
      <c r="S332" s="216">
        <v>0</v>
      </c>
      <c r="T332" s="217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18" t="s">
        <v>144</v>
      </c>
      <c r="AT332" s="218" t="s">
        <v>140</v>
      </c>
      <c r="AU332" s="218" t="s">
        <v>84</v>
      </c>
      <c r="AY332" s="14" t="s">
        <v>139</v>
      </c>
      <c r="BE332" s="219">
        <f>IF(N332="základní",J332,0)</f>
        <v>0</v>
      </c>
      <c r="BF332" s="219">
        <f>IF(N332="snížená",J332,0)</f>
        <v>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14" t="s">
        <v>84</v>
      </c>
      <c r="BK332" s="219">
        <f>ROUND(I332*H332,2)</f>
        <v>0</v>
      </c>
      <c r="BL332" s="14" t="s">
        <v>144</v>
      </c>
      <c r="BM332" s="218" t="s">
        <v>498</v>
      </c>
    </row>
    <row r="333" s="2" customFormat="1">
      <c r="A333" s="35"/>
      <c r="B333" s="36"/>
      <c r="C333" s="37"/>
      <c r="D333" s="220" t="s">
        <v>145</v>
      </c>
      <c r="E333" s="37"/>
      <c r="F333" s="221" t="s">
        <v>497</v>
      </c>
      <c r="G333" s="37"/>
      <c r="H333" s="37"/>
      <c r="I333" s="222"/>
      <c r="J333" s="37"/>
      <c r="K333" s="37"/>
      <c r="L333" s="41"/>
      <c r="M333" s="223"/>
      <c r="N333" s="224"/>
      <c r="O333" s="88"/>
      <c r="P333" s="88"/>
      <c r="Q333" s="88"/>
      <c r="R333" s="88"/>
      <c r="S333" s="88"/>
      <c r="T333" s="89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4" t="s">
        <v>145</v>
      </c>
      <c r="AU333" s="14" t="s">
        <v>84</v>
      </c>
    </row>
    <row r="334" s="2" customFormat="1" ht="16.5" customHeight="1">
      <c r="A334" s="35"/>
      <c r="B334" s="36"/>
      <c r="C334" s="207" t="s">
        <v>317</v>
      </c>
      <c r="D334" s="207" t="s">
        <v>140</v>
      </c>
      <c r="E334" s="208" t="s">
        <v>499</v>
      </c>
      <c r="F334" s="209" t="s">
        <v>500</v>
      </c>
      <c r="G334" s="210" t="s">
        <v>143</v>
      </c>
      <c r="H334" s="211">
        <v>1</v>
      </c>
      <c r="I334" s="212"/>
      <c r="J334" s="213">
        <f>ROUND(I334*H334,2)</f>
        <v>0</v>
      </c>
      <c r="K334" s="209" t="s">
        <v>1</v>
      </c>
      <c r="L334" s="41"/>
      <c r="M334" s="214" t="s">
        <v>1</v>
      </c>
      <c r="N334" s="215" t="s">
        <v>41</v>
      </c>
      <c r="O334" s="88"/>
      <c r="P334" s="216">
        <f>O334*H334</f>
        <v>0</v>
      </c>
      <c r="Q334" s="216">
        <v>0</v>
      </c>
      <c r="R334" s="216">
        <f>Q334*H334</f>
        <v>0</v>
      </c>
      <c r="S334" s="216">
        <v>0</v>
      </c>
      <c r="T334" s="217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18" t="s">
        <v>144</v>
      </c>
      <c r="AT334" s="218" t="s">
        <v>140</v>
      </c>
      <c r="AU334" s="218" t="s">
        <v>84</v>
      </c>
      <c r="AY334" s="14" t="s">
        <v>139</v>
      </c>
      <c r="BE334" s="219">
        <f>IF(N334="základní",J334,0)</f>
        <v>0</v>
      </c>
      <c r="BF334" s="219">
        <f>IF(N334="snížená",J334,0)</f>
        <v>0</v>
      </c>
      <c r="BG334" s="219">
        <f>IF(N334="zákl. přenesená",J334,0)</f>
        <v>0</v>
      </c>
      <c r="BH334" s="219">
        <f>IF(N334="sníž. přenesená",J334,0)</f>
        <v>0</v>
      </c>
      <c r="BI334" s="219">
        <f>IF(N334="nulová",J334,0)</f>
        <v>0</v>
      </c>
      <c r="BJ334" s="14" t="s">
        <v>84</v>
      </c>
      <c r="BK334" s="219">
        <f>ROUND(I334*H334,2)</f>
        <v>0</v>
      </c>
      <c r="BL334" s="14" t="s">
        <v>144</v>
      </c>
      <c r="BM334" s="218" t="s">
        <v>501</v>
      </c>
    </row>
    <row r="335" s="2" customFormat="1">
      <c r="A335" s="35"/>
      <c r="B335" s="36"/>
      <c r="C335" s="37"/>
      <c r="D335" s="220" t="s">
        <v>145</v>
      </c>
      <c r="E335" s="37"/>
      <c r="F335" s="221" t="s">
        <v>500</v>
      </c>
      <c r="G335" s="37"/>
      <c r="H335" s="37"/>
      <c r="I335" s="222"/>
      <c r="J335" s="37"/>
      <c r="K335" s="37"/>
      <c r="L335" s="41"/>
      <c r="M335" s="223"/>
      <c r="N335" s="224"/>
      <c r="O335" s="88"/>
      <c r="P335" s="88"/>
      <c r="Q335" s="88"/>
      <c r="R335" s="88"/>
      <c r="S335" s="88"/>
      <c r="T335" s="89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4" t="s">
        <v>145</v>
      </c>
      <c r="AU335" s="14" t="s">
        <v>84</v>
      </c>
    </row>
    <row r="336" s="11" customFormat="1" ht="25.92" customHeight="1">
      <c r="A336" s="11"/>
      <c r="B336" s="193"/>
      <c r="C336" s="194"/>
      <c r="D336" s="195" t="s">
        <v>75</v>
      </c>
      <c r="E336" s="196" t="s">
        <v>502</v>
      </c>
      <c r="F336" s="196" t="s">
        <v>503</v>
      </c>
      <c r="G336" s="194"/>
      <c r="H336" s="194"/>
      <c r="I336" s="197"/>
      <c r="J336" s="198">
        <f>BK336</f>
        <v>0</v>
      </c>
      <c r="K336" s="194"/>
      <c r="L336" s="199"/>
      <c r="M336" s="200"/>
      <c r="N336" s="201"/>
      <c r="O336" s="201"/>
      <c r="P336" s="202">
        <f>SUM(P337:P354)</f>
        <v>0</v>
      </c>
      <c r="Q336" s="201"/>
      <c r="R336" s="202">
        <f>SUM(R337:R354)</f>
        <v>0</v>
      </c>
      <c r="S336" s="201"/>
      <c r="T336" s="203">
        <f>SUM(T337:T354)</f>
        <v>0</v>
      </c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R336" s="204" t="s">
        <v>84</v>
      </c>
      <c r="AT336" s="205" t="s">
        <v>75</v>
      </c>
      <c r="AU336" s="205" t="s">
        <v>76</v>
      </c>
      <c r="AY336" s="204" t="s">
        <v>139</v>
      </c>
      <c r="BK336" s="206">
        <f>SUM(BK337:BK354)</f>
        <v>0</v>
      </c>
    </row>
    <row r="337" s="2" customFormat="1" ht="16.5" customHeight="1">
      <c r="A337" s="35"/>
      <c r="B337" s="36"/>
      <c r="C337" s="207" t="s">
        <v>504</v>
      </c>
      <c r="D337" s="207" t="s">
        <v>140</v>
      </c>
      <c r="E337" s="208" t="s">
        <v>505</v>
      </c>
      <c r="F337" s="209" t="s">
        <v>506</v>
      </c>
      <c r="G337" s="210" t="s">
        <v>483</v>
      </c>
      <c r="H337" s="211">
        <v>200</v>
      </c>
      <c r="I337" s="212"/>
      <c r="J337" s="213">
        <f>ROUND(I337*H337,2)</f>
        <v>0</v>
      </c>
      <c r="K337" s="209" t="s">
        <v>1</v>
      </c>
      <c r="L337" s="41"/>
      <c r="M337" s="214" t="s">
        <v>1</v>
      </c>
      <c r="N337" s="215" t="s">
        <v>41</v>
      </c>
      <c r="O337" s="88"/>
      <c r="P337" s="216">
        <f>O337*H337</f>
        <v>0</v>
      </c>
      <c r="Q337" s="216">
        <v>0</v>
      </c>
      <c r="R337" s="216">
        <f>Q337*H337</f>
        <v>0</v>
      </c>
      <c r="S337" s="216">
        <v>0</v>
      </c>
      <c r="T337" s="217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18" t="s">
        <v>144</v>
      </c>
      <c r="AT337" s="218" t="s">
        <v>140</v>
      </c>
      <c r="AU337" s="218" t="s">
        <v>84</v>
      </c>
      <c r="AY337" s="14" t="s">
        <v>139</v>
      </c>
      <c r="BE337" s="219">
        <f>IF(N337="základní",J337,0)</f>
        <v>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14" t="s">
        <v>84</v>
      </c>
      <c r="BK337" s="219">
        <f>ROUND(I337*H337,2)</f>
        <v>0</v>
      </c>
      <c r="BL337" s="14" t="s">
        <v>144</v>
      </c>
      <c r="BM337" s="218" t="s">
        <v>507</v>
      </c>
    </row>
    <row r="338" s="2" customFormat="1">
      <c r="A338" s="35"/>
      <c r="B338" s="36"/>
      <c r="C338" s="37"/>
      <c r="D338" s="220" t="s">
        <v>145</v>
      </c>
      <c r="E338" s="37"/>
      <c r="F338" s="221" t="s">
        <v>506</v>
      </c>
      <c r="G338" s="37"/>
      <c r="H338" s="37"/>
      <c r="I338" s="222"/>
      <c r="J338" s="37"/>
      <c r="K338" s="37"/>
      <c r="L338" s="41"/>
      <c r="M338" s="223"/>
      <c r="N338" s="224"/>
      <c r="O338" s="88"/>
      <c r="P338" s="88"/>
      <c r="Q338" s="88"/>
      <c r="R338" s="88"/>
      <c r="S338" s="88"/>
      <c r="T338" s="89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T338" s="14" t="s">
        <v>145</v>
      </c>
      <c r="AU338" s="14" t="s">
        <v>84</v>
      </c>
    </row>
    <row r="339" s="2" customFormat="1" ht="16.5" customHeight="1">
      <c r="A339" s="35"/>
      <c r="B339" s="36"/>
      <c r="C339" s="207" t="s">
        <v>321</v>
      </c>
      <c r="D339" s="207" t="s">
        <v>140</v>
      </c>
      <c r="E339" s="208" t="s">
        <v>508</v>
      </c>
      <c r="F339" s="209" t="s">
        <v>509</v>
      </c>
      <c r="G339" s="210" t="s">
        <v>483</v>
      </c>
      <c r="H339" s="211">
        <v>100</v>
      </c>
      <c r="I339" s="212"/>
      <c r="J339" s="213">
        <f>ROUND(I339*H339,2)</f>
        <v>0</v>
      </c>
      <c r="K339" s="209" t="s">
        <v>1</v>
      </c>
      <c r="L339" s="41"/>
      <c r="M339" s="214" t="s">
        <v>1</v>
      </c>
      <c r="N339" s="215" t="s">
        <v>41</v>
      </c>
      <c r="O339" s="88"/>
      <c r="P339" s="216">
        <f>O339*H339</f>
        <v>0</v>
      </c>
      <c r="Q339" s="216">
        <v>0</v>
      </c>
      <c r="R339" s="216">
        <f>Q339*H339</f>
        <v>0</v>
      </c>
      <c r="S339" s="216">
        <v>0</v>
      </c>
      <c r="T339" s="217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18" t="s">
        <v>144</v>
      </c>
      <c r="AT339" s="218" t="s">
        <v>140</v>
      </c>
      <c r="AU339" s="218" t="s">
        <v>84</v>
      </c>
      <c r="AY339" s="14" t="s">
        <v>139</v>
      </c>
      <c r="BE339" s="219">
        <f>IF(N339="základní",J339,0)</f>
        <v>0</v>
      </c>
      <c r="BF339" s="219">
        <f>IF(N339="snížená",J339,0)</f>
        <v>0</v>
      </c>
      <c r="BG339" s="219">
        <f>IF(N339="zákl. přenesená",J339,0)</f>
        <v>0</v>
      </c>
      <c r="BH339" s="219">
        <f>IF(N339="sníž. přenesená",J339,0)</f>
        <v>0</v>
      </c>
      <c r="BI339" s="219">
        <f>IF(N339="nulová",J339,0)</f>
        <v>0</v>
      </c>
      <c r="BJ339" s="14" t="s">
        <v>84</v>
      </c>
      <c r="BK339" s="219">
        <f>ROUND(I339*H339,2)</f>
        <v>0</v>
      </c>
      <c r="BL339" s="14" t="s">
        <v>144</v>
      </c>
      <c r="BM339" s="218" t="s">
        <v>510</v>
      </c>
    </row>
    <row r="340" s="2" customFormat="1">
      <c r="A340" s="35"/>
      <c r="B340" s="36"/>
      <c r="C340" s="37"/>
      <c r="D340" s="220" t="s">
        <v>145</v>
      </c>
      <c r="E340" s="37"/>
      <c r="F340" s="221" t="s">
        <v>509</v>
      </c>
      <c r="G340" s="37"/>
      <c r="H340" s="37"/>
      <c r="I340" s="222"/>
      <c r="J340" s="37"/>
      <c r="K340" s="37"/>
      <c r="L340" s="41"/>
      <c r="M340" s="223"/>
      <c r="N340" s="224"/>
      <c r="O340" s="88"/>
      <c r="P340" s="88"/>
      <c r="Q340" s="88"/>
      <c r="R340" s="88"/>
      <c r="S340" s="88"/>
      <c r="T340" s="89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T340" s="14" t="s">
        <v>145</v>
      </c>
      <c r="AU340" s="14" t="s">
        <v>84</v>
      </c>
    </row>
    <row r="341" s="2" customFormat="1" ht="16.5" customHeight="1">
      <c r="A341" s="35"/>
      <c r="B341" s="36"/>
      <c r="C341" s="207" t="s">
        <v>511</v>
      </c>
      <c r="D341" s="207" t="s">
        <v>140</v>
      </c>
      <c r="E341" s="208" t="s">
        <v>512</v>
      </c>
      <c r="F341" s="209" t="s">
        <v>513</v>
      </c>
      <c r="G341" s="210" t="s">
        <v>483</v>
      </c>
      <c r="H341" s="211">
        <v>90</v>
      </c>
      <c r="I341" s="212"/>
      <c r="J341" s="213">
        <f>ROUND(I341*H341,2)</f>
        <v>0</v>
      </c>
      <c r="K341" s="209" t="s">
        <v>1</v>
      </c>
      <c r="L341" s="41"/>
      <c r="M341" s="214" t="s">
        <v>1</v>
      </c>
      <c r="N341" s="215" t="s">
        <v>41</v>
      </c>
      <c r="O341" s="88"/>
      <c r="P341" s="216">
        <f>O341*H341</f>
        <v>0</v>
      </c>
      <c r="Q341" s="216">
        <v>0</v>
      </c>
      <c r="R341" s="216">
        <f>Q341*H341</f>
        <v>0</v>
      </c>
      <c r="S341" s="216">
        <v>0</v>
      </c>
      <c r="T341" s="217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18" t="s">
        <v>144</v>
      </c>
      <c r="AT341" s="218" t="s">
        <v>140</v>
      </c>
      <c r="AU341" s="218" t="s">
        <v>84</v>
      </c>
      <c r="AY341" s="14" t="s">
        <v>139</v>
      </c>
      <c r="BE341" s="219">
        <f>IF(N341="základní",J341,0)</f>
        <v>0</v>
      </c>
      <c r="BF341" s="219">
        <f>IF(N341="snížená",J341,0)</f>
        <v>0</v>
      </c>
      <c r="BG341" s="219">
        <f>IF(N341="zákl. přenesená",J341,0)</f>
        <v>0</v>
      </c>
      <c r="BH341" s="219">
        <f>IF(N341="sníž. přenesená",J341,0)</f>
        <v>0</v>
      </c>
      <c r="BI341" s="219">
        <f>IF(N341="nulová",J341,0)</f>
        <v>0</v>
      </c>
      <c r="BJ341" s="14" t="s">
        <v>84</v>
      </c>
      <c r="BK341" s="219">
        <f>ROUND(I341*H341,2)</f>
        <v>0</v>
      </c>
      <c r="BL341" s="14" t="s">
        <v>144</v>
      </c>
      <c r="BM341" s="218" t="s">
        <v>514</v>
      </c>
    </row>
    <row r="342" s="2" customFormat="1">
      <c r="A342" s="35"/>
      <c r="B342" s="36"/>
      <c r="C342" s="37"/>
      <c r="D342" s="220" t="s">
        <v>145</v>
      </c>
      <c r="E342" s="37"/>
      <c r="F342" s="221" t="s">
        <v>513</v>
      </c>
      <c r="G342" s="37"/>
      <c r="H342" s="37"/>
      <c r="I342" s="222"/>
      <c r="J342" s="37"/>
      <c r="K342" s="37"/>
      <c r="L342" s="41"/>
      <c r="M342" s="223"/>
      <c r="N342" s="224"/>
      <c r="O342" s="88"/>
      <c r="P342" s="88"/>
      <c r="Q342" s="88"/>
      <c r="R342" s="88"/>
      <c r="S342" s="88"/>
      <c r="T342" s="89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4" t="s">
        <v>145</v>
      </c>
      <c r="AU342" s="14" t="s">
        <v>84</v>
      </c>
    </row>
    <row r="343" s="2" customFormat="1" ht="66.75" customHeight="1">
      <c r="A343" s="35"/>
      <c r="B343" s="36"/>
      <c r="C343" s="207" t="s">
        <v>324</v>
      </c>
      <c r="D343" s="207" t="s">
        <v>140</v>
      </c>
      <c r="E343" s="208" t="s">
        <v>515</v>
      </c>
      <c r="F343" s="209" t="s">
        <v>516</v>
      </c>
      <c r="G343" s="210" t="s">
        <v>149</v>
      </c>
      <c r="H343" s="211">
        <v>30</v>
      </c>
      <c r="I343" s="212"/>
      <c r="J343" s="213">
        <f>ROUND(I343*H343,2)</f>
        <v>0</v>
      </c>
      <c r="K343" s="209" t="s">
        <v>1</v>
      </c>
      <c r="L343" s="41"/>
      <c r="M343" s="214" t="s">
        <v>1</v>
      </c>
      <c r="N343" s="215" t="s">
        <v>41</v>
      </c>
      <c r="O343" s="88"/>
      <c r="P343" s="216">
        <f>O343*H343</f>
        <v>0</v>
      </c>
      <c r="Q343" s="216">
        <v>0</v>
      </c>
      <c r="R343" s="216">
        <f>Q343*H343</f>
        <v>0</v>
      </c>
      <c r="S343" s="216">
        <v>0</v>
      </c>
      <c r="T343" s="217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18" t="s">
        <v>144</v>
      </c>
      <c r="AT343" s="218" t="s">
        <v>140</v>
      </c>
      <c r="AU343" s="218" t="s">
        <v>84</v>
      </c>
      <c r="AY343" s="14" t="s">
        <v>139</v>
      </c>
      <c r="BE343" s="219">
        <f>IF(N343="základní",J343,0)</f>
        <v>0</v>
      </c>
      <c r="BF343" s="219">
        <f>IF(N343="snížená",J343,0)</f>
        <v>0</v>
      </c>
      <c r="BG343" s="219">
        <f>IF(N343="zákl. přenesená",J343,0)</f>
        <v>0</v>
      </c>
      <c r="BH343" s="219">
        <f>IF(N343="sníž. přenesená",J343,0)</f>
        <v>0</v>
      </c>
      <c r="BI343" s="219">
        <f>IF(N343="nulová",J343,0)</f>
        <v>0</v>
      </c>
      <c r="BJ343" s="14" t="s">
        <v>84</v>
      </c>
      <c r="BK343" s="219">
        <f>ROUND(I343*H343,2)</f>
        <v>0</v>
      </c>
      <c r="BL343" s="14" t="s">
        <v>144</v>
      </c>
      <c r="BM343" s="218" t="s">
        <v>517</v>
      </c>
    </row>
    <row r="344" s="2" customFormat="1">
      <c r="A344" s="35"/>
      <c r="B344" s="36"/>
      <c r="C344" s="37"/>
      <c r="D344" s="220" t="s">
        <v>145</v>
      </c>
      <c r="E344" s="37"/>
      <c r="F344" s="221" t="s">
        <v>518</v>
      </c>
      <c r="G344" s="37"/>
      <c r="H344" s="37"/>
      <c r="I344" s="222"/>
      <c r="J344" s="37"/>
      <c r="K344" s="37"/>
      <c r="L344" s="41"/>
      <c r="M344" s="223"/>
      <c r="N344" s="224"/>
      <c r="O344" s="88"/>
      <c r="P344" s="88"/>
      <c r="Q344" s="88"/>
      <c r="R344" s="88"/>
      <c r="S344" s="88"/>
      <c r="T344" s="89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14" t="s">
        <v>145</v>
      </c>
      <c r="AU344" s="14" t="s">
        <v>84</v>
      </c>
    </row>
    <row r="345" s="2" customFormat="1" ht="66.75" customHeight="1">
      <c r="A345" s="35"/>
      <c r="B345" s="36"/>
      <c r="C345" s="207" t="s">
        <v>519</v>
      </c>
      <c r="D345" s="207" t="s">
        <v>140</v>
      </c>
      <c r="E345" s="208" t="s">
        <v>520</v>
      </c>
      <c r="F345" s="209" t="s">
        <v>521</v>
      </c>
      <c r="G345" s="210" t="s">
        <v>149</v>
      </c>
      <c r="H345" s="211">
        <v>20</v>
      </c>
      <c r="I345" s="212"/>
      <c r="J345" s="213">
        <f>ROUND(I345*H345,2)</f>
        <v>0</v>
      </c>
      <c r="K345" s="209" t="s">
        <v>1</v>
      </c>
      <c r="L345" s="41"/>
      <c r="M345" s="214" t="s">
        <v>1</v>
      </c>
      <c r="N345" s="215" t="s">
        <v>41</v>
      </c>
      <c r="O345" s="88"/>
      <c r="P345" s="216">
        <f>O345*H345</f>
        <v>0</v>
      </c>
      <c r="Q345" s="216">
        <v>0</v>
      </c>
      <c r="R345" s="216">
        <f>Q345*H345</f>
        <v>0</v>
      </c>
      <c r="S345" s="216">
        <v>0</v>
      </c>
      <c r="T345" s="217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18" t="s">
        <v>144</v>
      </c>
      <c r="AT345" s="218" t="s">
        <v>140</v>
      </c>
      <c r="AU345" s="218" t="s">
        <v>84</v>
      </c>
      <c r="AY345" s="14" t="s">
        <v>139</v>
      </c>
      <c r="BE345" s="219">
        <f>IF(N345="základní",J345,0)</f>
        <v>0</v>
      </c>
      <c r="BF345" s="219">
        <f>IF(N345="snížená",J345,0)</f>
        <v>0</v>
      </c>
      <c r="BG345" s="219">
        <f>IF(N345="zákl. přenesená",J345,0)</f>
        <v>0</v>
      </c>
      <c r="BH345" s="219">
        <f>IF(N345="sníž. přenesená",J345,0)</f>
        <v>0</v>
      </c>
      <c r="BI345" s="219">
        <f>IF(N345="nulová",J345,0)</f>
        <v>0</v>
      </c>
      <c r="BJ345" s="14" t="s">
        <v>84</v>
      </c>
      <c r="BK345" s="219">
        <f>ROUND(I345*H345,2)</f>
        <v>0</v>
      </c>
      <c r="BL345" s="14" t="s">
        <v>144</v>
      </c>
      <c r="BM345" s="218" t="s">
        <v>522</v>
      </c>
    </row>
    <row r="346" s="2" customFormat="1">
      <c r="A346" s="35"/>
      <c r="B346" s="36"/>
      <c r="C346" s="37"/>
      <c r="D346" s="220" t="s">
        <v>145</v>
      </c>
      <c r="E346" s="37"/>
      <c r="F346" s="221" t="s">
        <v>523</v>
      </c>
      <c r="G346" s="37"/>
      <c r="H346" s="37"/>
      <c r="I346" s="222"/>
      <c r="J346" s="37"/>
      <c r="K346" s="37"/>
      <c r="L346" s="41"/>
      <c r="M346" s="223"/>
      <c r="N346" s="224"/>
      <c r="O346" s="88"/>
      <c r="P346" s="88"/>
      <c r="Q346" s="88"/>
      <c r="R346" s="88"/>
      <c r="S346" s="88"/>
      <c r="T346" s="89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4" t="s">
        <v>145</v>
      </c>
      <c r="AU346" s="14" t="s">
        <v>84</v>
      </c>
    </row>
    <row r="347" s="2" customFormat="1" ht="66.75" customHeight="1">
      <c r="A347" s="35"/>
      <c r="B347" s="36"/>
      <c r="C347" s="207" t="s">
        <v>328</v>
      </c>
      <c r="D347" s="207" t="s">
        <v>140</v>
      </c>
      <c r="E347" s="208" t="s">
        <v>524</v>
      </c>
      <c r="F347" s="209" t="s">
        <v>525</v>
      </c>
      <c r="G347" s="210" t="s">
        <v>483</v>
      </c>
      <c r="H347" s="211">
        <v>20</v>
      </c>
      <c r="I347" s="212"/>
      <c r="J347" s="213">
        <f>ROUND(I347*H347,2)</f>
        <v>0</v>
      </c>
      <c r="K347" s="209" t="s">
        <v>1</v>
      </c>
      <c r="L347" s="41"/>
      <c r="M347" s="214" t="s">
        <v>1</v>
      </c>
      <c r="N347" s="215" t="s">
        <v>41</v>
      </c>
      <c r="O347" s="88"/>
      <c r="P347" s="216">
        <f>O347*H347</f>
        <v>0</v>
      </c>
      <c r="Q347" s="216">
        <v>0</v>
      </c>
      <c r="R347" s="216">
        <f>Q347*H347</f>
        <v>0</v>
      </c>
      <c r="S347" s="216">
        <v>0</v>
      </c>
      <c r="T347" s="217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18" t="s">
        <v>144</v>
      </c>
      <c r="AT347" s="218" t="s">
        <v>140</v>
      </c>
      <c r="AU347" s="218" t="s">
        <v>84</v>
      </c>
      <c r="AY347" s="14" t="s">
        <v>139</v>
      </c>
      <c r="BE347" s="219">
        <f>IF(N347="základní",J347,0)</f>
        <v>0</v>
      </c>
      <c r="BF347" s="219">
        <f>IF(N347="snížená",J347,0)</f>
        <v>0</v>
      </c>
      <c r="BG347" s="219">
        <f>IF(N347="zákl. přenesená",J347,0)</f>
        <v>0</v>
      </c>
      <c r="BH347" s="219">
        <f>IF(N347="sníž. přenesená",J347,0)</f>
        <v>0</v>
      </c>
      <c r="BI347" s="219">
        <f>IF(N347="nulová",J347,0)</f>
        <v>0</v>
      </c>
      <c r="BJ347" s="14" t="s">
        <v>84</v>
      </c>
      <c r="BK347" s="219">
        <f>ROUND(I347*H347,2)</f>
        <v>0</v>
      </c>
      <c r="BL347" s="14" t="s">
        <v>144</v>
      </c>
      <c r="BM347" s="218" t="s">
        <v>526</v>
      </c>
    </row>
    <row r="348" s="2" customFormat="1">
      <c r="A348" s="35"/>
      <c r="B348" s="36"/>
      <c r="C348" s="37"/>
      <c r="D348" s="220" t="s">
        <v>145</v>
      </c>
      <c r="E348" s="37"/>
      <c r="F348" s="221" t="s">
        <v>527</v>
      </c>
      <c r="G348" s="37"/>
      <c r="H348" s="37"/>
      <c r="I348" s="222"/>
      <c r="J348" s="37"/>
      <c r="K348" s="37"/>
      <c r="L348" s="41"/>
      <c r="M348" s="223"/>
      <c r="N348" s="224"/>
      <c r="O348" s="88"/>
      <c r="P348" s="88"/>
      <c r="Q348" s="88"/>
      <c r="R348" s="88"/>
      <c r="S348" s="88"/>
      <c r="T348" s="89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14" t="s">
        <v>145</v>
      </c>
      <c r="AU348" s="14" t="s">
        <v>84</v>
      </c>
    </row>
    <row r="349" s="2" customFormat="1" ht="66.75" customHeight="1">
      <c r="A349" s="35"/>
      <c r="B349" s="36"/>
      <c r="C349" s="207" t="s">
        <v>528</v>
      </c>
      <c r="D349" s="207" t="s">
        <v>140</v>
      </c>
      <c r="E349" s="208" t="s">
        <v>529</v>
      </c>
      <c r="F349" s="209" t="s">
        <v>530</v>
      </c>
      <c r="G349" s="210" t="s">
        <v>483</v>
      </c>
      <c r="H349" s="211">
        <v>15</v>
      </c>
      <c r="I349" s="212"/>
      <c r="J349" s="213">
        <f>ROUND(I349*H349,2)</f>
        <v>0</v>
      </c>
      <c r="K349" s="209" t="s">
        <v>1</v>
      </c>
      <c r="L349" s="41"/>
      <c r="M349" s="214" t="s">
        <v>1</v>
      </c>
      <c r="N349" s="215" t="s">
        <v>41</v>
      </c>
      <c r="O349" s="88"/>
      <c r="P349" s="216">
        <f>O349*H349</f>
        <v>0</v>
      </c>
      <c r="Q349" s="216">
        <v>0</v>
      </c>
      <c r="R349" s="216">
        <f>Q349*H349</f>
        <v>0</v>
      </c>
      <c r="S349" s="216">
        <v>0</v>
      </c>
      <c r="T349" s="217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18" t="s">
        <v>144</v>
      </c>
      <c r="AT349" s="218" t="s">
        <v>140</v>
      </c>
      <c r="AU349" s="218" t="s">
        <v>84</v>
      </c>
      <c r="AY349" s="14" t="s">
        <v>139</v>
      </c>
      <c r="BE349" s="219">
        <f>IF(N349="základní",J349,0)</f>
        <v>0</v>
      </c>
      <c r="BF349" s="219">
        <f>IF(N349="snížená",J349,0)</f>
        <v>0</v>
      </c>
      <c r="BG349" s="219">
        <f>IF(N349="zákl. přenesená",J349,0)</f>
        <v>0</v>
      </c>
      <c r="BH349" s="219">
        <f>IF(N349="sníž. přenesená",J349,0)</f>
        <v>0</v>
      </c>
      <c r="BI349" s="219">
        <f>IF(N349="nulová",J349,0)</f>
        <v>0</v>
      </c>
      <c r="BJ349" s="14" t="s">
        <v>84</v>
      </c>
      <c r="BK349" s="219">
        <f>ROUND(I349*H349,2)</f>
        <v>0</v>
      </c>
      <c r="BL349" s="14" t="s">
        <v>144</v>
      </c>
      <c r="BM349" s="218" t="s">
        <v>531</v>
      </c>
    </row>
    <row r="350" s="2" customFormat="1">
      <c r="A350" s="35"/>
      <c r="B350" s="36"/>
      <c r="C350" s="37"/>
      <c r="D350" s="220" t="s">
        <v>145</v>
      </c>
      <c r="E350" s="37"/>
      <c r="F350" s="221" t="s">
        <v>532</v>
      </c>
      <c r="G350" s="37"/>
      <c r="H350" s="37"/>
      <c r="I350" s="222"/>
      <c r="J350" s="37"/>
      <c r="K350" s="37"/>
      <c r="L350" s="41"/>
      <c r="M350" s="223"/>
      <c r="N350" s="224"/>
      <c r="O350" s="88"/>
      <c r="P350" s="88"/>
      <c r="Q350" s="88"/>
      <c r="R350" s="88"/>
      <c r="S350" s="88"/>
      <c r="T350" s="89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14" t="s">
        <v>145</v>
      </c>
      <c r="AU350" s="14" t="s">
        <v>84</v>
      </c>
    </row>
    <row r="351" s="2" customFormat="1" ht="37.8" customHeight="1">
      <c r="A351" s="35"/>
      <c r="B351" s="36"/>
      <c r="C351" s="207" t="s">
        <v>331</v>
      </c>
      <c r="D351" s="207" t="s">
        <v>140</v>
      </c>
      <c r="E351" s="208" t="s">
        <v>533</v>
      </c>
      <c r="F351" s="209" t="s">
        <v>534</v>
      </c>
      <c r="G351" s="210" t="s">
        <v>149</v>
      </c>
      <c r="H351" s="211">
        <v>1</v>
      </c>
      <c r="I351" s="212"/>
      <c r="J351" s="213">
        <f>ROUND(I351*H351,2)</f>
        <v>0</v>
      </c>
      <c r="K351" s="209" t="s">
        <v>1</v>
      </c>
      <c r="L351" s="41"/>
      <c r="M351" s="214" t="s">
        <v>1</v>
      </c>
      <c r="N351" s="215" t="s">
        <v>41</v>
      </c>
      <c r="O351" s="88"/>
      <c r="P351" s="216">
        <f>O351*H351</f>
        <v>0</v>
      </c>
      <c r="Q351" s="216">
        <v>0</v>
      </c>
      <c r="R351" s="216">
        <f>Q351*H351</f>
        <v>0</v>
      </c>
      <c r="S351" s="216">
        <v>0</v>
      </c>
      <c r="T351" s="217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18" t="s">
        <v>144</v>
      </c>
      <c r="AT351" s="218" t="s">
        <v>140</v>
      </c>
      <c r="AU351" s="218" t="s">
        <v>84</v>
      </c>
      <c r="AY351" s="14" t="s">
        <v>139</v>
      </c>
      <c r="BE351" s="219">
        <f>IF(N351="základní",J351,0)</f>
        <v>0</v>
      </c>
      <c r="BF351" s="219">
        <f>IF(N351="snížená",J351,0)</f>
        <v>0</v>
      </c>
      <c r="BG351" s="219">
        <f>IF(N351="zákl. přenesená",J351,0)</f>
        <v>0</v>
      </c>
      <c r="BH351" s="219">
        <f>IF(N351="sníž. přenesená",J351,0)</f>
        <v>0</v>
      </c>
      <c r="BI351" s="219">
        <f>IF(N351="nulová",J351,0)</f>
        <v>0</v>
      </c>
      <c r="BJ351" s="14" t="s">
        <v>84</v>
      </c>
      <c r="BK351" s="219">
        <f>ROUND(I351*H351,2)</f>
        <v>0</v>
      </c>
      <c r="BL351" s="14" t="s">
        <v>144</v>
      </c>
      <c r="BM351" s="218" t="s">
        <v>535</v>
      </c>
    </row>
    <row r="352" s="2" customFormat="1">
      <c r="A352" s="35"/>
      <c r="B352" s="36"/>
      <c r="C352" s="37"/>
      <c r="D352" s="220" t="s">
        <v>145</v>
      </c>
      <c r="E352" s="37"/>
      <c r="F352" s="221" t="s">
        <v>534</v>
      </c>
      <c r="G352" s="37"/>
      <c r="H352" s="37"/>
      <c r="I352" s="222"/>
      <c r="J352" s="37"/>
      <c r="K352" s="37"/>
      <c r="L352" s="41"/>
      <c r="M352" s="223"/>
      <c r="N352" s="224"/>
      <c r="O352" s="88"/>
      <c r="P352" s="88"/>
      <c r="Q352" s="88"/>
      <c r="R352" s="88"/>
      <c r="S352" s="88"/>
      <c r="T352" s="89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4" t="s">
        <v>145</v>
      </c>
      <c r="AU352" s="14" t="s">
        <v>84</v>
      </c>
    </row>
    <row r="353" s="2" customFormat="1" ht="24.15" customHeight="1">
      <c r="A353" s="35"/>
      <c r="B353" s="36"/>
      <c r="C353" s="207" t="s">
        <v>536</v>
      </c>
      <c r="D353" s="207" t="s">
        <v>140</v>
      </c>
      <c r="E353" s="208" t="s">
        <v>537</v>
      </c>
      <c r="F353" s="209" t="s">
        <v>538</v>
      </c>
      <c r="G353" s="210" t="s">
        <v>149</v>
      </c>
      <c r="H353" s="211">
        <v>1</v>
      </c>
      <c r="I353" s="212"/>
      <c r="J353" s="213">
        <f>ROUND(I353*H353,2)</f>
        <v>0</v>
      </c>
      <c r="K353" s="209" t="s">
        <v>1</v>
      </c>
      <c r="L353" s="41"/>
      <c r="M353" s="214" t="s">
        <v>1</v>
      </c>
      <c r="N353" s="215" t="s">
        <v>41</v>
      </c>
      <c r="O353" s="88"/>
      <c r="P353" s="216">
        <f>O353*H353</f>
        <v>0</v>
      </c>
      <c r="Q353" s="216">
        <v>0</v>
      </c>
      <c r="R353" s="216">
        <f>Q353*H353</f>
        <v>0</v>
      </c>
      <c r="S353" s="216">
        <v>0</v>
      </c>
      <c r="T353" s="217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18" t="s">
        <v>144</v>
      </c>
      <c r="AT353" s="218" t="s">
        <v>140</v>
      </c>
      <c r="AU353" s="218" t="s">
        <v>84</v>
      </c>
      <c r="AY353" s="14" t="s">
        <v>139</v>
      </c>
      <c r="BE353" s="219">
        <f>IF(N353="základní",J353,0)</f>
        <v>0</v>
      </c>
      <c r="BF353" s="219">
        <f>IF(N353="snížená",J353,0)</f>
        <v>0</v>
      </c>
      <c r="BG353" s="219">
        <f>IF(N353="zákl. přenesená",J353,0)</f>
        <v>0</v>
      </c>
      <c r="BH353" s="219">
        <f>IF(N353="sníž. přenesená",J353,0)</f>
        <v>0</v>
      </c>
      <c r="BI353" s="219">
        <f>IF(N353="nulová",J353,0)</f>
        <v>0</v>
      </c>
      <c r="BJ353" s="14" t="s">
        <v>84</v>
      </c>
      <c r="BK353" s="219">
        <f>ROUND(I353*H353,2)</f>
        <v>0</v>
      </c>
      <c r="BL353" s="14" t="s">
        <v>144</v>
      </c>
      <c r="BM353" s="218" t="s">
        <v>539</v>
      </c>
    </row>
    <row r="354" s="2" customFormat="1">
      <c r="A354" s="35"/>
      <c r="B354" s="36"/>
      <c r="C354" s="37"/>
      <c r="D354" s="220" t="s">
        <v>145</v>
      </c>
      <c r="E354" s="37"/>
      <c r="F354" s="221" t="s">
        <v>538</v>
      </c>
      <c r="G354" s="37"/>
      <c r="H354" s="37"/>
      <c r="I354" s="222"/>
      <c r="J354" s="37"/>
      <c r="K354" s="37"/>
      <c r="L354" s="41"/>
      <c r="M354" s="223"/>
      <c r="N354" s="224"/>
      <c r="O354" s="88"/>
      <c r="P354" s="88"/>
      <c r="Q354" s="88"/>
      <c r="R354" s="88"/>
      <c r="S354" s="88"/>
      <c r="T354" s="89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T354" s="14" t="s">
        <v>145</v>
      </c>
      <c r="AU354" s="14" t="s">
        <v>84</v>
      </c>
    </row>
    <row r="355" s="11" customFormat="1" ht="25.92" customHeight="1">
      <c r="A355" s="11"/>
      <c r="B355" s="193"/>
      <c r="C355" s="194"/>
      <c r="D355" s="195" t="s">
        <v>75</v>
      </c>
      <c r="E355" s="196" t="s">
        <v>540</v>
      </c>
      <c r="F355" s="196" t="s">
        <v>541</v>
      </c>
      <c r="G355" s="194"/>
      <c r="H355" s="194"/>
      <c r="I355" s="197"/>
      <c r="J355" s="198">
        <f>BK355</f>
        <v>0</v>
      </c>
      <c r="K355" s="194"/>
      <c r="L355" s="199"/>
      <c r="M355" s="200"/>
      <c r="N355" s="201"/>
      <c r="O355" s="201"/>
      <c r="P355" s="202">
        <f>SUM(P356:P359)</f>
        <v>0</v>
      </c>
      <c r="Q355" s="201"/>
      <c r="R355" s="202">
        <f>SUM(R356:R359)</f>
        <v>0</v>
      </c>
      <c r="S355" s="201"/>
      <c r="T355" s="203">
        <f>SUM(T356:T359)</f>
        <v>0</v>
      </c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R355" s="204" t="s">
        <v>84</v>
      </c>
      <c r="AT355" s="205" t="s">
        <v>75</v>
      </c>
      <c r="AU355" s="205" t="s">
        <v>76</v>
      </c>
      <c r="AY355" s="204" t="s">
        <v>139</v>
      </c>
      <c r="BK355" s="206">
        <f>SUM(BK356:BK359)</f>
        <v>0</v>
      </c>
    </row>
    <row r="356" s="2" customFormat="1" ht="55.5" customHeight="1">
      <c r="A356" s="35"/>
      <c r="B356" s="36"/>
      <c r="C356" s="207" t="s">
        <v>335</v>
      </c>
      <c r="D356" s="207" t="s">
        <v>140</v>
      </c>
      <c r="E356" s="208" t="s">
        <v>542</v>
      </c>
      <c r="F356" s="209" t="s">
        <v>543</v>
      </c>
      <c r="G356" s="210" t="s">
        <v>143</v>
      </c>
      <c r="H356" s="211">
        <v>1</v>
      </c>
      <c r="I356" s="212"/>
      <c r="J356" s="213">
        <f>ROUND(I356*H356,2)</f>
        <v>0</v>
      </c>
      <c r="K356" s="209" t="s">
        <v>1</v>
      </c>
      <c r="L356" s="41"/>
      <c r="M356" s="214" t="s">
        <v>1</v>
      </c>
      <c r="N356" s="215" t="s">
        <v>41</v>
      </c>
      <c r="O356" s="88"/>
      <c r="P356" s="216">
        <f>O356*H356</f>
        <v>0</v>
      </c>
      <c r="Q356" s="216">
        <v>0</v>
      </c>
      <c r="R356" s="216">
        <f>Q356*H356</f>
        <v>0</v>
      </c>
      <c r="S356" s="216">
        <v>0</v>
      </c>
      <c r="T356" s="217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18" t="s">
        <v>144</v>
      </c>
      <c r="AT356" s="218" t="s">
        <v>140</v>
      </c>
      <c r="AU356" s="218" t="s">
        <v>84</v>
      </c>
      <c r="AY356" s="14" t="s">
        <v>139</v>
      </c>
      <c r="BE356" s="219">
        <f>IF(N356="základní",J356,0)</f>
        <v>0</v>
      </c>
      <c r="BF356" s="219">
        <f>IF(N356="snížená",J356,0)</f>
        <v>0</v>
      </c>
      <c r="BG356" s="219">
        <f>IF(N356="zákl. přenesená",J356,0)</f>
        <v>0</v>
      </c>
      <c r="BH356" s="219">
        <f>IF(N356="sníž. přenesená",J356,0)</f>
        <v>0</v>
      </c>
      <c r="BI356" s="219">
        <f>IF(N356="nulová",J356,0)</f>
        <v>0</v>
      </c>
      <c r="BJ356" s="14" t="s">
        <v>84</v>
      </c>
      <c r="BK356" s="219">
        <f>ROUND(I356*H356,2)</f>
        <v>0</v>
      </c>
      <c r="BL356" s="14" t="s">
        <v>144</v>
      </c>
      <c r="BM356" s="218" t="s">
        <v>544</v>
      </c>
    </row>
    <row r="357" s="2" customFormat="1">
      <c r="A357" s="35"/>
      <c r="B357" s="36"/>
      <c r="C357" s="37"/>
      <c r="D357" s="220" t="s">
        <v>145</v>
      </c>
      <c r="E357" s="37"/>
      <c r="F357" s="221" t="s">
        <v>543</v>
      </c>
      <c r="G357" s="37"/>
      <c r="H357" s="37"/>
      <c r="I357" s="222"/>
      <c r="J357" s="37"/>
      <c r="K357" s="37"/>
      <c r="L357" s="41"/>
      <c r="M357" s="223"/>
      <c r="N357" s="224"/>
      <c r="O357" s="88"/>
      <c r="P357" s="88"/>
      <c r="Q357" s="88"/>
      <c r="R357" s="88"/>
      <c r="S357" s="88"/>
      <c r="T357" s="89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4" t="s">
        <v>145</v>
      </c>
      <c r="AU357" s="14" t="s">
        <v>84</v>
      </c>
    </row>
    <row r="358" s="2" customFormat="1" ht="78" customHeight="1">
      <c r="A358" s="35"/>
      <c r="B358" s="36"/>
      <c r="C358" s="207" t="s">
        <v>545</v>
      </c>
      <c r="D358" s="207" t="s">
        <v>140</v>
      </c>
      <c r="E358" s="208" t="s">
        <v>546</v>
      </c>
      <c r="F358" s="209" t="s">
        <v>547</v>
      </c>
      <c r="G358" s="210" t="s">
        <v>143</v>
      </c>
      <c r="H358" s="211">
        <v>1</v>
      </c>
      <c r="I358" s="212"/>
      <c r="J358" s="213">
        <f>ROUND(I358*H358,2)</f>
        <v>0</v>
      </c>
      <c r="K358" s="209" t="s">
        <v>1</v>
      </c>
      <c r="L358" s="41"/>
      <c r="M358" s="214" t="s">
        <v>1</v>
      </c>
      <c r="N358" s="215" t="s">
        <v>41</v>
      </c>
      <c r="O358" s="88"/>
      <c r="P358" s="216">
        <f>O358*H358</f>
        <v>0</v>
      </c>
      <c r="Q358" s="216">
        <v>0</v>
      </c>
      <c r="R358" s="216">
        <f>Q358*H358</f>
        <v>0</v>
      </c>
      <c r="S358" s="216">
        <v>0</v>
      </c>
      <c r="T358" s="217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18" t="s">
        <v>144</v>
      </c>
      <c r="AT358" s="218" t="s">
        <v>140</v>
      </c>
      <c r="AU358" s="218" t="s">
        <v>84</v>
      </c>
      <c r="AY358" s="14" t="s">
        <v>139</v>
      </c>
      <c r="BE358" s="219">
        <f>IF(N358="základní",J358,0)</f>
        <v>0</v>
      </c>
      <c r="BF358" s="219">
        <f>IF(N358="snížená",J358,0)</f>
        <v>0</v>
      </c>
      <c r="BG358" s="219">
        <f>IF(N358="zákl. přenesená",J358,0)</f>
        <v>0</v>
      </c>
      <c r="BH358" s="219">
        <f>IF(N358="sníž. přenesená",J358,0)</f>
        <v>0</v>
      </c>
      <c r="BI358" s="219">
        <f>IF(N358="nulová",J358,0)</f>
        <v>0</v>
      </c>
      <c r="BJ358" s="14" t="s">
        <v>84</v>
      </c>
      <c r="BK358" s="219">
        <f>ROUND(I358*H358,2)</f>
        <v>0</v>
      </c>
      <c r="BL358" s="14" t="s">
        <v>144</v>
      </c>
      <c r="BM358" s="218" t="s">
        <v>548</v>
      </c>
    </row>
    <row r="359" s="2" customFormat="1">
      <c r="A359" s="35"/>
      <c r="B359" s="36"/>
      <c r="C359" s="37"/>
      <c r="D359" s="220" t="s">
        <v>145</v>
      </c>
      <c r="E359" s="37"/>
      <c r="F359" s="221" t="s">
        <v>549</v>
      </c>
      <c r="G359" s="37"/>
      <c r="H359" s="37"/>
      <c r="I359" s="222"/>
      <c r="J359" s="37"/>
      <c r="K359" s="37"/>
      <c r="L359" s="41"/>
      <c r="M359" s="223"/>
      <c r="N359" s="224"/>
      <c r="O359" s="88"/>
      <c r="P359" s="88"/>
      <c r="Q359" s="88"/>
      <c r="R359" s="88"/>
      <c r="S359" s="88"/>
      <c r="T359" s="89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14" t="s">
        <v>145</v>
      </c>
      <c r="AU359" s="14" t="s">
        <v>84</v>
      </c>
    </row>
    <row r="360" s="11" customFormat="1" ht="25.92" customHeight="1">
      <c r="A360" s="11"/>
      <c r="B360" s="193"/>
      <c r="C360" s="194"/>
      <c r="D360" s="195" t="s">
        <v>75</v>
      </c>
      <c r="E360" s="196" t="s">
        <v>550</v>
      </c>
      <c r="F360" s="196" t="s">
        <v>551</v>
      </c>
      <c r="G360" s="194"/>
      <c r="H360" s="194"/>
      <c r="I360" s="197"/>
      <c r="J360" s="198">
        <f>BK360</f>
        <v>0</v>
      </c>
      <c r="K360" s="194"/>
      <c r="L360" s="199"/>
      <c r="M360" s="200"/>
      <c r="N360" s="201"/>
      <c r="O360" s="201"/>
      <c r="P360" s="202">
        <f>SUM(P361:P362)</f>
        <v>0</v>
      </c>
      <c r="Q360" s="201"/>
      <c r="R360" s="202">
        <f>SUM(R361:R362)</f>
        <v>0</v>
      </c>
      <c r="S360" s="201"/>
      <c r="T360" s="203">
        <f>SUM(T361:T362)</f>
        <v>0</v>
      </c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R360" s="204" t="s">
        <v>84</v>
      </c>
      <c r="AT360" s="205" t="s">
        <v>75</v>
      </c>
      <c r="AU360" s="205" t="s">
        <v>76</v>
      </c>
      <c r="AY360" s="204" t="s">
        <v>139</v>
      </c>
      <c r="BK360" s="206">
        <f>SUM(BK361:BK362)</f>
        <v>0</v>
      </c>
    </row>
    <row r="361" s="2" customFormat="1" ht="16.5" customHeight="1">
      <c r="A361" s="35"/>
      <c r="B361" s="36"/>
      <c r="C361" s="207" t="s">
        <v>338</v>
      </c>
      <c r="D361" s="207" t="s">
        <v>140</v>
      </c>
      <c r="E361" s="208" t="s">
        <v>552</v>
      </c>
      <c r="F361" s="209" t="s">
        <v>553</v>
      </c>
      <c r="G361" s="210" t="s">
        <v>143</v>
      </c>
      <c r="H361" s="211">
        <v>1</v>
      </c>
      <c r="I361" s="212"/>
      <c r="J361" s="213">
        <f>ROUND(I361*H361,2)</f>
        <v>0</v>
      </c>
      <c r="K361" s="209" t="s">
        <v>1</v>
      </c>
      <c r="L361" s="41"/>
      <c r="M361" s="214" t="s">
        <v>1</v>
      </c>
      <c r="N361" s="215" t="s">
        <v>41</v>
      </c>
      <c r="O361" s="88"/>
      <c r="P361" s="216">
        <f>O361*H361</f>
        <v>0</v>
      </c>
      <c r="Q361" s="216">
        <v>0</v>
      </c>
      <c r="R361" s="216">
        <f>Q361*H361</f>
        <v>0</v>
      </c>
      <c r="S361" s="216">
        <v>0</v>
      </c>
      <c r="T361" s="217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18" t="s">
        <v>144</v>
      </c>
      <c r="AT361" s="218" t="s">
        <v>140</v>
      </c>
      <c r="AU361" s="218" t="s">
        <v>84</v>
      </c>
      <c r="AY361" s="14" t="s">
        <v>139</v>
      </c>
      <c r="BE361" s="219">
        <f>IF(N361="základní",J361,0)</f>
        <v>0</v>
      </c>
      <c r="BF361" s="219">
        <f>IF(N361="snížená",J361,0)</f>
        <v>0</v>
      </c>
      <c r="BG361" s="219">
        <f>IF(N361="zákl. přenesená",J361,0)</f>
        <v>0</v>
      </c>
      <c r="BH361" s="219">
        <f>IF(N361="sníž. přenesená",J361,0)</f>
        <v>0</v>
      </c>
      <c r="BI361" s="219">
        <f>IF(N361="nulová",J361,0)</f>
        <v>0</v>
      </c>
      <c r="BJ361" s="14" t="s">
        <v>84</v>
      </c>
      <c r="BK361" s="219">
        <f>ROUND(I361*H361,2)</f>
        <v>0</v>
      </c>
      <c r="BL361" s="14" t="s">
        <v>144</v>
      </c>
      <c r="BM361" s="218" t="s">
        <v>554</v>
      </c>
    </row>
    <row r="362" s="2" customFormat="1">
      <c r="A362" s="35"/>
      <c r="B362" s="36"/>
      <c r="C362" s="37"/>
      <c r="D362" s="220" t="s">
        <v>145</v>
      </c>
      <c r="E362" s="37"/>
      <c r="F362" s="221" t="s">
        <v>553</v>
      </c>
      <c r="G362" s="37"/>
      <c r="H362" s="37"/>
      <c r="I362" s="222"/>
      <c r="J362" s="37"/>
      <c r="K362" s="37"/>
      <c r="L362" s="41"/>
      <c r="M362" s="225"/>
      <c r="N362" s="226"/>
      <c r="O362" s="227"/>
      <c r="P362" s="227"/>
      <c r="Q362" s="227"/>
      <c r="R362" s="227"/>
      <c r="S362" s="227"/>
      <c r="T362" s="228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T362" s="14" t="s">
        <v>145</v>
      </c>
      <c r="AU362" s="14" t="s">
        <v>84</v>
      </c>
    </row>
    <row r="363" s="2" customFormat="1" ht="6.96" customHeight="1">
      <c r="A363" s="35"/>
      <c r="B363" s="63"/>
      <c r="C363" s="64"/>
      <c r="D363" s="64"/>
      <c r="E363" s="64"/>
      <c r="F363" s="64"/>
      <c r="G363" s="64"/>
      <c r="H363" s="64"/>
      <c r="I363" s="64"/>
      <c r="J363" s="64"/>
      <c r="K363" s="64"/>
      <c r="L363" s="41"/>
      <c r="M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</row>
  </sheetData>
  <sheetProtection sheet="1" autoFilter="0" formatColumns="0" formatRows="0" objects="1" scenarios="1" spinCount="100000" saltValue="aAur6pKuk95wkoo7fY8eJgxxUPQ7tyLtG1IL0U7/RJFVOb1RdI6Z9W7iRaoR8hyydDfqI9ab7pToJKQ9OoN9lA==" hashValue="z39LqboVlLn6q/+eJrZCkkhBRW6eRHZWZzaZ2b9PdBB0FhnKcw8Q1H34dEhhV8V9A6DAMUoq3rwP56bOD9PKMQ==" algorithmName="SHA-512" password="CC35"/>
  <autoFilter ref="C134:K362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89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86</v>
      </c>
    </row>
    <row r="4" s="1" customFormat="1" ht="24.96" customHeight="1">
      <c r="B4" s="17"/>
      <c r="D4" s="135" t="s">
        <v>102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Snížení energetické náročnosti OD Andy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103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555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31</v>
      </c>
      <c r="G12" s="35"/>
      <c r="H12" s="35"/>
      <c r="I12" s="137" t="s">
        <v>22</v>
      </c>
      <c r="J12" s="141" t="str">
        <f>'Rekapitulace stavby'!AN8</f>
        <v>26. 11. 2020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>OD Andy s.r.o.</v>
      </c>
      <c r="F15" s="35"/>
      <c r="G15" s="35"/>
      <c r="H15" s="35"/>
      <c r="I15" s="137" t="s">
        <v>27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27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>J. Nešněra</v>
      </c>
      <c r="F24" s="35"/>
      <c r="G24" s="35"/>
      <c r="H24" s="35"/>
      <c r="I24" s="137" t="s">
        <v>27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35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36</v>
      </c>
      <c r="E30" s="35"/>
      <c r="F30" s="35"/>
      <c r="G30" s="35"/>
      <c r="H30" s="35"/>
      <c r="I30" s="35"/>
      <c r="J30" s="148">
        <f>ROUND(J141,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38</v>
      </c>
      <c r="G32" s="35"/>
      <c r="H32" s="35"/>
      <c r="I32" s="149" t="s">
        <v>37</v>
      </c>
      <c r="J32" s="149" t="s">
        <v>39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40</v>
      </c>
      <c r="E33" s="137" t="s">
        <v>41</v>
      </c>
      <c r="F33" s="151">
        <f>ROUND((SUM(BE141:BE603)),  2)</f>
        <v>0</v>
      </c>
      <c r="G33" s="35"/>
      <c r="H33" s="35"/>
      <c r="I33" s="152">
        <v>0.20999999999999999</v>
      </c>
      <c r="J33" s="151">
        <f>ROUND(((SUM(BE141:BE603))*I33),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42</v>
      </c>
      <c r="F34" s="151">
        <f>ROUND((SUM(BF141:BF603)),  2)</f>
        <v>0</v>
      </c>
      <c r="G34" s="35"/>
      <c r="H34" s="35"/>
      <c r="I34" s="152">
        <v>0.14999999999999999</v>
      </c>
      <c r="J34" s="151">
        <f>ROUND(((SUM(BF141:BF603))*I34),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43</v>
      </c>
      <c r="F35" s="151">
        <f>ROUND((SUM(BG141:BG603)),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44</v>
      </c>
      <c r="F36" s="151">
        <f>ROUND((SUM(BH141:BH603)),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45</v>
      </c>
      <c r="F37" s="151">
        <f>ROUND((SUM(BI141:BI603)),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46</v>
      </c>
      <c r="E39" s="155"/>
      <c r="F39" s="155"/>
      <c r="G39" s="156" t="s">
        <v>47</v>
      </c>
      <c r="H39" s="157" t="s">
        <v>48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49</v>
      </c>
      <c r="E50" s="161"/>
      <c r="F50" s="161"/>
      <c r="G50" s="160" t="s">
        <v>50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51</v>
      </c>
      <c r="E61" s="163"/>
      <c r="F61" s="164" t="s">
        <v>52</v>
      </c>
      <c r="G61" s="162" t="s">
        <v>51</v>
      </c>
      <c r="H61" s="163"/>
      <c r="I61" s="163"/>
      <c r="J61" s="165" t="s">
        <v>52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53</v>
      </c>
      <c r="E65" s="166"/>
      <c r="F65" s="166"/>
      <c r="G65" s="160" t="s">
        <v>54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51</v>
      </c>
      <c r="E76" s="163"/>
      <c r="F76" s="164" t="s">
        <v>52</v>
      </c>
      <c r="G76" s="162" t="s">
        <v>51</v>
      </c>
      <c r="H76" s="163"/>
      <c r="I76" s="163"/>
      <c r="J76" s="165" t="s">
        <v>52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Snížení energetické náročnosti OD Andy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103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 xml:space="preserve">02 - OD  ANDY VZT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26. 11. 2020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OD Andy s.r.o.</v>
      </c>
      <c r="G91" s="37"/>
      <c r="H91" s="37"/>
      <c r="I91" s="29" t="s">
        <v>30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J. Nešněra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106</v>
      </c>
      <c r="D94" s="173"/>
      <c r="E94" s="173"/>
      <c r="F94" s="173"/>
      <c r="G94" s="173"/>
      <c r="H94" s="173"/>
      <c r="I94" s="173"/>
      <c r="J94" s="174" t="s">
        <v>107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108</v>
      </c>
      <c r="D96" s="37"/>
      <c r="E96" s="37"/>
      <c r="F96" s="37"/>
      <c r="G96" s="37"/>
      <c r="H96" s="37"/>
      <c r="I96" s="37"/>
      <c r="J96" s="107">
        <f>J141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109</v>
      </c>
    </row>
    <row r="97" s="9" customFormat="1" ht="24.96" customHeight="1">
      <c r="A97" s="9"/>
      <c r="B97" s="176"/>
      <c r="C97" s="177"/>
      <c r="D97" s="178" t="s">
        <v>556</v>
      </c>
      <c r="E97" s="179"/>
      <c r="F97" s="179"/>
      <c r="G97" s="179"/>
      <c r="H97" s="179"/>
      <c r="I97" s="179"/>
      <c r="J97" s="180">
        <f>J142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557</v>
      </c>
      <c r="E98" s="179"/>
      <c r="F98" s="179"/>
      <c r="G98" s="179"/>
      <c r="H98" s="179"/>
      <c r="I98" s="179"/>
      <c r="J98" s="180">
        <f>J155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558</v>
      </c>
      <c r="E99" s="179"/>
      <c r="F99" s="179"/>
      <c r="G99" s="179"/>
      <c r="H99" s="179"/>
      <c r="I99" s="179"/>
      <c r="J99" s="180">
        <f>J156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557</v>
      </c>
      <c r="E100" s="179"/>
      <c r="F100" s="179"/>
      <c r="G100" s="179"/>
      <c r="H100" s="179"/>
      <c r="I100" s="179"/>
      <c r="J100" s="180">
        <f>J157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2" customFormat="1" ht="19.92" customHeight="1">
      <c r="A101" s="12"/>
      <c r="B101" s="229"/>
      <c r="C101" s="230"/>
      <c r="D101" s="231" t="s">
        <v>559</v>
      </c>
      <c r="E101" s="232"/>
      <c r="F101" s="232"/>
      <c r="G101" s="232"/>
      <c r="H101" s="232"/>
      <c r="I101" s="232"/>
      <c r="J101" s="233">
        <f>J158</f>
        <v>0</v>
      </c>
      <c r="K101" s="230"/>
      <c r="L101" s="234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29"/>
      <c r="C102" s="230"/>
      <c r="D102" s="231" t="s">
        <v>560</v>
      </c>
      <c r="E102" s="232"/>
      <c r="F102" s="232"/>
      <c r="G102" s="232"/>
      <c r="H102" s="232"/>
      <c r="I102" s="232"/>
      <c r="J102" s="233">
        <f>J163</f>
        <v>0</v>
      </c>
      <c r="K102" s="230"/>
      <c r="L102" s="234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29"/>
      <c r="C103" s="230"/>
      <c r="D103" s="231" t="s">
        <v>561</v>
      </c>
      <c r="E103" s="232"/>
      <c r="F103" s="232"/>
      <c r="G103" s="232"/>
      <c r="H103" s="232"/>
      <c r="I103" s="232"/>
      <c r="J103" s="233">
        <f>J168</f>
        <v>0</v>
      </c>
      <c r="K103" s="230"/>
      <c r="L103" s="234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229"/>
      <c r="C104" s="230"/>
      <c r="D104" s="231" t="s">
        <v>562</v>
      </c>
      <c r="E104" s="232"/>
      <c r="F104" s="232"/>
      <c r="G104" s="232"/>
      <c r="H104" s="232"/>
      <c r="I104" s="232"/>
      <c r="J104" s="233">
        <f>J177</f>
        <v>0</v>
      </c>
      <c r="K104" s="230"/>
      <c r="L104" s="234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12" customFormat="1" ht="19.92" customHeight="1">
      <c r="A105" s="12"/>
      <c r="B105" s="229"/>
      <c r="C105" s="230"/>
      <c r="D105" s="231" t="s">
        <v>563</v>
      </c>
      <c r="E105" s="232"/>
      <c r="F105" s="232"/>
      <c r="G105" s="232"/>
      <c r="H105" s="232"/>
      <c r="I105" s="232"/>
      <c r="J105" s="233">
        <f>J182</f>
        <v>0</v>
      </c>
      <c r="K105" s="230"/>
      <c r="L105" s="234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12" customFormat="1" ht="19.92" customHeight="1">
      <c r="A106" s="12"/>
      <c r="B106" s="229"/>
      <c r="C106" s="230"/>
      <c r="D106" s="231" t="s">
        <v>564</v>
      </c>
      <c r="E106" s="232"/>
      <c r="F106" s="232"/>
      <c r="G106" s="232"/>
      <c r="H106" s="232"/>
      <c r="I106" s="232"/>
      <c r="J106" s="233">
        <f>J185</f>
        <v>0</v>
      </c>
      <c r="K106" s="230"/>
      <c r="L106" s="234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</row>
    <row r="107" s="12" customFormat="1" ht="19.92" customHeight="1">
      <c r="A107" s="12"/>
      <c r="B107" s="229"/>
      <c r="C107" s="230"/>
      <c r="D107" s="231" t="s">
        <v>565</v>
      </c>
      <c r="E107" s="232"/>
      <c r="F107" s="232"/>
      <c r="G107" s="232"/>
      <c r="H107" s="232"/>
      <c r="I107" s="232"/>
      <c r="J107" s="233">
        <f>J190</f>
        <v>0</v>
      </c>
      <c r="K107" s="230"/>
      <c r="L107" s="234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</row>
    <row r="108" s="9" customFormat="1" ht="24.96" customHeight="1">
      <c r="A108" s="9"/>
      <c r="B108" s="176"/>
      <c r="C108" s="177"/>
      <c r="D108" s="178" t="s">
        <v>566</v>
      </c>
      <c r="E108" s="179"/>
      <c r="F108" s="179"/>
      <c r="G108" s="179"/>
      <c r="H108" s="179"/>
      <c r="I108" s="179"/>
      <c r="J108" s="180">
        <f>J193</f>
        <v>0</v>
      </c>
      <c r="K108" s="177"/>
      <c r="L108" s="181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76"/>
      <c r="C109" s="177"/>
      <c r="D109" s="178" t="s">
        <v>557</v>
      </c>
      <c r="E109" s="179"/>
      <c r="F109" s="179"/>
      <c r="G109" s="179"/>
      <c r="H109" s="179"/>
      <c r="I109" s="179"/>
      <c r="J109" s="180">
        <f>J194</f>
        <v>0</v>
      </c>
      <c r="K109" s="177"/>
      <c r="L109" s="181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2" customFormat="1" ht="19.92" customHeight="1">
      <c r="A110" s="12"/>
      <c r="B110" s="229"/>
      <c r="C110" s="230"/>
      <c r="D110" s="231" t="s">
        <v>559</v>
      </c>
      <c r="E110" s="232"/>
      <c r="F110" s="232"/>
      <c r="G110" s="232"/>
      <c r="H110" s="232"/>
      <c r="I110" s="232"/>
      <c r="J110" s="233">
        <f>J195</f>
        <v>0</v>
      </c>
      <c r="K110" s="230"/>
      <c r="L110" s="234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</row>
    <row r="111" s="12" customFormat="1" ht="19.92" customHeight="1">
      <c r="A111" s="12"/>
      <c r="B111" s="229"/>
      <c r="C111" s="230"/>
      <c r="D111" s="231" t="s">
        <v>567</v>
      </c>
      <c r="E111" s="232"/>
      <c r="F111" s="232"/>
      <c r="G111" s="232"/>
      <c r="H111" s="232"/>
      <c r="I111" s="232"/>
      <c r="J111" s="233">
        <f>J263</f>
        <v>0</v>
      </c>
      <c r="K111" s="230"/>
      <c r="L111" s="234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</row>
    <row r="112" s="12" customFormat="1" ht="19.92" customHeight="1">
      <c r="A112" s="12"/>
      <c r="B112" s="229"/>
      <c r="C112" s="230"/>
      <c r="D112" s="231" t="s">
        <v>568</v>
      </c>
      <c r="E112" s="232"/>
      <c r="F112" s="232"/>
      <c r="G112" s="232"/>
      <c r="H112" s="232"/>
      <c r="I112" s="232"/>
      <c r="J112" s="233">
        <f>J323</f>
        <v>0</v>
      </c>
      <c r="K112" s="230"/>
      <c r="L112" s="234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</row>
    <row r="113" s="12" customFormat="1" ht="19.92" customHeight="1">
      <c r="A113" s="12"/>
      <c r="B113" s="229"/>
      <c r="C113" s="230"/>
      <c r="D113" s="231" t="s">
        <v>569</v>
      </c>
      <c r="E113" s="232"/>
      <c r="F113" s="232"/>
      <c r="G113" s="232"/>
      <c r="H113" s="232"/>
      <c r="I113" s="232"/>
      <c r="J113" s="233">
        <f>J397</f>
        <v>0</v>
      </c>
      <c r="K113" s="230"/>
      <c r="L113" s="234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</row>
    <row r="114" s="12" customFormat="1" ht="19.92" customHeight="1">
      <c r="A114" s="12"/>
      <c r="B114" s="229"/>
      <c r="C114" s="230"/>
      <c r="D114" s="231" t="s">
        <v>570</v>
      </c>
      <c r="E114" s="232"/>
      <c r="F114" s="232"/>
      <c r="G114" s="232"/>
      <c r="H114" s="232"/>
      <c r="I114" s="232"/>
      <c r="J114" s="233">
        <f>J463</f>
        <v>0</v>
      </c>
      <c r="K114" s="230"/>
      <c r="L114" s="234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</row>
    <row r="115" s="12" customFormat="1" ht="19.92" customHeight="1">
      <c r="A115" s="12"/>
      <c r="B115" s="229"/>
      <c r="C115" s="230"/>
      <c r="D115" s="231" t="s">
        <v>571</v>
      </c>
      <c r="E115" s="232"/>
      <c r="F115" s="232"/>
      <c r="G115" s="232"/>
      <c r="H115" s="232"/>
      <c r="I115" s="232"/>
      <c r="J115" s="233">
        <f>J516</f>
        <v>0</v>
      </c>
      <c r="K115" s="230"/>
      <c r="L115" s="234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</row>
    <row r="116" s="9" customFormat="1" ht="24.96" customHeight="1">
      <c r="A116" s="9"/>
      <c r="B116" s="176"/>
      <c r="C116" s="177"/>
      <c r="D116" s="178" t="s">
        <v>572</v>
      </c>
      <c r="E116" s="179"/>
      <c r="F116" s="179"/>
      <c r="G116" s="179"/>
      <c r="H116" s="179"/>
      <c r="I116" s="179"/>
      <c r="J116" s="180">
        <f>J574</f>
        <v>0</v>
      </c>
      <c r="K116" s="177"/>
      <c r="L116" s="181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9" customFormat="1" ht="24.96" customHeight="1">
      <c r="A117" s="9"/>
      <c r="B117" s="176"/>
      <c r="C117" s="177"/>
      <c r="D117" s="178" t="s">
        <v>557</v>
      </c>
      <c r="E117" s="179"/>
      <c r="F117" s="179"/>
      <c r="G117" s="179"/>
      <c r="H117" s="179"/>
      <c r="I117" s="179"/>
      <c r="J117" s="180">
        <f>J575</f>
        <v>0</v>
      </c>
      <c r="K117" s="177"/>
      <c r="L117" s="181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9" customFormat="1" ht="24.96" customHeight="1">
      <c r="A118" s="9"/>
      <c r="B118" s="176"/>
      <c r="C118" s="177"/>
      <c r="D118" s="178" t="s">
        <v>573</v>
      </c>
      <c r="E118" s="179"/>
      <c r="F118" s="179"/>
      <c r="G118" s="179"/>
      <c r="H118" s="179"/>
      <c r="I118" s="179"/>
      <c r="J118" s="180">
        <f>J578</f>
        <v>0</v>
      </c>
      <c r="K118" s="177"/>
      <c r="L118" s="181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9" customFormat="1" ht="24.96" customHeight="1">
      <c r="A119" s="9"/>
      <c r="B119" s="176"/>
      <c r="C119" s="177"/>
      <c r="D119" s="178" t="s">
        <v>574</v>
      </c>
      <c r="E119" s="179"/>
      <c r="F119" s="179"/>
      <c r="G119" s="179"/>
      <c r="H119" s="179"/>
      <c r="I119" s="179"/>
      <c r="J119" s="180">
        <f>J589</f>
        <v>0</v>
      </c>
      <c r="K119" s="177"/>
      <c r="L119" s="181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9" customFormat="1" ht="24.96" customHeight="1">
      <c r="A120" s="9"/>
      <c r="B120" s="176"/>
      <c r="C120" s="177"/>
      <c r="D120" s="178" t="s">
        <v>575</v>
      </c>
      <c r="E120" s="179"/>
      <c r="F120" s="179"/>
      <c r="G120" s="179"/>
      <c r="H120" s="179"/>
      <c r="I120" s="179"/>
      <c r="J120" s="180">
        <f>J594</f>
        <v>0</v>
      </c>
      <c r="K120" s="177"/>
      <c r="L120" s="181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9" customFormat="1" ht="24.96" customHeight="1">
      <c r="A121" s="9"/>
      <c r="B121" s="176"/>
      <c r="C121" s="177"/>
      <c r="D121" s="178" t="s">
        <v>576</v>
      </c>
      <c r="E121" s="179"/>
      <c r="F121" s="179"/>
      <c r="G121" s="179"/>
      <c r="H121" s="179"/>
      <c r="I121" s="179"/>
      <c r="J121" s="180">
        <f>J601</f>
        <v>0</v>
      </c>
      <c r="K121" s="177"/>
      <c r="L121" s="181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2" customFormat="1" ht="21.84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63"/>
      <c r="C123" s="64"/>
      <c r="D123" s="64"/>
      <c r="E123" s="64"/>
      <c r="F123" s="64"/>
      <c r="G123" s="64"/>
      <c r="H123" s="64"/>
      <c r="I123" s="64"/>
      <c r="J123" s="64"/>
      <c r="K123" s="64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7" s="2" customFormat="1" ht="6.96" customHeight="1">
      <c r="A127" s="35"/>
      <c r="B127" s="65"/>
      <c r="C127" s="66"/>
      <c r="D127" s="66"/>
      <c r="E127" s="66"/>
      <c r="F127" s="66"/>
      <c r="G127" s="66"/>
      <c r="H127" s="66"/>
      <c r="I127" s="66"/>
      <c r="J127" s="66"/>
      <c r="K127" s="66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24.96" customHeight="1">
      <c r="A128" s="35"/>
      <c r="B128" s="36"/>
      <c r="C128" s="20" t="s">
        <v>124</v>
      </c>
      <c r="D128" s="37"/>
      <c r="E128" s="37"/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6.96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2" customHeight="1">
      <c r="A130" s="35"/>
      <c r="B130" s="36"/>
      <c r="C130" s="29" t="s">
        <v>16</v>
      </c>
      <c r="D130" s="37"/>
      <c r="E130" s="37"/>
      <c r="F130" s="37"/>
      <c r="G130" s="37"/>
      <c r="H130" s="37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6.5" customHeight="1">
      <c r="A131" s="35"/>
      <c r="B131" s="36"/>
      <c r="C131" s="37"/>
      <c r="D131" s="37"/>
      <c r="E131" s="171" t="str">
        <f>E7</f>
        <v>Snížení energetické náročnosti OD Andy</v>
      </c>
      <c r="F131" s="29"/>
      <c r="G131" s="29"/>
      <c r="H131" s="29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2" customHeight="1">
      <c r="A132" s="35"/>
      <c r="B132" s="36"/>
      <c r="C132" s="29" t="s">
        <v>103</v>
      </c>
      <c r="D132" s="37"/>
      <c r="E132" s="37"/>
      <c r="F132" s="37"/>
      <c r="G132" s="37"/>
      <c r="H132" s="37"/>
      <c r="I132" s="37"/>
      <c r="J132" s="37"/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16.5" customHeight="1">
      <c r="A133" s="35"/>
      <c r="B133" s="36"/>
      <c r="C133" s="37"/>
      <c r="D133" s="37"/>
      <c r="E133" s="73" t="str">
        <f>E9</f>
        <v xml:space="preserve">02 - OD  ANDY VZT</v>
      </c>
      <c r="F133" s="37"/>
      <c r="G133" s="37"/>
      <c r="H133" s="37"/>
      <c r="I133" s="37"/>
      <c r="J133" s="37"/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6.96" customHeigh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2" customHeight="1">
      <c r="A135" s="35"/>
      <c r="B135" s="36"/>
      <c r="C135" s="29" t="s">
        <v>20</v>
      </c>
      <c r="D135" s="37"/>
      <c r="E135" s="37"/>
      <c r="F135" s="24" t="str">
        <f>F12</f>
        <v xml:space="preserve"> </v>
      </c>
      <c r="G135" s="37"/>
      <c r="H135" s="37"/>
      <c r="I135" s="29" t="s">
        <v>22</v>
      </c>
      <c r="J135" s="76" t="str">
        <f>IF(J12="","",J12)</f>
        <v>26. 11. 2020</v>
      </c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6.96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15.15" customHeight="1">
      <c r="A137" s="35"/>
      <c r="B137" s="36"/>
      <c r="C137" s="29" t="s">
        <v>24</v>
      </c>
      <c r="D137" s="37"/>
      <c r="E137" s="37"/>
      <c r="F137" s="24" t="str">
        <f>E15</f>
        <v>OD Andy s.r.o.</v>
      </c>
      <c r="G137" s="37"/>
      <c r="H137" s="37"/>
      <c r="I137" s="29" t="s">
        <v>30</v>
      </c>
      <c r="J137" s="33" t="str">
        <f>E21</f>
        <v xml:space="preserve"> </v>
      </c>
      <c r="K137" s="37"/>
      <c r="L137" s="60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15.15" customHeight="1">
      <c r="A138" s="35"/>
      <c r="B138" s="36"/>
      <c r="C138" s="29" t="s">
        <v>28</v>
      </c>
      <c r="D138" s="37"/>
      <c r="E138" s="37"/>
      <c r="F138" s="24" t="str">
        <f>IF(E18="","",E18)</f>
        <v>Vyplň údaj</v>
      </c>
      <c r="G138" s="37"/>
      <c r="H138" s="37"/>
      <c r="I138" s="29" t="s">
        <v>33</v>
      </c>
      <c r="J138" s="33" t="str">
        <f>E24</f>
        <v>J. Nešněra</v>
      </c>
      <c r="K138" s="37"/>
      <c r="L138" s="60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2" customFormat="1" ht="10.32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60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="10" customFormat="1" ht="29.28" customHeight="1">
      <c r="A140" s="182"/>
      <c r="B140" s="183"/>
      <c r="C140" s="184" t="s">
        <v>125</v>
      </c>
      <c r="D140" s="185" t="s">
        <v>61</v>
      </c>
      <c r="E140" s="185" t="s">
        <v>57</v>
      </c>
      <c r="F140" s="185" t="s">
        <v>58</v>
      </c>
      <c r="G140" s="185" t="s">
        <v>126</v>
      </c>
      <c r="H140" s="185" t="s">
        <v>127</v>
      </c>
      <c r="I140" s="185" t="s">
        <v>128</v>
      </c>
      <c r="J140" s="185" t="s">
        <v>107</v>
      </c>
      <c r="K140" s="186" t="s">
        <v>129</v>
      </c>
      <c r="L140" s="187"/>
      <c r="M140" s="97" t="s">
        <v>1</v>
      </c>
      <c r="N140" s="98" t="s">
        <v>40</v>
      </c>
      <c r="O140" s="98" t="s">
        <v>130</v>
      </c>
      <c r="P140" s="98" t="s">
        <v>131</v>
      </c>
      <c r="Q140" s="98" t="s">
        <v>132</v>
      </c>
      <c r="R140" s="98" t="s">
        <v>133</v>
      </c>
      <c r="S140" s="98" t="s">
        <v>134</v>
      </c>
      <c r="T140" s="99" t="s">
        <v>135</v>
      </c>
      <c r="U140" s="182"/>
      <c r="V140" s="182"/>
      <c r="W140" s="182"/>
      <c r="X140" s="182"/>
      <c r="Y140" s="182"/>
      <c r="Z140" s="182"/>
      <c r="AA140" s="182"/>
      <c r="AB140" s="182"/>
      <c r="AC140" s="182"/>
      <c r="AD140" s="182"/>
      <c r="AE140" s="182"/>
    </row>
    <row r="141" s="2" customFormat="1" ht="22.8" customHeight="1">
      <c r="A141" s="35"/>
      <c r="B141" s="36"/>
      <c r="C141" s="104" t="s">
        <v>136</v>
      </c>
      <c r="D141" s="37"/>
      <c r="E141" s="37"/>
      <c r="F141" s="37"/>
      <c r="G141" s="37"/>
      <c r="H141" s="37"/>
      <c r="I141" s="37"/>
      <c r="J141" s="188">
        <f>BK141</f>
        <v>0</v>
      </c>
      <c r="K141" s="37"/>
      <c r="L141" s="41"/>
      <c r="M141" s="100"/>
      <c r="N141" s="189"/>
      <c r="O141" s="101"/>
      <c r="P141" s="190">
        <f>P142+SUM(P155:P157)+P193+P194+P574+P575+P578+P589+P594+P601</f>
        <v>0</v>
      </c>
      <c r="Q141" s="101"/>
      <c r="R141" s="190">
        <f>R142+SUM(R155:R157)+R193+R194+R574+R575+R578+R589+R594+R601</f>
        <v>0</v>
      </c>
      <c r="S141" s="101"/>
      <c r="T141" s="191">
        <f>T142+SUM(T155:T157)+T193+T194+T574+T575+T578+T589+T594+T601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75</v>
      </c>
      <c r="AU141" s="14" t="s">
        <v>109</v>
      </c>
      <c r="BK141" s="192">
        <f>BK142+SUM(BK155:BK157)+BK193+BK194+BK574+BK575+BK578+BK589+BK594+BK601</f>
        <v>0</v>
      </c>
    </row>
    <row r="142" s="11" customFormat="1" ht="25.92" customHeight="1">
      <c r="A142" s="11"/>
      <c r="B142" s="193"/>
      <c r="C142" s="194"/>
      <c r="D142" s="195" t="s">
        <v>75</v>
      </c>
      <c r="E142" s="196" t="s">
        <v>137</v>
      </c>
      <c r="F142" s="196" t="s">
        <v>577</v>
      </c>
      <c r="G142" s="194"/>
      <c r="H142" s="194"/>
      <c r="I142" s="197"/>
      <c r="J142" s="198">
        <f>BK142</f>
        <v>0</v>
      </c>
      <c r="K142" s="194"/>
      <c r="L142" s="199"/>
      <c r="M142" s="200"/>
      <c r="N142" s="201"/>
      <c r="O142" s="201"/>
      <c r="P142" s="202">
        <f>SUM(P143:P154)</f>
        <v>0</v>
      </c>
      <c r="Q142" s="201"/>
      <c r="R142" s="202">
        <f>SUM(R143:R154)</f>
        <v>0</v>
      </c>
      <c r="S142" s="201"/>
      <c r="T142" s="203">
        <f>SUM(T143:T154)</f>
        <v>0</v>
      </c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R142" s="204" t="s">
        <v>84</v>
      </c>
      <c r="AT142" s="205" t="s">
        <v>75</v>
      </c>
      <c r="AU142" s="205" t="s">
        <v>76</v>
      </c>
      <c r="AY142" s="204" t="s">
        <v>139</v>
      </c>
      <c r="BK142" s="206">
        <f>SUM(BK143:BK154)</f>
        <v>0</v>
      </c>
    </row>
    <row r="143" s="2" customFormat="1" ht="78" customHeight="1">
      <c r="A143" s="35"/>
      <c r="B143" s="36"/>
      <c r="C143" s="207" t="s">
        <v>84</v>
      </c>
      <c r="D143" s="207" t="s">
        <v>140</v>
      </c>
      <c r="E143" s="208" t="s">
        <v>578</v>
      </c>
      <c r="F143" s="209" t="s">
        <v>579</v>
      </c>
      <c r="G143" s="210" t="s">
        <v>143</v>
      </c>
      <c r="H143" s="211">
        <v>1</v>
      </c>
      <c r="I143" s="212"/>
      <c r="J143" s="213">
        <f>ROUND(I143*H143,2)</f>
        <v>0</v>
      </c>
      <c r="K143" s="209" t="s">
        <v>1</v>
      </c>
      <c r="L143" s="41"/>
      <c r="M143" s="214" t="s">
        <v>1</v>
      </c>
      <c r="N143" s="215" t="s">
        <v>41</v>
      </c>
      <c r="O143" s="88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8" t="s">
        <v>144</v>
      </c>
      <c r="AT143" s="218" t="s">
        <v>140</v>
      </c>
      <c r="AU143" s="218" t="s">
        <v>84</v>
      </c>
      <c r="AY143" s="14" t="s">
        <v>139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4" t="s">
        <v>84</v>
      </c>
      <c r="BK143" s="219">
        <f>ROUND(I143*H143,2)</f>
        <v>0</v>
      </c>
      <c r="BL143" s="14" t="s">
        <v>144</v>
      </c>
      <c r="BM143" s="218" t="s">
        <v>86</v>
      </c>
    </row>
    <row r="144" s="2" customFormat="1">
      <c r="A144" s="35"/>
      <c r="B144" s="36"/>
      <c r="C144" s="37"/>
      <c r="D144" s="220" t="s">
        <v>145</v>
      </c>
      <c r="E144" s="37"/>
      <c r="F144" s="221" t="s">
        <v>580</v>
      </c>
      <c r="G144" s="37"/>
      <c r="H144" s="37"/>
      <c r="I144" s="222"/>
      <c r="J144" s="37"/>
      <c r="K144" s="37"/>
      <c r="L144" s="41"/>
      <c r="M144" s="223"/>
      <c r="N144" s="224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145</v>
      </c>
      <c r="AU144" s="14" t="s">
        <v>84</v>
      </c>
    </row>
    <row r="145" s="2" customFormat="1" ht="78" customHeight="1">
      <c r="A145" s="35"/>
      <c r="B145" s="36"/>
      <c r="C145" s="207" t="s">
        <v>86</v>
      </c>
      <c r="D145" s="207" t="s">
        <v>140</v>
      </c>
      <c r="E145" s="208" t="s">
        <v>581</v>
      </c>
      <c r="F145" s="209" t="s">
        <v>582</v>
      </c>
      <c r="G145" s="210" t="s">
        <v>143</v>
      </c>
      <c r="H145" s="211">
        <v>1</v>
      </c>
      <c r="I145" s="212"/>
      <c r="J145" s="213">
        <f>ROUND(I145*H145,2)</f>
        <v>0</v>
      </c>
      <c r="K145" s="209" t="s">
        <v>1</v>
      </c>
      <c r="L145" s="41"/>
      <c r="M145" s="214" t="s">
        <v>1</v>
      </c>
      <c r="N145" s="215" t="s">
        <v>41</v>
      </c>
      <c r="O145" s="88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8" t="s">
        <v>144</v>
      </c>
      <c r="AT145" s="218" t="s">
        <v>140</v>
      </c>
      <c r="AU145" s="218" t="s">
        <v>84</v>
      </c>
      <c r="AY145" s="14" t="s">
        <v>139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4" t="s">
        <v>84</v>
      </c>
      <c r="BK145" s="219">
        <f>ROUND(I145*H145,2)</f>
        <v>0</v>
      </c>
      <c r="BL145" s="14" t="s">
        <v>144</v>
      </c>
      <c r="BM145" s="218" t="s">
        <v>144</v>
      </c>
    </row>
    <row r="146" s="2" customFormat="1">
      <c r="A146" s="35"/>
      <c r="B146" s="36"/>
      <c r="C146" s="37"/>
      <c r="D146" s="220" t="s">
        <v>145</v>
      </c>
      <c r="E146" s="37"/>
      <c r="F146" s="221" t="s">
        <v>583</v>
      </c>
      <c r="G146" s="37"/>
      <c r="H146" s="37"/>
      <c r="I146" s="222"/>
      <c r="J146" s="37"/>
      <c r="K146" s="37"/>
      <c r="L146" s="41"/>
      <c r="M146" s="223"/>
      <c r="N146" s="224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145</v>
      </c>
      <c r="AU146" s="14" t="s">
        <v>84</v>
      </c>
    </row>
    <row r="147" s="2" customFormat="1" ht="78" customHeight="1">
      <c r="A147" s="35"/>
      <c r="B147" s="36"/>
      <c r="C147" s="207" t="s">
        <v>151</v>
      </c>
      <c r="D147" s="207" t="s">
        <v>140</v>
      </c>
      <c r="E147" s="208" t="s">
        <v>584</v>
      </c>
      <c r="F147" s="209" t="s">
        <v>585</v>
      </c>
      <c r="G147" s="210" t="s">
        <v>143</v>
      </c>
      <c r="H147" s="211">
        <v>1</v>
      </c>
      <c r="I147" s="212"/>
      <c r="J147" s="213">
        <f>ROUND(I147*H147,2)</f>
        <v>0</v>
      </c>
      <c r="K147" s="209" t="s">
        <v>1</v>
      </c>
      <c r="L147" s="41"/>
      <c r="M147" s="214" t="s">
        <v>1</v>
      </c>
      <c r="N147" s="215" t="s">
        <v>41</v>
      </c>
      <c r="O147" s="88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8" t="s">
        <v>144</v>
      </c>
      <c r="AT147" s="218" t="s">
        <v>140</v>
      </c>
      <c r="AU147" s="218" t="s">
        <v>84</v>
      </c>
      <c r="AY147" s="14" t="s">
        <v>139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4" t="s">
        <v>84</v>
      </c>
      <c r="BK147" s="219">
        <f>ROUND(I147*H147,2)</f>
        <v>0</v>
      </c>
      <c r="BL147" s="14" t="s">
        <v>144</v>
      </c>
      <c r="BM147" s="218" t="s">
        <v>154</v>
      </c>
    </row>
    <row r="148" s="2" customFormat="1">
      <c r="A148" s="35"/>
      <c r="B148" s="36"/>
      <c r="C148" s="37"/>
      <c r="D148" s="220" t="s">
        <v>145</v>
      </c>
      <c r="E148" s="37"/>
      <c r="F148" s="221" t="s">
        <v>586</v>
      </c>
      <c r="G148" s="37"/>
      <c r="H148" s="37"/>
      <c r="I148" s="222"/>
      <c r="J148" s="37"/>
      <c r="K148" s="37"/>
      <c r="L148" s="41"/>
      <c r="M148" s="223"/>
      <c r="N148" s="224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145</v>
      </c>
      <c r="AU148" s="14" t="s">
        <v>84</v>
      </c>
    </row>
    <row r="149" s="2" customFormat="1" ht="78" customHeight="1">
      <c r="A149" s="35"/>
      <c r="B149" s="36"/>
      <c r="C149" s="207" t="s">
        <v>144</v>
      </c>
      <c r="D149" s="207" t="s">
        <v>140</v>
      </c>
      <c r="E149" s="208" t="s">
        <v>587</v>
      </c>
      <c r="F149" s="209" t="s">
        <v>588</v>
      </c>
      <c r="G149" s="210" t="s">
        <v>143</v>
      </c>
      <c r="H149" s="211">
        <v>1</v>
      </c>
      <c r="I149" s="212"/>
      <c r="J149" s="213">
        <f>ROUND(I149*H149,2)</f>
        <v>0</v>
      </c>
      <c r="K149" s="209" t="s">
        <v>1</v>
      </c>
      <c r="L149" s="41"/>
      <c r="M149" s="214" t="s">
        <v>1</v>
      </c>
      <c r="N149" s="215" t="s">
        <v>41</v>
      </c>
      <c r="O149" s="88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8" t="s">
        <v>144</v>
      </c>
      <c r="AT149" s="218" t="s">
        <v>140</v>
      </c>
      <c r="AU149" s="218" t="s">
        <v>84</v>
      </c>
      <c r="AY149" s="14" t="s">
        <v>139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4" t="s">
        <v>84</v>
      </c>
      <c r="BK149" s="219">
        <f>ROUND(I149*H149,2)</f>
        <v>0</v>
      </c>
      <c r="BL149" s="14" t="s">
        <v>144</v>
      </c>
      <c r="BM149" s="218" t="s">
        <v>157</v>
      </c>
    </row>
    <row r="150" s="2" customFormat="1">
      <c r="A150" s="35"/>
      <c r="B150" s="36"/>
      <c r="C150" s="37"/>
      <c r="D150" s="220" t="s">
        <v>145</v>
      </c>
      <c r="E150" s="37"/>
      <c r="F150" s="221" t="s">
        <v>589</v>
      </c>
      <c r="G150" s="37"/>
      <c r="H150" s="37"/>
      <c r="I150" s="222"/>
      <c r="J150" s="37"/>
      <c r="K150" s="37"/>
      <c r="L150" s="41"/>
      <c r="M150" s="223"/>
      <c r="N150" s="224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145</v>
      </c>
      <c r="AU150" s="14" t="s">
        <v>84</v>
      </c>
    </row>
    <row r="151" s="2" customFormat="1" ht="78" customHeight="1">
      <c r="A151" s="35"/>
      <c r="B151" s="36"/>
      <c r="C151" s="207" t="s">
        <v>158</v>
      </c>
      <c r="D151" s="207" t="s">
        <v>140</v>
      </c>
      <c r="E151" s="208" t="s">
        <v>590</v>
      </c>
      <c r="F151" s="209" t="s">
        <v>591</v>
      </c>
      <c r="G151" s="210" t="s">
        <v>143</v>
      </c>
      <c r="H151" s="211">
        <v>1</v>
      </c>
      <c r="I151" s="212"/>
      <c r="J151" s="213">
        <f>ROUND(I151*H151,2)</f>
        <v>0</v>
      </c>
      <c r="K151" s="209" t="s">
        <v>1</v>
      </c>
      <c r="L151" s="41"/>
      <c r="M151" s="214" t="s">
        <v>1</v>
      </c>
      <c r="N151" s="215" t="s">
        <v>41</v>
      </c>
      <c r="O151" s="88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8" t="s">
        <v>144</v>
      </c>
      <c r="AT151" s="218" t="s">
        <v>140</v>
      </c>
      <c r="AU151" s="218" t="s">
        <v>84</v>
      </c>
      <c r="AY151" s="14" t="s">
        <v>139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4" t="s">
        <v>84</v>
      </c>
      <c r="BK151" s="219">
        <f>ROUND(I151*H151,2)</f>
        <v>0</v>
      </c>
      <c r="BL151" s="14" t="s">
        <v>144</v>
      </c>
      <c r="BM151" s="218" t="s">
        <v>161</v>
      </c>
    </row>
    <row r="152" s="2" customFormat="1">
      <c r="A152" s="35"/>
      <c r="B152" s="36"/>
      <c r="C152" s="37"/>
      <c r="D152" s="220" t="s">
        <v>145</v>
      </c>
      <c r="E152" s="37"/>
      <c r="F152" s="221" t="s">
        <v>592</v>
      </c>
      <c r="G152" s="37"/>
      <c r="H152" s="37"/>
      <c r="I152" s="222"/>
      <c r="J152" s="37"/>
      <c r="K152" s="37"/>
      <c r="L152" s="41"/>
      <c r="M152" s="223"/>
      <c r="N152" s="224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145</v>
      </c>
      <c r="AU152" s="14" t="s">
        <v>84</v>
      </c>
    </row>
    <row r="153" s="2" customFormat="1" ht="21.75" customHeight="1">
      <c r="A153" s="35"/>
      <c r="B153" s="36"/>
      <c r="C153" s="207" t="s">
        <v>154</v>
      </c>
      <c r="D153" s="207" t="s">
        <v>140</v>
      </c>
      <c r="E153" s="208" t="s">
        <v>593</v>
      </c>
      <c r="F153" s="209" t="s">
        <v>594</v>
      </c>
      <c r="G153" s="210" t="s">
        <v>143</v>
      </c>
      <c r="H153" s="211">
        <v>1</v>
      </c>
      <c r="I153" s="212"/>
      <c r="J153" s="213">
        <f>ROUND(I153*H153,2)</f>
        <v>0</v>
      </c>
      <c r="K153" s="209" t="s">
        <v>1</v>
      </c>
      <c r="L153" s="41"/>
      <c r="M153" s="214" t="s">
        <v>1</v>
      </c>
      <c r="N153" s="215" t="s">
        <v>41</v>
      </c>
      <c r="O153" s="88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8" t="s">
        <v>144</v>
      </c>
      <c r="AT153" s="218" t="s">
        <v>140</v>
      </c>
      <c r="AU153" s="218" t="s">
        <v>84</v>
      </c>
      <c r="AY153" s="14" t="s">
        <v>139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4" t="s">
        <v>84</v>
      </c>
      <c r="BK153" s="219">
        <f>ROUND(I153*H153,2)</f>
        <v>0</v>
      </c>
      <c r="BL153" s="14" t="s">
        <v>144</v>
      </c>
      <c r="BM153" s="218" t="s">
        <v>165</v>
      </c>
    </row>
    <row r="154" s="2" customFormat="1">
      <c r="A154" s="35"/>
      <c r="B154" s="36"/>
      <c r="C154" s="37"/>
      <c r="D154" s="220" t="s">
        <v>145</v>
      </c>
      <c r="E154" s="37"/>
      <c r="F154" s="221" t="s">
        <v>595</v>
      </c>
      <c r="G154" s="37"/>
      <c r="H154" s="37"/>
      <c r="I154" s="222"/>
      <c r="J154" s="37"/>
      <c r="K154" s="37"/>
      <c r="L154" s="41"/>
      <c r="M154" s="223"/>
      <c r="N154" s="224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145</v>
      </c>
      <c r="AU154" s="14" t="s">
        <v>84</v>
      </c>
    </row>
    <row r="155" s="11" customFormat="1" ht="25.92" customHeight="1">
      <c r="A155" s="11"/>
      <c r="B155" s="193"/>
      <c r="C155" s="194"/>
      <c r="D155" s="195" t="s">
        <v>75</v>
      </c>
      <c r="E155" s="196" t="s">
        <v>184</v>
      </c>
      <c r="F155" s="196" t="s">
        <v>1</v>
      </c>
      <c r="G155" s="194"/>
      <c r="H155" s="194"/>
      <c r="I155" s="197"/>
      <c r="J155" s="198">
        <f>BK155</f>
        <v>0</v>
      </c>
      <c r="K155" s="194"/>
      <c r="L155" s="199"/>
      <c r="M155" s="200"/>
      <c r="N155" s="201"/>
      <c r="O155" s="201"/>
      <c r="P155" s="202">
        <v>0</v>
      </c>
      <c r="Q155" s="201"/>
      <c r="R155" s="202">
        <v>0</v>
      </c>
      <c r="S155" s="201"/>
      <c r="T155" s="203">
        <v>0</v>
      </c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R155" s="204" t="s">
        <v>84</v>
      </c>
      <c r="AT155" s="205" t="s">
        <v>75</v>
      </c>
      <c r="AU155" s="205" t="s">
        <v>76</v>
      </c>
      <c r="AY155" s="204" t="s">
        <v>139</v>
      </c>
      <c r="BK155" s="206">
        <v>0</v>
      </c>
    </row>
    <row r="156" s="11" customFormat="1" ht="25.92" customHeight="1">
      <c r="A156" s="11"/>
      <c r="B156" s="193"/>
      <c r="C156" s="194"/>
      <c r="D156" s="195" t="s">
        <v>75</v>
      </c>
      <c r="E156" s="196" t="s">
        <v>245</v>
      </c>
      <c r="F156" s="196" t="s">
        <v>596</v>
      </c>
      <c r="G156" s="194"/>
      <c r="H156" s="194"/>
      <c r="I156" s="197"/>
      <c r="J156" s="198">
        <f>BK156</f>
        <v>0</v>
      </c>
      <c r="K156" s="194"/>
      <c r="L156" s="199"/>
      <c r="M156" s="200"/>
      <c r="N156" s="201"/>
      <c r="O156" s="201"/>
      <c r="P156" s="202">
        <v>0</v>
      </c>
      <c r="Q156" s="201"/>
      <c r="R156" s="202">
        <v>0</v>
      </c>
      <c r="S156" s="201"/>
      <c r="T156" s="203">
        <v>0</v>
      </c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R156" s="204" t="s">
        <v>84</v>
      </c>
      <c r="AT156" s="205" t="s">
        <v>75</v>
      </c>
      <c r="AU156" s="205" t="s">
        <v>76</v>
      </c>
      <c r="AY156" s="204" t="s">
        <v>139</v>
      </c>
      <c r="BK156" s="206">
        <v>0</v>
      </c>
    </row>
    <row r="157" s="11" customFormat="1" ht="25.92" customHeight="1">
      <c r="A157" s="11"/>
      <c r="B157" s="193"/>
      <c r="C157" s="194"/>
      <c r="D157" s="195" t="s">
        <v>75</v>
      </c>
      <c r="E157" s="196" t="s">
        <v>184</v>
      </c>
      <c r="F157" s="196" t="s">
        <v>1</v>
      </c>
      <c r="G157" s="194"/>
      <c r="H157" s="194"/>
      <c r="I157" s="197"/>
      <c r="J157" s="198">
        <f>BK157</f>
        <v>0</v>
      </c>
      <c r="K157" s="194"/>
      <c r="L157" s="199"/>
      <c r="M157" s="200"/>
      <c r="N157" s="201"/>
      <c r="O157" s="201"/>
      <c r="P157" s="202">
        <f>P158+P163+P168+P177+P182+P185+P190</f>
        <v>0</v>
      </c>
      <c r="Q157" s="201"/>
      <c r="R157" s="202">
        <f>R158+R163+R168+R177+R182+R185+R190</f>
        <v>0</v>
      </c>
      <c r="S157" s="201"/>
      <c r="T157" s="203">
        <f>T158+T163+T168+T177+T182+T185+T190</f>
        <v>0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R157" s="204" t="s">
        <v>84</v>
      </c>
      <c r="AT157" s="205" t="s">
        <v>75</v>
      </c>
      <c r="AU157" s="205" t="s">
        <v>76</v>
      </c>
      <c r="AY157" s="204" t="s">
        <v>139</v>
      </c>
      <c r="BK157" s="206">
        <f>BK158+BK163+BK168+BK177+BK182+BK185+BK190</f>
        <v>0</v>
      </c>
    </row>
    <row r="158" s="11" customFormat="1" ht="22.8" customHeight="1">
      <c r="A158" s="11"/>
      <c r="B158" s="193"/>
      <c r="C158" s="194"/>
      <c r="D158" s="195" t="s">
        <v>75</v>
      </c>
      <c r="E158" s="235" t="s">
        <v>247</v>
      </c>
      <c r="F158" s="235" t="s">
        <v>597</v>
      </c>
      <c r="G158" s="194"/>
      <c r="H158" s="194"/>
      <c r="I158" s="197"/>
      <c r="J158" s="236">
        <f>BK158</f>
        <v>0</v>
      </c>
      <c r="K158" s="194"/>
      <c r="L158" s="199"/>
      <c r="M158" s="200"/>
      <c r="N158" s="201"/>
      <c r="O158" s="201"/>
      <c r="P158" s="202">
        <f>SUM(P159:P162)</f>
        <v>0</v>
      </c>
      <c r="Q158" s="201"/>
      <c r="R158" s="202">
        <f>SUM(R159:R162)</f>
        <v>0</v>
      </c>
      <c r="S158" s="201"/>
      <c r="T158" s="203">
        <f>SUM(T159:T162)</f>
        <v>0</v>
      </c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R158" s="204" t="s">
        <v>84</v>
      </c>
      <c r="AT158" s="205" t="s">
        <v>75</v>
      </c>
      <c r="AU158" s="205" t="s">
        <v>84</v>
      </c>
      <c r="AY158" s="204" t="s">
        <v>139</v>
      </c>
      <c r="BK158" s="206">
        <f>SUM(BK159:BK162)</f>
        <v>0</v>
      </c>
    </row>
    <row r="159" s="2" customFormat="1" ht="49.05" customHeight="1">
      <c r="A159" s="35"/>
      <c r="B159" s="36"/>
      <c r="C159" s="207" t="s">
        <v>166</v>
      </c>
      <c r="D159" s="207" t="s">
        <v>140</v>
      </c>
      <c r="E159" s="208" t="s">
        <v>598</v>
      </c>
      <c r="F159" s="209" t="s">
        <v>599</v>
      </c>
      <c r="G159" s="210" t="s">
        <v>149</v>
      </c>
      <c r="H159" s="211">
        <v>1</v>
      </c>
      <c r="I159" s="212"/>
      <c r="J159" s="213">
        <f>ROUND(I159*H159,2)</f>
        <v>0</v>
      </c>
      <c r="K159" s="209" t="s">
        <v>1</v>
      </c>
      <c r="L159" s="41"/>
      <c r="M159" s="214" t="s">
        <v>1</v>
      </c>
      <c r="N159" s="215" t="s">
        <v>41</v>
      </c>
      <c r="O159" s="88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8" t="s">
        <v>144</v>
      </c>
      <c r="AT159" s="218" t="s">
        <v>140</v>
      </c>
      <c r="AU159" s="218" t="s">
        <v>86</v>
      </c>
      <c r="AY159" s="14" t="s">
        <v>139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4" t="s">
        <v>84</v>
      </c>
      <c r="BK159" s="219">
        <f>ROUND(I159*H159,2)</f>
        <v>0</v>
      </c>
      <c r="BL159" s="14" t="s">
        <v>144</v>
      </c>
      <c r="BM159" s="218" t="s">
        <v>169</v>
      </c>
    </row>
    <row r="160" s="2" customFormat="1">
      <c r="A160" s="35"/>
      <c r="B160" s="36"/>
      <c r="C160" s="37"/>
      <c r="D160" s="220" t="s">
        <v>145</v>
      </c>
      <c r="E160" s="37"/>
      <c r="F160" s="221" t="s">
        <v>599</v>
      </c>
      <c r="G160" s="37"/>
      <c r="H160" s="37"/>
      <c r="I160" s="222"/>
      <c r="J160" s="37"/>
      <c r="K160" s="37"/>
      <c r="L160" s="41"/>
      <c r="M160" s="223"/>
      <c r="N160" s="224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145</v>
      </c>
      <c r="AU160" s="14" t="s">
        <v>86</v>
      </c>
    </row>
    <row r="161" s="2" customFormat="1" ht="49.05" customHeight="1">
      <c r="A161" s="35"/>
      <c r="B161" s="36"/>
      <c r="C161" s="207" t="s">
        <v>157</v>
      </c>
      <c r="D161" s="207" t="s">
        <v>140</v>
      </c>
      <c r="E161" s="208" t="s">
        <v>600</v>
      </c>
      <c r="F161" s="209" t="s">
        <v>601</v>
      </c>
      <c r="G161" s="210" t="s">
        <v>149</v>
      </c>
      <c r="H161" s="211">
        <v>1</v>
      </c>
      <c r="I161" s="212"/>
      <c r="J161" s="213">
        <f>ROUND(I161*H161,2)</f>
        <v>0</v>
      </c>
      <c r="K161" s="209" t="s">
        <v>1</v>
      </c>
      <c r="L161" s="41"/>
      <c r="M161" s="214" t="s">
        <v>1</v>
      </c>
      <c r="N161" s="215" t="s">
        <v>41</v>
      </c>
      <c r="O161" s="88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8" t="s">
        <v>144</v>
      </c>
      <c r="AT161" s="218" t="s">
        <v>140</v>
      </c>
      <c r="AU161" s="218" t="s">
        <v>86</v>
      </c>
      <c r="AY161" s="14" t="s">
        <v>139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4" t="s">
        <v>84</v>
      </c>
      <c r="BK161" s="219">
        <f>ROUND(I161*H161,2)</f>
        <v>0</v>
      </c>
      <c r="BL161" s="14" t="s">
        <v>144</v>
      </c>
      <c r="BM161" s="218" t="s">
        <v>172</v>
      </c>
    </row>
    <row r="162" s="2" customFormat="1">
      <c r="A162" s="35"/>
      <c r="B162" s="36"/>
      <c r="C162" s="37"/>
      <c r="D162" s="220" t="s">
        <v>145</v>
      </c>
      <c r="E162" s="37"/>
      <c r="F162" s="221" t="s">
        <v>601</v>
      </c>
      <c r="G162" s="37"/>
      <c r="H162" s="37"/>
      <c r="I162" s="222"/>
      <c r="J162" s="37"/>
      <c r="K162" s="37"/>
      <c r="L162" s="41"/>
      <c r="M162" s="223"/>
      <c r="N162" s="224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145</v>
      </c>
      <c r="AU162" s="14" t="s">
        <v>86</v>
      </c>
    </row>
    <row r="163" s="11" customFormat="1" ht="22.8" customHeight="1">
      <c r="A163" s="11"/>
      <c r="B163" s="193"/>
      <c r="C163" s="194"/>
      <c r="D163" s="195" t="s">
        <v>75</v>
      </c>
      <c r="E163" s="235" t="s">
        <v>360</v>
      </c>
      <c r="F163" s="235" t="s">
        <v>602</v>
      </c>
      <c r="G163" s="194"/>
      <c r="H163" s="194"/>
      <c r="I163" s="197"/>
      <c r="J163" s="236">
        <f>BK163</f>
        <v>0</v>
      </c>
      <c r="K163" s="194"/>
      <c r="L163" s="199"/>
      <c r="M163" s="200"/>
      <c r="N163" s="201"/>
      <c r="O163" s="201"/>
      <c r="P163" s="202">
        <f>SUM(P164:P167)</f>
        <v>0</v>
      </c>
      <c r="Q163" s="201"/>
      <c r="R163" s="202">
        <f>SUM(R164:R167)</f>
        <v>0</v>
      </c>
      <c r="S163" s="201"/>
      <c r="T163" s="203">
        <f>SUM(T164:T167)</f>
        <v>0</v>
      </c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R163" s="204" t="s">
        <v>84</v>
      </c>
      <c r="AT163" s="205" t="s">
        <v>75</v>
      </c>
      <c r="AU163" s="205" t="s">
        <v>84</v>
      </c>
      <c r="AY163" s="204" t="s">
        <v>139</v>
      </c>
      <c r="BK163" s="206">
        <f>SUM(BK164:BK167)</f>
        <v>0</v>
      </c>
    </row>
    <row r="164" s="2" customFormat="1" ht="49.05" customHeight="1">
      <c r="A164" s="35"/>
      <c r="B164" s="36"/>
      <c r="C164" s="207" t="s">
        <v>173</v>
      </c>
      <c r="D164" s="207" t="s">
        <v>140</v>
      </c>
      <c r="E164" s="208" t="s">
        <v>603</v>
      </c>
      <c r="F164" s="209" t="s">
        <v>604</v>
      </c>
      <c r="G164" s="210" t="s">
        <v>149</v>
      </c>
      <c r="H164" s="211">
        <v>1</v>
      </c>
      <c r="I164" s="212"/>
      <c r="J164" s="213">
        <f>ROUND(I164*H164,2)</f>
        <v>0</v>
      </c>
      <c r="K164" s="209" t="s">
        <v>1</v>
      </c>
      <c r="L164" s="41"/>
      <c r="M164" s="214" t="s">
        <v>1</v>
      </c>
      <c r="N164" s="215" t="s">
        <v>41</v>
      </c>
      <c r="O164" s="88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8" t="s">
        <v>144</v>
      </c>
      <c r="AT164" s="218" t="s">
        <v>140</v>
      </c>
      <c r="AU164" s="218" t="s">
        <v>86</v>
      </c>
      <c r="AY164" s="14" t="s">
        <v>139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4" t="s">
        <v>84</v>
      </c>
      <c r="BK164" s="219">
        <f>ROUND(I164*H164,2)</f>
        <v>0</v>
      </c>
      <c r="BL164" s="14" t="s">
        <v>144</v>
      </c>
      <c r="BM164" s="218" t="s">
        <v>176</v>
      </c>
    </row>
    <row r="165" s="2" customFormat="1">
      <c r="A165" s="35"/>
      <c r="B165" s="36"/>
      <c r="C165" s="37"/>
      <c r="D165" s="220" t="s">
        <v>145</v>
      </c>
      <c r="E165" s="37"/>
      <c r="F165" s="221" t="s">
        <v>604</v>
      </c>
      <c r="G165" s="37"/>
      <c r="H165" s="37"/>
      <c r="I165" s="222"/>
      <c r="J165" s="37"/>
      <c r="K165" s="37"/>
      <c r="L165" s="41"/>
      <c r="M165" s="223"/>
      <c r="N165" s="224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145</v>
      </c>
      <c r="AU165" s="14" t="s">
        <v>86</v>
      </c>
    </row>
    <row r="166" s="2" customFormat="1" ht="49.05" customHeight="1">
      <c r="A166" s="35"/>
      <c r="B166" s="36"/>
      <c r="C166" s="207" t="s">
        <v>161</v>
      </c>
      <c r="D166" s="207" t="s">
        <v>140</v>
      </c>
      <c r="E166" s="208" t="s">
        <v>598</v>
      </c>
      <c r="F166" s="209" t="s">
        <v>599</v>
      </c>
      <c r="G166" s="210" t="s">
        <v>149</v>
      </c>
      <c r="H166" s="211">
        <v>1</v>
      </c>
      <c r="I166" s="212"/>
      <c r="J166" s="213">
        <f>ROUND(I166*H166,2)</f>
        <v>0</v>
      </c>
      <c r="K166" s="209" t="s">
        <v>1</v>
      </c>
      <c r="L166" s="41"/>
      <c r="M166" s="214" t="s">
        <v>1</v>
      </c>
      <c r="N166" s="215" t="s">
        <v>41</v>
      </c>
      <c r="O166" s="88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8" t="s">
        <v>144</v>
      </c>
      <c r="AT166" s="218" t="s">
        <v>140</v>
      </c>
      <c r="AU166" s="218" t="s">
        <v>86</v>
      </c>
      <c r="AY166" s="14" t="s">
        <v>139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4" t="s">
        <v>84</v>
      </c>
      <c r="BK166" s="219">
        <f>ROUND(I166*H166,2)</f>
        <v>0</v>
      </c>
      <c r="BL166" s="14" t="s">
        <v>144</v>
      </c>
      <c r="BM166" s="218" t="s">
        <v>179</v>
      </c>
    </row>
    <row r="167" s="2" customFormat="1">
      <c r="A167" s="35"/>
      <c r="B167" s="36"/>
      <c r="C167" s="37"/>
      <c r="D167" s="220" t="s">
        <v>145</v>
      </c>
      <c r="E167" s="37"/>
      <c r="F167" s="221" t="s">
        <v>599</v>
      </c>
      <c r="G167" s="37"/>
      <c r="H167" s="37"/>
      <c r="I167" s="222"/>
      <c r="J167" s="37"/>
      <c r="K167" s="37"/>
      <c r="L167" s="41"/>
      <c r="M167" s="223"/>
      <c r="N167" s="224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145</v>
      </c>
      <c r="AU167" s="14" t="s">
        <v>86</v>
      </c>
    </row>
    <row r="168" s="11" customFormat="1" ht="22.8" customHeight="1">
      <c r="A168" s="11"/>
      <c r="B168" s="193"/>
      <c r="C168" s="194"/>
      <c r="D168" s="195" t="s">
        <v>75</v>
      </c>
      <c r="E168" s="235" t="s">
        <v>384</v>
      </c>
      <c r="F168" s="235" t="s">
        <v>605</v>
      </c>
      <c r="G168" s="194"/>
      <c r="H168" s="194"/>
      <c r="I168" s="197"/>
      <c r="J168" s="236">
        <f>BK168</f>
        <v>0</v>
      </c>
      <c r="K168" s="194"/>
      <c r="L168" s="199"/>
      <c r="M168" s="200"/>
      <c r="N168" s="201"/>
      <c r="O168" s="201"/>
      <c r="P168" s="202">
        <f>SUM(P169:P176)</f>
        <v>0</v>
      </c>
      <c r="Q168" s="201"/>
      <c r="R168" s="202">
        <f>SUM(R169:R176)</f>
        <v>0</v>
      </c>
      <c r="S168" s="201"/>
      <c r="T168" s="203">
        <f>SUM(T169:T176)</f>
        <v>0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R168" s="204" t="s">
        <v>84</v>
      </c>
      <c r="AT168" s="205" t="s">
        <v>75</v>
      </c>
      <c r="AU168" s="205" t="s">
        <v>84</v>
      </c>
      <c r="AY168" s="204" t="s">
        <v>139</v>
      </c>
      <c r="BK168" s="206">
        <f>SUM(BK169:BK176)</f>
        <v>0</v>
      </c>
    </row>
    <row r="169" s="2" customFormat="1" ht="49.05" customHeight="1">
      <c r="A169" s="35"/>
      <c r="B169" s="36"/>
      <c r="C169" s="207" t="s">
        <v>180</v>
      </c>
      <c r="D169" s="207" t="s">
        <v>140</v>
      </c>
      <c r="E169" s="208" t="s">
        <v>598</v>
      </c>
      <c r="F169" s="209" t="s">
        <v>599</v>
      </c>
      <c r="G169" s="210" t="s">
        <v>149</v>
      </c>
      <c r="H169" s="211">
        <v>1</v>
      </c>
      <c r="I169" s="212"/>
      <c r="J169" s="213">
        <f>ROUND(I169*H169,2)</f>
        <v>0</v>
      </c>
      <c r="K169" s="209" t="s">
        <v>1</v>
      </c>
      <c r="L169" s="41"/>
      <c r="M169" s="214" t="s">
        <v>1</v>
      </c>
      <c r="N169" s="215" t="s">
        <v>41</v>
      </c>
      <c r="O169" s="88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8" t="s">
        <v>144</v>
      </c>
      <c r="AT169" s="218" t="s">
        <v>140</v>
      </c>
      <c r="AU169" s="218" t="s">
        <v>86</v>
      </c>
      <c r="AY169" s="14" t="s">
        <v>139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4" t="s">
        <v>84</v>
      </c>
      <c r="BK169" s="219">
        <f>ROUND(I169*H169,2)</f>
        <v>0</v>
      </c>
      <c r="BL169" s="14" t="s">
        <v>144</v>
      </c>
      <c r="BM169" s="218" t="s">
        <v>183</v>
      </c>
    </row>
    <row r="170" s="2" customFormat="1">
      <c r="A170" s="35"/>
      <c r="B170" s="36"/>
      <c r="C170" s="37"/>
      <c r="D170" s="220" t="s">
        <v>145</v>
      </c>
      <c r="E170" s="37"/>
      <c r="F170" s="221" t="s">
        <v>599</v>
      </c>
      <c r="G170" s="37"/>
      <c r="H170" s="37"/>
      <c r="I170" s="222"/>
      <c r="J170" s="37"/>
      <c r="K170" s="37"/>
      <c r="L170" s="41"/>
      <c r="M170" s="223"/>
      <c r="N170" s="224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145</v>
      </c>
      <c r="AU170" s="14" t="s">
        <v>86</v>
      </c>
    </row>
    <row r="171" s="2" customFormat="1" ht="49.05" customHeight="1">
      <c r="A171" s="35"/>
      <c r="B171" s="36"/>
      <c r="C171" s="207" t="s">
        <v>165</v>
      </c>
      <c r="D171" s="207" t="s">
        <v>140</v>
      </c>
      <c r="E171" s="208" t="s">
        <v>606</v>
      </c>
      <c r="F171" s="209" t="s">
        <v>607</v>
      </c>
      <c r="G171" s="210" t="s">
        <v>149</v>
      </c>
      <c r="H171" s="211">
        <v>1</v>
      </c>
      <c r="I171" s="212"/>
      <c r="J171" s="213">
        <f>ROUND(I171*H171,2)</f>
        <v>0</v>
      </c>
      <c r="K171" s="209" t="s">
        <v>1</v>
      </c>
      <c r="L171" s="41"/>
      <c r="M171" s="214" t="s">
        <v>1</v>
      </c>
      <c r="N171" s="215" t="s">
        <v>41</v>
      </c>
      <c r="O171" s="88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8" t="s">
        <v>144</v>
      </c>
      <c r="AT171" s="218" t="s">
        <v>140</v>
      </c>
      <c r="AU171" s="218" t="s">
        <v>86</v>
      </c>
      <c r="AY171" s="14" t="s">
        <v>139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4" t="s">
        <v>84</v>
      </c>
      <c r="BK171" s="219">
        <f>ROUND(I171*H171,2)</f>
        <v>0</v>
      </c>
      <c r="BL171" s="14" t="s">
        <v>144</v>
      </c>
      <c r="BM171" s="218" t="s">
        <v>188</v>
      </c>
    </row>
    <row r="172" s="2" customFormat="1">
      <c r="A172" s="35"/>
      <c r="B172" s="36"/>
      <c r="C172" s="37"/>
      <c r="D172" s="220" t="s">
        <v>145</v>
      </c>
      <c r="E172" s="37"/>
      <c r="F172" s="221" t="s">
        <v>607</v>
      </c>
      <c r="G172" s="37"/>
      <c r="H172" s="37"/>
      <c r="I172" s="222"/>
      <c r="J172" s="37"/>
      <c r="K172" s="37"/>
      <c r="L172" s="41"/>
      <c r="M172" s="223"/>
      <c r="N172" s="224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145</v>
      </c>
      <c r="AU172" s="14" t="s">
        <v>86</v>
      </c>
    </row>
    <row r="173" s="2" customFormat="1" ht="16.5" customHeight="1">
      <c r="A173" s="35"/>
      <c r="B173" s="36"/>
      <c r="C173" s="207" t="s">
        <v>190</v>
      </c>
      <c r="D173" s="207" t="s">
        <v>140</v>
      </c>
      <c r="E173" s="208" t="s">
        <v>608</v>
      </c>
      <c r="F173" s="209" t="s">
        <v>609</v>
      </c>
      <c r="G173" s="210" t="s">
        <v>149</v>
      </c>
      <c r="H173" s="211">
        <v>1</v>
      </c>
      <c r="I173" s="212"/>
      <c r="J173" s="213">
        <f>ROUND(I173*H173,2)</f>
        <v>0</v>
      </c>
      <c r="K173" s="209" t="s">
        <v>1</v>
      </c>
      <c r="L173" s="41"/>
      <c r="M173" s="214" t="s">
        <v>1</v>
      </c>
      <c r="N173" s="215" t="s">
        <v>41</v>
      </c>
      <c r="O173" s="88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8" t="s">
        <v>144</v>
      </c>
      <c r="AT173" s="218" t="s">
        <v>140</v>
      </c>
      <c r="AU173" s="218" t="s">
        <v>86</v>
      </c>
      <c r="AY173" s="14" t="s">
        <v>139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4" t="s">
        <v>84</v>
      </c>
      <c r="BK173" s="219">
        <f>ROUND(I173*H173,2)</f>
        <v>0</v>
      </c>
      <c r="BL173" s="14" t="s">
        <v>144</v>
      </c>
      <c r="BM173" s="218" t="s">
        <v>193</v>
      </c>
    </row>
    <row r="174" s="2" customFormat="1">
      <c r="A174" s="35"/>
      <c r="B174" s="36"/>
      <c r="C174" s="37"/>
      <c r="D174" s="220" t="s">
        <v>145</v>
      </c>
      <c r="E174" s="37"/>
      <c r="F174" s="221" t="s">
        <v>609</v>
      </c>
      <c r="G174" s="37"/>
      <c r="H174" s="37"/>
      <c r="I174" s="222"/>
      <c r="J174" s="37"/>
      <c r="K174" s="37"/>
      <c r="L174" s="41"/>
      <c r="M174" s="223"/>
      <c r="N174" s="224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145</v>
      </c>
      <c r="AU174" s="14" t="s">
        <v>86</v>
      </c>
    </row>
    <row r="175" s="2" customFormat="1" ht="16.5" customHeight="1">
      <c r="A175" s="35"/>
      <c r="B175" s="36"/>
      <c r="C175" s="207" t="s">
        <v>169</v>
      </c>
      <c r="D175" s="207" t="s">
        <v>140</v>
      </c>
      <c r="E175" s="208" t="s">
        <v>610</v>
      </c>
      <c r="F175" s="209" t="s">
        <v>611</v>
      </c>
      <c r="G175" s="210" t="s">
        <v>149</v>
      </c>
      <c r="H175" s="211">
        <v>1</v>
      </c>
      <c r="I175" s="212"/>
      <c r="J175" s="213">
        <f>ROUND(I175*H175,2)</f>
        <v>0</v>
      </c>
      <c r="K175" s="209" t="s">
        <v>1</v>
      </c>
      <c r="L175" s="41"/>
      <c r="M175" s="214" t="s">
        <v>1</v>
      </c>
      <c r="N175" s="215" t="s">
        <v>41</v>
      </c>
      <c r="O175" s="88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8" t="s">
        <v>144</v>
      </c>
      <c r="AT175" s="218" t="s">
        <v>140</v>
      </c>
      <c r="AU175" s="218" t="s">
        <v>86</v>
      </c>
      <c r="AY175" s="14" t="s">
        <v>139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4" t="s">
        <v>84</v>
      </c>
      <c r="BK175" s="219">
        <f>ROUND(I175*H175,2)</f>
        <v>0</v>
      </c>
      <c r="BL175" s="14" t="s">
        <v>144</v>
      </c>
      <c r="BM175" s="218" t="s">
        <v>197</v>
      </c>
    </row>
    <row r="176" s="2" customFormat="1">
      <c r="A176" s="35"/>
      <c r="B176" s="36"/>
      <c r="C176" s="37"/>
      <c r="D176" s="220" t="s">
        <v>145</v>
      </c>
      <c r="E176" s="37"/>
      <c r="F176" s="221" t="s">
        <v>611</v>
      </c>
      <c r="G176" s="37"/>
      <c r="H176" s="37"/>
      <c r="I176" s="222"/>
      <c r="J176" s="37"/>
      <c r="K176" s="37"/>
      <c r="L176" s="41"/>
      <c r="M176" s="223"/>
      <c r="N176" s="224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145</v>
      </c>
      <c r="AU176" s="14" t="s">
        <v>86</v>
      </c>
    </row>
    <row r="177" s="11" customFormat="1" ht="22.8" customHeight="1">
      <c r="A177" s="11"/>
      <c r="B177" s="193"/>
      <c r="C177" s="194"/>
      <c r="D177" s="195" t="s">
        <v>75</v>
      </c>
      <c r="E177" s="235" t="s">
        <v>396</v>
      </c>
      <c r="F177" s="235" t="s">
        <v>612</v>
      </c>
      <c r="G177" s="194"/>
      <c r="H177" s="194"/>
      <c r="I177" s="197"/>
      <c r="J177" s="236">
        <f>BK177</f>
        <v>0</v>
      </c>
      <c r="K177" s="194"/>
      <c r="L177" s="199"/>
      <c r="M177" s="200"/>
      <c r="N177" s="201"/>
      <c r="O177" s="201"/>
      <c r="P177" s="202">
        <f>SUM(P178:P181)</f>
        <v>0</v>
      </c>
      <c r="Q177" s="201"/>
      <c r="R177" s="202">
        <f>SUM(R178:R181)</f>
        <v>0</v>
      </c>
      <c r="S177" s="201"/>
      <c r="T177" s="203">
        <f>SUM(T178:T181)</f>
        <v>0</v>
      </c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R177" s="204" t="s">
        <v>84</v>
      </c>
      <c r="AT177" s="205" t="s">
        <v>75</v>
      </c>
      <c r="AU177" s="205" t="s">
        <v>84</v>
      </c>
      <c r="AY177" s="204" t="s">
        <v>139</v>
      </c>
      <c r="BK177" s="206">
        <f>SUM(BK178:BK181)</f>
        <v>0</v>
      </c>
    </row>
    <row r="178" s="2" customFormat="1" ht="16.5" customHeight="1">
      <c r="A178" s="35"/>
      <c r="B178" s="36"/>
      <c r="C178" s="207" t="s">
        <v>8</v>
      </c>
      <c r="D178" s="207" t="s">
        <v>140</v>
      </c>
      <c r="E178" s="208" t="s">
        <v>608</v>
      </c>
      <c r="F178" s="209" t="s">
        <v>609</v>
      </c>
      <c r="G178" s="210" t="s">
        <v>149</v>
      </c>
      <c r="H178" s="211">
        <v>1</v>
      </c>
      <c r="I178" s="212"/>
      <c r="J178" s="213">
        <f>ROUND(I178*H178,2)</f>
        <v>0</v>
      </c>
      <c r="K178" s="209" t="s">
        <v>1</v>
      </c>
      <c r="L178" s="41"/>
      <c r="M178" s="214" t="s">
        <v>1</v>
      </c>
      <c r="N178" s="215" t="s">
        <v>41</v>
      </c>
      <c r="O178" s="88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8" t="s">
        <v>144</v>
      </c>
      <c r="AT178" s="218" t="s">
        <v>140</v>
      </c>
      <c r="AU178" s="218" t="s">
        <v>86</v>
      </c>
      <c r="AY178" s="14" t="s">
        <v>139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4" t="s">
        <v>84</v>
      </c>
      <c r="BK178" s="219">
        <f>ROUND(I178*H178,2)</f>
        <v>0</v>
      </c>
      <c r="BL178" s="14" t="s">
        <v>144</v>
      </c>
      <c r="BM178" s="218" t="s">
        <v>201</v>
      </c>
    </row>
    <row r="179" s="2" customFormat="1">
      <c r="A179" s="35"/>
      <c r="B179" s="36"/>
      <c r="C179" s="37"/>
      <c r="D179" s="220" t="s">
        <v>145</v>
      </c>
      <c r="E179" s="37"/>
      <c r="F179" s="221" t="s">
        <v>609</v>
      </c>
      <c r="G179" s="37"/>
      <c r="H179" s="37"/>
      <c r="I179" s="222"/>
      <c r="J179" s="37"/>
      <c r="K179" s="37"/>
      <c r="L179" s="41"/>
      <c r="M179" s="223"/>
      <c r="N179" s="224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145</v>
      </c>
      <c r="AU179" s="14" t="s">
        <v>86</v>
      </c>
    </row>
    <row r="180" s="2" customFormat="1" ht="16.5" customHeight="1">
      <c r="A180" s="35"/>
      <c r="B180" s="36"/>
      <c r="C180" s="207" t="s">
        <v>172</v>
      </c>
      <c r="D180" s="207" t="s">
        <v>140</v>
      </c>
      <c r="E180" s="208" t="s">
        <v>613</v>
      </c>
      <c r="F180" s="209" t="s">
        <v>614</v>
      </c>
      <c r="G180" s="210" t="s">
        <v>149</v>
      </c>
      <c r="H180" s="211">
        <v>1</v>
      </c>
      <c r="I180" s="212"/>
      <c r="J180" s="213">
        <f>ROUND(I180*H180,2)</f>
        <v>0</v>
      </c>
      <c r="K180" s="209" t="s">
        <v>1</v>
      </c>
      <c r="L180" s="41"/>
      <c r="M180" s="214" t="s">
        <v>1</v>
      </c>
      <c r="N180" s="215" t="s">
        <v>41</v>
      </c>
      <c r="O180" s="88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8" t="s">
        <v>144</v>
      </c>
      <c r="AT180" s="218" t="s">
        <v>140</v>
      </c>
      <c r="AU180" s="218" t="s">
        <v>86</v>
      </c>
      <c r="AY180" s="14" t="s">
        <v>139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4" t="s">
        <v>84</v>
      </c>
      <c r="BK180" s="219">
        <f>ROUND(I180*H180,2)</f>
        <v>0</v>
      </c>
      <c r="BL180" s="14" t="s">
        <v>144</v>
      </c>
      <c r="BM180" s="218" t="s">
        <v>204</v>
      </c>
    </row>
    <row r="181" s="2" customFormat="1">
      <c r="A181" s="35"/>
      <c r="B181" s="36"/>
      <c r="C181" s="37"/>
      <c r="D181" s="220" t="s">
        <v>145</v>
      </c>
      <c r="E181" s="37"/>
      <c r="F181" s="221" t="s">
        <v>614</v>
      </c>
      <c r="G181" s="37"/>
      <c r="H181" s="37"/>
      <c r="I181" s="222"/>
      <c r="J181" s="37"/>
      <c r="K181" s="37"/>
      <c r="L181" s="41"/>
      <c r="M181" s="223"/>
      <c r="N181" s="224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145</v>
      </c>
      <c r="AU181" s="14" t="s">
        <v>86</v>
      </c>
    </row>
    <row r="182" s="11" customFormat="1" ht="22.8" customHeight="1">
      <c r="A182" s="11"/>
      <c r="B182" s="193"/>
      <c r="C182" s="194"/>
      <c r="D182" s="195" t="s">
        <v>75</v>
      </c>
      <c r="E182" s="235" t="s">
        <v>405</v>
      </c>
      <c r="F182" s="235" t="s">
        <v>615</v>
      </c>
      <c r="G182" s="194"/>
      <c r="H182" s="194"/>
      <c r="I182" s="197"/>
      <c r="J182" s="236">
        <f>BK182</f>
        <v>0</v>
      </c>
      <c r="K182" s="194"/>
      <c r="L182" s="199"/>
      <c r="M182" s="200"/>
      <c r="N182" s="201"/>
      <c r="O182" s="201"/>
      <c r="P182" s="202">
        <f>SUM(P183:P184)</f>
        <v>0</v>
      </c>
      <c r="Q182" s="201"/>
      <c r="R182" s="202">
        <f>SUM(R183:R184)</f>
        <v>0</v>
      </c>
      <c r="S182" s="201"/>
      <c r="T182" s="203">
        <f>SUM(T183:T184)</f>
        <v>0</v>
      </c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R182" s="204" t="s">
        <v>84</v>
      </c>
      <c r="AT182" s="205" t="s">
        <v>75</v>
      </c>
      <c r="AU182" s="205" t="s">
        <v>84</v>
      </c>
      <c r="AY182" s="204" t="s">
        <v>139</v>
      </c>
      <c r="BK182" s="206">
        <f>SUM(BK183:BK184)</f>
        <v>0</v>
      </c>
    </row>
    <row r="183" s="2" customFormat="1" ht="49.05" customHeight="1">
      <c r="A183" s="35"/>
      <c r="B183" s="36"/>
      <c r="C183" s="207" t="s">
        <v>205</v>
      </c>
      <c r="D183" s="207" t="s">
        <v>140</v>
      </c>
      <c r="E183" s="208" t="s">
        <v>598</v>
      </c>
      <c r="F183" s="209" t="s">
        <v>599</v>
      </c>
      <c r="G183" s="210" t="s">
        <v>149</v>
      </c>
      <c r="H183" s="211">
        <v>1</v>
      </c>
      <c r="I183" s="212"/>
      <c r="J183" s="213">
        <f>ROUND(I183*H183,2)</f>
        <v>0</v>
      </c>
      <c r="K183" s="209" t="s">
        <v>1</v>
      </c>
      <c r="L183" s="41"/>
      <c r="M183" s="214" t="s">
        <v>1</v>
      </c>
      <c r="N183" s="215" t="s">
        <v>41</v>
      </c>
      <c r="O183" s="88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8" t="s">
        <v>144</v>
      </c>
      <c r="AT183" s="218" t="s">
        <v>140</v>
      </c>
      <c r="AU183" s="218" t="s">
        <v>86</v>
      </c>
      <c r="AY183" s="14" t="s">
        <v>139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4" t="s">
        <v>84</v>
      </c>
      <c r="BK183" s="219">
        <f>ROUND(I183*H183,2)</f>
        <v>0</v>
      </c>
      <c r="BL183" s="14" t="s">
        <v>144</v>
      </c>
      <c r="BM183" s="218" t="s">
        <v>208</v>
      </c>
    </row>
    <row r="184" s="2" customFormat="1">
      <c r="A184" s="35"/>
      <c r="B184" s="36"/>
      <c r="C184" s="37"/>
      <c r="D184" s="220" t="s">
        <v>145</v>
      </c>
      <c r="E184" s="37"/>
      <c r="F184" s="221" t="s">
        <v>599</v>
      </c>
      <c r="G184" s="37"/>
      <c r="H184" s="37"/>
      <c r="I184" s="222"/>
      <c r="J184" s="37"/>
      <c r="K184" s="37"/>
      <c r="L184" s="41"/>
      <c r="M184" s="223"/>
      <c r="N184" s="224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145</v>
      </c>
      <c r="AU184" s="14" t="s">
        <v>86</v>
      </c>
    </row>
    <row r="185" s="11" customFormat="1" ht="22.8" customHeight="1">
      <c r="A185" s="11"/>
      <c r="B185" s="193"/>
      <c r="C185" s="194"/>
      <c r="D185" s="195" t="s">
        <v>75</v>
      </c>
      <c r="E185" s="235" t="s">
        <v>440</v>
      </c>
      <c r="F185" s="235" t="s">
        <v>616</v>
      </c>
      <c r="G185" s="194"/>
      <c r="H185" s="194"/>
      <c r="I185" s="197"/>
      <c r="J185" s="236">
        <f>BK185</f>
        <v>0</v>
      </c>
      <c r="K185" s="194"/>
      <c r="L185" s="199"/>
      <c r="M185" s="200"/>
      <c r="N185" s="201"/>
      <c r="O185" s="201"/>
      <c r="P185" s="202">
        <f>SUM(P186:P189)</f>
        <v>0</v>
      </c>
      <c r="Q185" s="201"/>
      <c r="R185" s="202">
        <f>SUM(R186:R189)</f>
        <v>0</v>
      </c>
      <c r="S185" s="201"/>
      <c r="T185" s="203">
        <f>SUM(T186:T189)</f>
        <v>0</v>
      </c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R185" s="204" t="s">
        <v>84</v>
      </c>
      <c r="AT185" s="205" t="s">
        <v>75</v>
      </c>
      <c r="AU185" s="205" t="s">
        <v>84</v>
      </c>
      <c r="AY185" s="204" t="s">
        <v>139</v>
      </c>
      <c r="BK185" s="206">
        <f>SUM(BK186:BK189)</f>
        <v>0</v>
      </c>
    </row>
    <row r="186" s="2" customFormat="1" ht="49.05" customHeight="1">
      <c r="A186" s="35"/>
      <c r="B186" s="36"/>
      <c r="C186" s="207" t="s">
        <v>176</v>
      </c>
      <c r="D186" s="207" t="s">
        <v>140</v>
      </c>
      <c r="E186" s="208" t="s">
        <v>617</v>
      </c>
      <c r="F186" s="209" t="s">
        <v>618</v>
      </c>
      <c r="G186" s="210" t="s">
        <v>149</v>
      </c>
      <c r="H186" s="211">
        <v>1</v>
      </c>
      <c r="I186" s="212"/>
      <c r="J186" s="213">
        <f>ROUND(I186*H186,2)</f>
        <v>0</v>
      </c>
      <c r="K186" s="209" t="s">
        <v>1</v>
      </c>
      <c r="L186" s="41"/>
      <c r="M186" s="214" t="s">
        <v>1</v>
      </c>
      <c r="N186" s="215" t="s">
        <v>41</v>
      </c>
      <c r="O186" s="88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8" t="s">
        <v>144</v>
      </c>
      <c r="AT186" s="218" t="s">
        <v>140</v>
      </c>
      <c r="AU186" s="218" t="s">
        <v>86</v>
      </c>
      <c r="AY186" s="14" t="s">
        <v>139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4" t="s">
        <v>84</v>
      </c>
      <c r="BK186" s="219">
        <f>ROUND(I186*H186,2)</f>
        <v>0</v>
      </c>
      <c r="BL186" s="14" t="s">
        <v>144</v>
      </c>
      <c r="BM186" s="218" t="s">
        <v>212</v>
      </c>
    </row>
    <row r="187" s="2" customFormat="1">
      <c r="A187" s="35"/>
      <c r="B187" s="36"/>
      <c r="C187" s="37"/>
      <c r="D187" s="220" t="s">
        <v>145</v>
      </c>
      <c r="E187" s="37"/>
      <c r="F187" s="221" t="s">
        <v>618</v>
      </c>
      <c r="G187" s="37"/>
      <c r="H187" s="37"/>
      <c r="I187" s="222"/>
      <c r="J187" s="37"/>
      <c r="K187" s="37"/>
      <c r="L187" s="41"/>
      <c r="M187" s="223"/>
      <c r="N187" s="224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145</v>
      </c>
      <c r="AU187" s="14" t="s">
        <v>86</v>
      </c>
    </row>
    <row r="188" s="2" customFormat="1" ht="49.05" customHeight="1">
      <c r="A188" s="35"/>
      <c r="B188" s="36"/>
      <c r="C188" s="207" t="s">
        <v>213</v>
      </c>
      <c r="D188" s="207" t="s">
        <v>140</v>
      </c>
      <c r="E188" s="208" t="s">
        <v>598</v>
      </c>
      <c r="F188" s="209" t="s">
        <v>599</v>
      </c>
      <c r="G188" s="210" t="s">
        <v>149</v>
      </c>
      <c r="H188" s="211">
        <v>1</v>
      </c>
      <c r="I188" s="212"/>
      <c r="J188" s="213">
        <f>ROUND(I188*H188,2)</f>
        <v>0</v>
      </c>
      <c r="K188" s="209" t="s">
        <v>1</v>
      </c>
      <c r="L188" s="41"/>
      <c r="M188" s="214" t="s">
        <v>1</v>
      </c>
      <c r="N188" s="215" t="s">
        <v>41</v>
      </c>
      <c r="O188" s="88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8" t="s">
        <v>144</v>
      </c>
      <c r="AT188" s="218" t="s">
        <v>140</v>
      </c>
      <c r="AU188" s="218" t="s">
        <v>86</v>
      </c>
      <c r="AY188" s="14" t="s">
        <v>139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4" t="s">
        <v>84</v>
      </c>
      <c r="BK188" s="219">
        <f>ROUND(I188*H188,2)</f>
        <v>0</v>
      </c>
      <c r="BL188" s="14" t="s">
        <v>144</v>
      </c>
      <c r="BM188" s="218" t="s">
        <v>216</v>
      </c>
    </row>
    <row r="189" s="2" customFormat="1">
      <c r="A189" s="35"/>
      <c r="B189" s="36"/>
      <c r="C189" s="37"/>
      <c r="D189" s="220" t="s">
        <v>145</v>
      </c>
      <c r="E189" s="37"/>
      <c r="F189" s="221" t="s">
        <v>599</v>
      </c>
      <c r="G189" s="37"/>
      <c r="H189" s="37"/>
      <c r="I189" s="222"/>
      <c r="J189" s="37"/>
      <c r="K189" s="37"/>
      <c r="L189" s="41"/>
      <c r="M189" s="223"/>
      <c r="N189" s="224"/>
      <c r="O189" s="88"/>
      <c r="P189" s="88"/>
      <c r="Q189" s="88"/>
      <c r="R189" s="88"/>
      <c r="S189" s="88"/>
      <c r="T189" s="89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145</v>
      </c>
      <c r="AU189" s="14" t="s">
        <v>86</v>
      </c>
    </row>
    <row r="190" s="11" customFormat="1" ht="22.8" customHeight="1">
      <c r="A190" s="11"/>
      <c r="B190" s="193"/>
      <c r="C190" s="194"/>
      <c r="D190" s="195" t="s">
        <v>75</v>
      </c>
      <c r="E190" s="235" t="s">
        <v>479</v>
      </c>
      <c r="F190" s="235" t="s">
        <v>619</v>
      </c>
      <c r="G190" s="194"/>
      <c r="H190" s="194"/>
      <c r="I190" s="197"/>
      <c r="J190" s="236">
        <f>BK190</f>
        <v>0</v>
      </c>
      <c r="K190" s="194"/>
      <c r="L190" s="199"/>
      <c r="M190" s="200"/>
      <c r="N190" s="201"/>
      <c r="O190" s="201"/>
      <c r="P190" s="202">
        <f>SUM(P191:P192)</f>
        <v>0</v>
      </c>
      <c r="Q190" s="201"/>
      <c r="R190" s="202">
        <f>SUM(R191:R192)</f>
        <v>0</v>
      </c>
      <c r="S190" s="201"/>
      <c r="T190" s="203">
        <f>SUM(T191:T192)</f>
        <v>0</v>
      </c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R190" s="204" t="s">
        <v>84</v>
      </c>
      <c r="AT190" s="205" t="s">
        <v>75</v>
      </c>
      <c r="AU190" s="205" t="s">
        <v>84</v>
      </c>
      <c r="AY190" s="204" t="s">
        <v>139</v>
      </c>
      <c r="BK190" s="206">
        <f>SUM(BK191:BK192)</f>
        <v>0</v>
      </c>
    </row>
    <row r="191" s="2" customFormat="1" ht="66.75" customHeight="1">
      <c r="A191" s="35"/>
      <c r="B191" s="36"/>
      <c r="C191" s="207" t="s">
        <v>179</v>
      </c>
      <c r="D191" s="207" t="s">
        <v>140</v>
      </c>
      <c r="E191" s="208" t="s">
        <v>620</v>
      </c>
      <c r="F191" s="209" t="s">
        <v>621</v>
      </c>
      <c r="G191" s="210" t="s">
        <v>365</v>
      </c>
      <c r="H191" s="211">
        <v>150</v>
      </c>
      <c r="I191" s="212"/>
      <c r="J191" s="213">
        <f>ROUND(I191*H191,2)</f>
        <v>0</v>
      </c>
      <c r="K191" s="209" t="s">
        <v>1</v>
      </c>
      <c r="L191" s="41"/>
      <c r="M191" s="214" t="s">
        <v>1</v>
      </c>
      <c r="N191" s="215" t="s">
        <v>41</v>
      </c>
      <c r="O191" s="88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8" t="s">
        <v>144</v>
      </c>
      <c r="AT191" s="218" t="s">
        <v>140</v>
      </c>
      <c r="AU191" s="218" t="s">
        <v>86</v>
      </c>
      <c r="AY191" s="14" t="s">
        <v>139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4" t="s">
        <v>84</v>
      </c>
      <c r="BK191" s="219">
        <f>ROUND(I191*H191,2)</f>
        <v>0</v>
      </c>
      <c r="BL191" s="14" t="s">
        <v>144</v>
      </c>
      <c r="BM191" s="218" t="s">
        <v>220</v>
      </c>
    </row>
    <row r="192" s="2" customFormat="1">
      <c r="A192" s="35"/>
      <c r="B192" s="36"/>
      <c r="C192" s="37"/>
      <c r="D192" s="220" t="s">
        <v>145</v>
      </c>
      <c r="E192" s="37"/>
      <c r="F192" s="221" t="s">
        <v>621</v>
      </c>
      <c r="G192" s="37"/>
      <c r="H192" s="37"/>
      <c r="I192" s="222"/>
      <c r="J192" s="37"/>
      <c r="K192" s="37"/>
      <c r="L192" s="41"/>
      <c r="M192" s="223"/>
      <c r="N192" s="224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145</v>
      </c>
      <c r="AU192" s="14" t="s">
        <v>86</v>
      </c>
    </row>
    <row r="193" s="11" customFormat="1" ht="25.92" customHeight="1">
      <c r="A193" s="11"/>
      <c r="B193" s="193"/>
      <c r="C193" s="194"/>
      <c r="D193" s="195" t="s">
        <v>75</v>
      </c>
      <c r="E193" s="196" t="s">
        <v>486</v>
      </c>
      <c r="F193" s="196" t="s">
        <v>622</v>
      </c>
      <c r="G193" s="194"/>
      <c r="H193" s="194"/>
      <c r="I193" s="197"/>
      <c r="J193" s="198">
        <f>BK193</f>
        <v>0</v>
      </c>
      <c r="K193" s="194"/>
      <c r="L193" s="199"/>
      <c r="M193" s="200"/>
      <c r="N193" s="201"/>
      <c r="O193" s="201"/>
      <c r="P193" s="202">
        <v>0</v>
      </c>
      <c r="Q193" s="201"/>
      <c r="R193" s="202">
        <v>0</v>
      </c>
      <c r="S193" s="201"/>
      <c r="T193" s="203">
        <v>0</v>
      </c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R193" s="204" t="s">
        <v>84</v>
      </c>
      <c r="AT193" s="205" t="s">
        <v>75</v>
      </c>
      <c r="AU193" s="205" t="s">
        <v>76</v>
      </c>
      <c r="AY193" s="204" t="s">
        <v>139</v>
      </c>
      <c r="BK193" s="206">
        <v>0</v>
      </c>
    </row>
    <row r="194" s="11" customFormat="1" ht="25.92" customHeight="1">
      <c r="A194" s="11"/>
      <c r="B194" s="193"/>
      <c r="C194" s="194"/>
      <c r="D194" s="195" t="s">
        <v>75</v>
      </c>
      <c r="E194" s="196" t="s">
        <v>184</v>
      </c>
      <c r="F194" s="196" t="s">
        <v>1</v>
      </c>
      <c r="G194" s="194"/>
      <c r="H194" s="194"/>
      <c r="I194" s="197"/>
      <c r="J194" s="198">
        <f>BK194</f>
        <v>0</v>
      </c>
      <c r="K194" s="194"/>
      <c r="L194" s="199"/>
      <c r="M194" s="200"/>
      <c r="N194" s="201"/>
      <c r="O194" s="201"/>
      <c r="P194" s="202">
        <f>P195+P263+P323+P397+P463+P516</f>
        <v>0</v>
      </c>
      <c r="Q194" s="201"/>
      <c r="R194" s="202">
        <f>R195+R263+R323+R397+R463+R516</f>
        <v>0</v>
      </c>
      <c r="S194" s="201"/>
      <c r="T194" s="203">
        <f>T195+T263+T323+T397+T463+T516</f>
        <v>0</v>
      </c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R194" s="204" t="s">
        <v>84</v>
      </c>
      <c r="AT194" s="205" t="s">
        <v>75</v>
      </c>
      <c r="AU194" s="205" t="s">
        <v>76</v>
      </c>
      <c r="AY194" s="204" t="s">
        <v>139</v>
      </c>
      <c r="BK194" s="206">
        <f>BK195+BK263+BK323+BK397+BK463+BK516</f>
        <v>0</v>
      </c>
    </row>
    <row r="195" s="11" customFormat="1" ht="22.8" customHeight="1">
      <c r="A195" s="11"/>
      <c r="B195" s="193"/>
      <c r="C195" s="194"/>
      <c r="D195" s="195" t="s">
        <v>75</v>
      </c>
      <c r="E195" s="235" t="s">
        <v>247</v>
      </c>
      <c r="F195" s="235" t="s">
        <v>597</v>
      </c>
      <c r="G195" s="194"/>
      <c r="H195" s="194"/>
      <c r="I195" s="197"/>
      <c r="J195" s="236">
        <f>BK195</f>
        <v>0</v>
      </c>
      <c r="K195" s="194"/>
      <c r="L195" s="199"/>
      <c r="M195" s="200"/>
      <c r="N195" s="201"/>
      <c r="O195" s="201"/>
      <c r="P195" s="202">
        <f>SUM(P196:P262)</f>
        <v>0</v>
      </c>
      <c r="Q195" s="201"/>
      <c r="R195" s="202">
        <f>SUM(R196:R262)</f>
        <v>0</v>
      </c>
      <c r="S195" s="201"/>
      <c r="T195" s="203">
        <f>SUM(T196:T262)</f>
        <v>0</v>
      </c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R195" s="204" t="s">
        <v>84</v>
      </c>
      <c r="AT195" s="205" t="s">
        <v>75</v>
      </c>
      <c r="AU195" s="205" t="s">
        <v>84</v>
      </c>
      <c r="AY195" s="204" t="s">
        <v>139</v>
      </c>
      <c r="BK195" s="206">
        <f>SUM(BK196:BK262)</f>
        <v>0</v>
      </c>
    </row>
    <row r="196" s="2" customFormat="1" ht="16.5" customHeight="1">
      <c r="A196" s="35"/>
      <c r="B196" s="36"/>
      <c r="C196" s="207" t="s">
        <v>7</v>
      </c>
      <c r="D196" s="207" t="s">
        <v>140</v>
      </c>
      <c r="E196" s="208" t="s">
        <v>623</v>
      </c>
      <c r="F196" s="209" t="s">
        <v>624</v>
      </c>
      <c r="G196" s="210" t="s">
        <v>149</v>
      </c>
      <c r="H196" s="211">
        <v>1</v>
      </c>
      <c r="I196" s="212"/>
      <c r="J196" s="213">
        <f>ROUND(I196*H196,2)</f>
        <v>0</v>
      </c>
      <c r="K196" s="209" t="s">
        <v>1</v>
      </c>
      <c r="L196" s="41"/>
      <c r="M196" s="214" t="s">
        <v>1</v>
      </c>
      <c r="N196" s="215" t="s">
        <v>41</v>
      </c>
      <c r="O196" s="88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8" t="s">
        <v>144</v>
      </c>
      <c r="AT196" s="218" t="s">
        <v>140</v>
      </c>
      <c r="AU196" s="218" t="s">
        <v>86</v>
      </c>
      <c r="AY196" s="14" t="s">
        <v>139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4" t="s">
        <v>84</v>
      </c>
      <c r="BK196" s="219">
        <f>ROUND(I196*H196,2)</f>
        <v>0</v>
      </c>
      <c r="BL196" s="14" t="s">
        <v>144</v>
      </c>
      <c r="BM196" s="218" t="s">
        <v>224</v>
      </c>
    </row>
    <row r="197" s="2" customFormat="1">
      <c r="A197" s="35"/>
      <c r="B197" s="36"/>
      <c r="C197" s="37"/>
      <c r="D197" s="220" t="s">
        <v>145</v>
      </c>
      <c r="E197" s="37"/>
      <c r="F197" s="221" t="s">
        <v>624</v>
      </c>
      <c r="G197" s="37"/>
      <c r="H197" s="37"/>
      <c r="I197" s="222"/>
      <c r="J197" s="37"/>
      <c r="K197" s="37"/>
      <c r="L197" s="41"/>
      <c r="M197" s="223"/>
      <c r="N197" s="224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145</v>
      </c>
      <c r="AU197" s="14" t="s">
        <v>86</v>
      </c>
    </row>
    <row r="198" s="2" customFormat="1" ht="16.5" customHeight="1">
      <c r="A198" s="35"/>
      <c r="B198" s="36"/>
      <c r="C198" s="207" t="s">
        <v>183</v>
      </c>
      <c r="D198" s="207" t="s">
        <v>140</v>
      </c>
      <c r="E198" s="208" t="s">
        <v>625</v>
      </c>
      <c r="F198" s="209" t="s">
        <v>626</v>
      </c>
      <c r="G198" s="210" t="s">
        <v>149</v>
      </c>
      <c r="H198" s="211">
        <v>1</v>
      </c>
      <c r="I198" s="212"/>
      <c r="J198" s="213">
        <f>ROUND(I198*H198,2)</f>
        <v>0</v>
      </c>
      <c r="K198" s="209" t="s">
        <v>1</v>
      </c>
      <c r="L198" s="41"/>
      <c r="M198" s="214" t="s">
        <v>1</v>
      </c>
      <c r="N198" s="215" t="s">
        <v>41</v>
      </c>
      <c r="O198" s="88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8" t="s">
        <v>144</v>
      </c>
      <c r="AT198" s="218" t="s">
        <v>140</v>
      </c>
      <c r="AU198" s="218" t="s">
        <v>86</v>
      </c>
      <c r="AY198" s="14" t="s">
        <v>139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4" t="s">
        <v>84</v>
      </c>
      <c r="BK198" s="219">
        <f>ROUND(I198*H198,2)</f>
        <v>0</v>
      </c>
      <c r="BL198" s="14" t="s">
        <v>144</v>
      </c>
      <c r="BM198" s="218" t="s">
        <v>228</v>
      </c>
    </row>
    <row r="199" s="2" customFormat="1">
      <c r="A199" s="35"/>
      <c r="B199" s="36"/>
      <c r="C199" s="37"/>
      <c r="D199" s="220" t="s">
        <v>145</v>
      </c>
      <c r="E199" s="37"/>
      <c r="F199" s="221" t="s">
        <v>626</v>
      </c>
      <c r="G199" s="37"/>
      <c r="H199" s="37"/>
      <c r="I199" s="222"/>
      <c r="J199" s="37"/>
      <c r="K199" s="37"/>
      <c r="L199" s="41"/>
      <c r="M199" s="223"/>
      <c r="N199" s="224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145</v>
      </c>
      <c r="AU199" s="14" t="s">
        <v>86</v>
      </c>
    </row>
    <row r="200" s="2" customFormat="1" ht="16.5" customHeight="1">
      <c r="A200" s="35"/>
      <c r="B200" s="36"/>
      <c r="C200" s="207" t="s">
        <v>230</v>
      </c>
      <c r="D200" s="207" t="s">
        <v>140</v>
      </c>
      <c r="E200" s="208" t="s">
        <v>627</v>
      </c>
      <c r="F200" s="209" t="s">
        <v>628</v>
      </c>
      <c r="G200" s="210" t="s">
        <v>149</v>
      </c>
      <c r="H200" s="211">
        <v>1</v>
      </c>
      <c r="I200" s="212"/>
      <c r="J200" s="213">
        <f>ROUND(I200*H200,2)</f>
        <v>0</v>
      </c>
      <c r="K200" s="209" t="s">
        <v>1</v>
      </c>
      <c r="L200" s="41"/>
      <c r="M200" s="214" t="s">
        <v>1</v>
      </c>
      <c r="N200" s="215" t="s">
        <v>41</v>
      </c>
      <c r="O200" s="88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8" t="s">
        <v>144</v>
      </c>
      <c r="AT200" s="218" t="s">
        <v>140</v>
      </c>
      <c r="AU200" s="218" t="s">
        <v>86</v>
      </c>
      <c r="AY200" s="14" t="s">
        <v>139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4" t="s">
        <v>84</v>
      </c>
      <c r="BK200" s="219">
        <f>ROUND(I200*H200,2)</f>
        <v>0</v>
      </c>
      <c r="BL200" s="14" t="s">
        <v>144</v>
      </c>
      <c r="BM200" s="218" t="s">
        <v>233</v>
      </c>
    </row>
    <row r="201" s="2" customFormat="1">
      <c r="A201" s="35"/>
      <c r="B201" s="36"/>
      <c r="C201" s="37"/>
      <c r="D201" s="220" t="s">
        <v>145</v>
      </c>
      <c r="E201" s="37"/>
      <c r="F201" s="221" t="s">
        <v>628</v>
      </c>
      <c r="G201" s="37"/>
      <c r="H201" s="37"/>
      <c r="I201" s="222"/>
      <c r="J201" s="37"/>
      <c r="K201" s="37"/>
      <c r="L201" s="41"/>
      <c r="M201" s="223"/>
      <c r="N201" s="224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145</v>
      </c>
      <c r="AU201" s="14" t="s">
        <v>86</v>
      </c>
    </row>
    <row r="202" s="2" customFormat="1" ht="24.15" customHeight="1">
      <c r="A202" s="35"/>
      <c r="B202" s="36"/>
      <c r="C202" s="207" t="s">
        <v>188</v>
      </c>
      <c r="D202" s="207" t="s">
        <v>140</v>
      </c>
      <c r="E202" s="208" t="s">
        <v>629</v>
      </c>
      <c r="F202" s="209" t="s">
        <v>630</v>
      </c>
      <c r="G202" s="210" t="s">
        <v>149</v>
      </c>
      <c r="H202" s="211">
        <v>1</v>
      </c>
      <c r="I202" s="212"/>
      <c r="J202" s="213">
        <f>ROUND(I202*H202,2)</f>
        <v>0</v>
      </c>
      <c r="K202" s="209" t="s">
        <v>1</v>
      </c>
      <c r="L202" s="41"/>
      <c r="M202" s="214" t="s">
        <v>1</v>
      </c>
      <c r="N202" s="215" t="s">
        <v>41</v>
      </c>
      <c r="O202" s="88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8" t="s">
        <v>144</v>
      </c>
      <c r="AT202" s="218" t="s">
        <v>140</v>
      </c>
      <c r="AU202" s="218" t="s">
        <v>86</v>
      </c>
      <c r="AY202" s="14" t="s">
        <v>139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4" t="s">
        <v>84</v>
      </c>
      <c r="BK202" s="219">
        <f>ROUND(I202*H202,2)</f>
        <v>0</v>
      </c>
      <c r="BL202" s="14" t="s">
        <v>144</v>
      </c>
      <c r="BM202" s="218" t="s">
        <v>237</v>
      </c>
    </row>
    <row r="203" s="2" customFormat="1">
      <c r="A203" s="35"/>
      <c r="B203" s="36"/>
      <c r="C203" s="37"/>
      <c r="D203" s="220" t="s">
        <v>145</v>
      </c>
      <c r="E203" s="37"/>
      <c r="F203" s="221" t="s">
        <v>630</v>
      </c>
      <c r="G203" s="37"/>
      <c r="H203" s="37"/>
      <c r="I203" s="222"/>
      <c r="J203" s="37"/>
      <c r="K203" s="37"/>
      <c r="L203" s="41"/>
      <c r="M203" s="223"/>
      <c r="N203" s="224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145</v>
      </c>
      <c r="AU203" s="14" t="s">
        <v>86</v>
      </c>
    </row>
    <row r="204" s="2" customFormat="1" ht="24.15" customHeight="1">
      <c r="A204" s="35"/>
      <c r="B204" s="36"/>
      <c r="C204" s="207" t="s">
        <v>238</v>
      </c>
      <c r="D204" s="207" t="s">
        <v>140</v>
      </c>
      <c r="E204" s="208" t="s">
        <v>631</v>
      </c>
      <c r="F204" s="209" t="s">
        <v>632</v>
      </c>
      <c r="G204" s="210" t="s">
        <v>149</v>
      </c>
      <c r="H204" s="211">
        <v>1</v>
      </c>
      <c r="I204" s="212"/>
      <c r="J204" s="213">
        <f>ROUND(I204*H204,2)</f>
        <v>0</v>
      </c>
      <c r="K204" s="209" t="s">
        <v>1</v>
      </c>
      <c r="L204" s="41"/>
      <c r="M204" s="214" t="s">
        <v>1</v>
      </c>
      <c r="N204" s="215" t="s">
        <v>41</v>
      </c>
      <c r="O204" s="88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8" t="s">
        <v>144</v>
      </c>
      <c r="AT204" s="218" t="s">
        <v>140</v>
      </c>
      <c r="AU204" s="218" t="s">
        <v>86</v>
      </c>
      <c r="AY204" s="14" t="s">
        <v>139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4" t="s">
        <v>84</v>
      </c>
      <c r="BK204" s="219">
        <f>ROUND(I204*H204,2)</f>
        <v>0</v>
      </c>
      <c r="BL204" s="14" t="s">
        <v>144</v>
      </c>
      <c r="BM204" s="218" t="s">
        <v>241</v>
      </c>
    </row>
    <row r="205" s="2" customFormat="1">
      <c r="A205" s="35"/>
      <c r="B205" s="36"/>
      <c r="C205" s="37"/>
      <c r="D205" s="220" t="s">
        <v>145</v>
      </c>
      <c r="E205" s="37"/>
      <c r="F205" s="221" t="s">
        <v>632</v>
      </c>
      <c r="G205" s="37"/>
      <c r="H205" s="37"/>
      <c r="I205" s="222"/>
      <c r="J205" s="37"/>
      <c r="K205" s="37"/>
      <c r="L205" s="41"/>
      <c r="M205" s="223"/>
      <c r="N205" s="224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145</v>
      </c>
      <c r="AU205" s="14" t="s">
        <v>86</v>
      </c>
    </row>
    <row r="206" s="2" customFormat="1">
      <c r="A206" s="35"/>
      <c r="B206" s="36"/>
      <c r="C206" s="37"/>
      <c r="D206" s="220" t="s">
        <v>633</v>
      </c>
      <c r="E206" s="37"/>
      <c r="F206" s="237" t="s">
        <v>634</v>
      </c>
      <c r="G206" s="37"/>
      <c r="H206" s="37"/>
      <c r="I206" s="222"/>
      <c r="J206" s="37"/>
      <c r="K206" s="37"/>
      <c r="L206" s="41"/>
      <c r="M206" s="223"/>
      <c r="N206" s="224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633</v>
      </c>
      <c r="AU206" s="14" t="s">
        <v>86</v>
      </c>
    </row>
    <row r="207" s="2" customFormat="1" ht="16.5" customHeight="1">
      <c r="A207" s="35"/>
      <c r="B207" s="36"/>
      <c r="C207" s="207" t="s">
        <v>193</v>
      </c>
      <c r="D207" s="207" t="s">
        <v>140</v>
      </c>
      <c r="E207" s="208" t="s">
        <v>635</v>
      </c>
      <c r="F207" s="209" t="s">
        <v>636</v>
      </c>
      <c r="G207" s="210" t="s">
        <v>149</v>
      </c>
      <c r="H207" s="211">
        <v>1</v>
      </c>
      <c r="I207" s="212"/>
      <c r="J207" s="213">
        <f>ROUND(I207*H207,2)</f>
        <v>0</v>
      </c>
      <c r="K207" s="209" t="s">
        <v>1</v>
      </c>
      <c r="L207" s="41"/>
      <c r="M207" s="214" t="s">
        <v>1</v>
      </c>
      <c r="N207" s="215" t="s">
        <v>41</v>
      </c>
      <c r="O207" s="88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8" t="s">
        <v>144</v>
      </c>
      <c r="AT207" s="218" t="s">
        <v>140</v>
      </c>
      <c r="AU207" s="218" t="s">
        <v>86</v>
      </c>
      <c r="AY207" s="14" t="s">
        <v>139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4" t="s">
        <v>84</v>
      </c>
      <c r="BK207" s="219">
        <f>ROUND(I207*H207,2)</f>
        <v>0</v>
      </c>
      <c r="BL207" s="14" t="s">
        <v>144</v>
      </c>
      <c r="BM207" s="218" t="s">
        <v>244</v>
      </c>
    </row>
    <row r="208" s="2" customFormat="1">
      <c r="A208" s="35"/>
      <c r="B208" s="36"/>
      <c r="C208" s="37"/>
      <c r="D208" s="220" t="s">
        <v>145</v>
      </c>
      <c r="E208" s="37"/>
      <c r="F208" s="221" t="s">
        <v>636</v>
      </c>
      <c r="G208" s="37"/>
      <c r="H208" s="37"/>
      <c r="I208" s="222"/>
      <c r="J208" s="37"/>
      <c r="K208" s="37"/>
      <c r="L208" s="41"/>
      <c r="M208" s="223"/>
      <c r="N208" s="224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145</v>
      </c>
      <c r="AU208" s="14" t="s">
        <v>86</v>
      </c>
    </row>
    <row r="209" s="2" customFormat="1" ht="24.15" customHeight="1">
      <c r="A209" s="35"/>
      <c r="B209" s="36"/>
      <c r="C209" s="207" t="s">
        <v>248</v>
      </c>
      <c r="D209" s="207" t="s">
        <v>140</v>
      </c>
      <c r="E209" s="208" t="s">
        <v>637</v>
      </c>
      <c r="F209" s="209" t="s">
        <v>638</v>
      </c>
      <c r="G209" s="210" t="s">
        <v>149</v>
      </c>
      <c r="H209" s="211">
        <v>1</v>
      </c>
      <c r="I209" s="212"/>
      <c r="J209" s="213">
        <f>ROUND(I209*H209,2)</f>
        <v>0</v>
      </c>
      <c r="K209" s="209" t="s">
        <v>1</v>
      </c>
      <c r="L209" s="41"/>
      <c r="M209" s="214" t="s">
        <v>1</v>
      </c>
      <c r="N209" s="215" t="s">
        <v>41</v>
      </c>
      <c r="O209" s="88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18" t="s">
        <v>144</v>
      </c>
      <c r="AT209" s="218" t="s">
        <v>140</v>
      </c>
      <c r="AU209" s="218" t="s">
        <v>86</v>
      </c>
      <c r="AY209" s="14" t="s">
        <v>139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4" t="s">
        <v>84</v>
      </c>
      <c r="BK209" s="219">
        <f>ROUND(I209*H209,2)</f>
        <v>0</v>
      </c>
      <c r="BL209" s="14" t="s">
        <v>144</v>
      </c>
      <c r="BM209" s="218" t="s">
        <v>251</v>
      </c>
    </row>
    <row r="210" s="2" customFormat="1">
      <c r="A210" s="35"/>
      <c r="B210" s="36"/>
      <c r="C210" s="37"/>
      <c r="D210" s="220" t="s">
        <v>145</v>
      </c>
      <c r="E210" s="37"/>
      <c r="F210" s="221" t="s">
        <v>638</v>
      </c>
      <c r="G210" s="37"/>
      <c r="H210" s="37"/>
      <c r="I210" s="222"/>
      <c r="J210" s="37"/>
      <c r="K210" s="37"/>
      <c r="L210" s="41"/>
      <c r="M210" s="223"/>
      <c r="N210" s="224"/>
      <c r="O210" s="88"/>
      <c r="P210" s="88"/>
      <c r="Q210" s="88"/>
      <c r="R210" s="88"/>
      <c r="S210" s="88"/>
      <c r="T210" s="89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145</v>
      </c>
      <c r="AU210" s="14" t="s">
        <v>86</v>
      </c>
    </row>
    <row r="211" s="2" customFormat="1" ht="24.15" customHeight="1">
      <c r="A211" s="35"/>
      <c r="B211" s="36"/>
      <c r="C211" s="207" t="s">
        <v>197</v>
      </c>
      <c r="D211" s="207" t="s">
        <v>140</v>
      </c>
      <c r="E211" s="208" t="s">
        <v>639</v>
      </c>
      <c r="F211" s="209" t="s">
        <v>640</v>
      </c>
      <c r="G211" s="210" t="s">
        <v>149</v>
      </c>
      <c r="H211" s="211">
        <v>1</v>
      </c>
      <c r="I211" s="212"/>
      <c r="J211" s="213">
        <f>ROUND(I211*H211,2)</f>
        <v>0</v>
      </c>
      <c r="K211" s="209" t="s">
        <v>1</v>
      </c>
      <c r="L211" s="41"/>
      <c r="M211" s="214" t="s">
        <v>1</v>
      </c>
      <c r="N211" s="215" t="s">
        <v>41</v>
      </c>
      <c r="O211" s="88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18" t="s">
        <v>144</v>
      </c>
      <c r="AT211" s="218" t="s">
        <v>140</v>
      </c>
      <c r="AU211" s="218" t="s">
        <v>86</v>
      </c>
      <c r="AY211" s="14" t="s">
        <v>139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4" t="s">
        <v>84</v>
      </c>
      <c r="BK211" s="219">
        <f>ROUND(I211*H211,2)</f>
        <v>0</v>
      </c>
      <c r="BL211" s="14" t="s">
        <v>144</v>
      </c>
      <c r="BM211" s="218" t="s">
        <v>254</v>
      </c>
    </row>
    <row r="212" s="2" customFormat="1">
      <c r="A212" s="35"/>
      <c r="B212" s="36"/>
      <c r="C212" s="37"/>
      <c r="D212" s="220" t="s">
        <v>145</v>
      </c>
      <c r="E212" s="37"/>
      <c r="F212" s="221" t="s">
        <v>640</v>
      </c>
      <c r="G212" s="37"/>
      <c r="H212" s="37"/>
      <c r="I212" s="222"/>
      <c r="J212" s="37"/>
      <c r="K212" s="37"/>
      <c r="L212" s="41"/>
      <c r="M212" s="223"/>
      <c r="N212" s="224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145</v>
      </c>
      <c r="AU212" s="14" t="s">
        <v>86</v>
      </c>
    </row>
    <row r="213" s="2" customFormat="1" ht="44.25" customHeight="1">
      <c r="A213" s="35"/>
      <c r="B213" s="36"/>
      <c r="C213" s="207" t="s">
        <v>255</v>
      </c>
      <c r="D213" s="207" t="s">
        <v>140</v>
      </c>
      <c r="E213" s="208" t="s">
        <v>641</v>
      </c>
      <c r="F213" s="209" t="s">
        <v>642</v>
      </c>
      <c r="G213" s="210" t="s">
        <v>149</v>
      </c>
      <c r="H213" s="211">
        <v>1</v>
      </c>
      <c r="I213" s="212"/>
      <c r="J213" s="213">
        <f>ROUND(I213*H213,2)</f>
        <v>0</v>
      </c>
      <c r="K213" s="209" t="s">
        <v>1</v>
      </c>
      <c r="L213" s="41"/>
      <c r="M213" s="214" t="s">
        <v>1</v>
      </c>
      <c r="N213" s="215" t="s">
        <v>41</v>
      </c>
      <c r="O213" s="88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18" t="s">
        <v>144</v>
      </c>
      <c r="AT213" s="218" t="s">
        <v>140</v>
      </c>
      <c r="AU213" s="218" t="s">
        <v>86</v>
      </c>
      <c r="AY213" s="14" t="s">
        <v>139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4" t="s">
        <v>84</v>
      </c>
      <c r="BK213" s="219">
        <f>ROUND(I213*H213,2)</f>
        <v>0</v>
      </c>
      <c r="BL213" s="14" t="s">
        <v>144</v>
      </c>
      <c r="BM213" s="218" t="s">
        <v>258</v>
      </c>
    </row>
    <row r="214" s="2" customFormat="1">
      <c r="A214" s="35"/>
      <c r="B214" s="36"/>
      <c r="C214" s="37"/>
      <c r="D214" s="220" t="s">
        <v>145</v>
      </c>
      <c r="E214" s="37"/>
      <c r="F214" s="221" t="s">
        <v>642</v>
      </c>
      <c r="G214" s="37"/>
      <c r="H214" s="37"/>
      <c r="I214" s="222"/>
      <c r="J214" s="37"/>
      <c r="K214" s="37"/>
      <c r="L214" s="41"/>
      <c r="M214" s="223"/>
      <c r="N214" s="224"/>
      <c r="O214" s="88"/>
      <c r="P214" s="88"/>
      <c r="Q214" s="88"/>
      <c r="R214" s="88"/>
      <c r="S214" s="88"/>
      <c r="T214" s="89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4" t="s">
        <v>145</v>
      </c>
      <c r="AU214" s="14" t="s">
        <v>86</v>
      </c>
    </row>
    <row r="215" s="2" customFormat="1" ht="16.5" customHeight="1">
      <c r="A215" s="35"/>
      <c r="B215" s="36"/>
      <c r="C215" s="207" t="s">
        <v>201</v>
      </c>
      <c r="D215" s="207" t="s">
        <v>140</v>
      </c>
      <c r="E215" s="208" t="s">
        <v>643</v>
      </c>
      <c r="F215" s="209" t="s">
        <v>644</v>
      </c>
      <c r="G215" s="210" t="s">
        <v>149</v>
      </c>
      <c r="H215" s="211">
        <v>2</v>
      </c>
      <c r="I215" s="212"/>
      <c r="J215" s="213">
        <f>ROUND(I215*H215,2)</f>
        <v>0</v>
      </c>
      <c r="K215" s="209" t="s">
        <v>1</v>
      </c>
      <c r="L215" s="41"/>
      <c r="M215" s="214" t="s">
        <v>1</v>
      </c>
      <c r="N215" s="215" t="s">
        <v>41</v>
      </c>
      <c r="O215" s="88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18" t="s">
        <v>144</v>
      </c>
      <c r="AT215" s="218" t="s">
        <v>140</v>
      </c>
      <c r="AU215" s="218" t="s">
        <v>86</v>
      </c>
      <c r="AY215" s="14" t="s">
        <v>139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14" t="s">
        <v>84</v>
      </c>
      <c r="BK215" s="219">
        <f>ROUND(I215*H215,2)</f>
        <v>0</v>
      </c>
      <c r="BL215" s="14" t="s">
        <v>144</v>
      </c>
      <c r="BM215" s="218" t="s">
        <v>261</v>
      </c>
    </row>
    <row r="216" s="2" customFormat="1">
      <c r="A216" s="35"/>
      <c r="B216" s="36"/>
      <c r="C216" s="37"/>
      <c r="D216" s="220" t="s">
        <v>145</v>
      </c>
      <c r="E216" s="37"/>
      <c r="F216" s="221" t="s">
        <v>644</v>
      </c>
      <c r="G216" s="37"/>
      <c r="H216" s="37"/>
      <c r="I216" s="222"/>
      <c r="J216" s="37"/>
      <c r="K216" s="37"/>
      <c r="L216" s="41"/>
      <c r="M216" s="223"/>
      <c r="N216" s="224"/>
      <c r="O216" s="88"/>
      <c r="P216" s="88"/>
      <c r="Q216" s="88"/>
      <c r="R216" s="88"/>
      <c r="S216" s="88"/>
      <c r="T216" s="89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4" t="s">
        <v>145</v>
      </c>
      <c r="AU216" s="14" t="s">
        <v>86</v>
      </c>
    </row>
    <row r="217" s="2" customFormat="1" ht="16.5" customHeight="1">
      <c r="A217" s="35"/>
      <c r="B217" s="36"/>
      <c r="C217" s="207" t="s">
        <v>262</v>
      </c>
      <c r="D217" s="207" t="s">
        <v>140</v>
      </c>
      <c r="E217" s="208" t="s">
        <v>645</v>
      </c>
      <c r="F217" s="209" t="s">
        <v>646</v>
      </c>
      <c r="G217" s="210" t="s">
        <v>149</v>
      </c>
      <c r="H217" s="211">
        <v>1</v>
      </c>
      <c r="I217" s="212"/>
      <c r="J217" s="213">
        <f>ROUND(I217*H217,2)</f>
        <v>0</v>
      </c>
      <c r="K217" s="209" t="s">
        <v>1</v>
      </c>
      <c r="L217" s="41"/>
      <c r="M217" s="214" t="s">
        <v>1</v>
      </c>
      <c r="N217" s="215" t="s">
        <v>41</v>
      </c>
      <c r="O217" s="88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18" t="s">
        <v>144</v>
      </c>
      <c r="AT217" s="218" t="s">
        <v>140</v>
      </c>
      <c r="AU217" s="218" t="s">
        <v>86</v>
      </c>
      <c r="AY217" s="14" t="s">
        <v>139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14" t="s">
        <v>84</v>
      </c>
      <c r="BK217" s="219">
        <f>ROUND(I217*H217,2)</f>
        <v>0</v>
      </c>
      <c r="BL217" s="14" t="s">
        <v>144</v>
      </c>
      <c r="BM217" s="218" t="s">
        <v>265</v>
      </c>
    </row>
    <row r="218" s="2" customFormat="1">
      <c r="A218" s="35"/>
      <c r="B218" s="36"/>
      <c r="C218" s="37"/>
      <c r="D218" s="220" t="s">
        <v>145</v>
      </c>
      <c r="E218" s="37"/>
      <c r="F218" s="221" t="s">
        <v>646</v>
      </c>
      <c r="G218" s="37"/>
      <c r="H218" s="37"/>
      <c r="I218" s="222"/>
      <c r="J218" s="37"/>
      <c r="K218" s="37"/>
      <c r="L218" s="41"/>
      <c r="M218" s="223"/>
      <c r="N218" s="224"/>
      <c r="O218" s="88"/>
      <c r="P218" s="88"/>
      <c r="Q218" s="88"/>
      <c r="R218" s="88"/>
      <c r="S218" s="88"/>
      <c r="T218" s="89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4" t="s">
        <v>145</v>
      </c>
      <c r="AU218" s="14" t="s">
        <v>86</v>
      </c>
    </row>
    <row r="219" s="2" customFormat="1" ht="16.5" customHeight="1">
      <c r="A219" s="35"/>
      <c r="B219" s="36"/>
      <c r="C219" s="207" t="s">
        <v>204</v>
      </c>
      <c r="D219" s="207" t="s">
        <v>140</v>
      </c>
      <c r="E219" s="208" t="s">
        <v>647</v>
      </c>
      <c r="F219" s="209" t="s">
        <v>648</v>
      </c>
      <c r="G219" s="210" t="s">
        <v>149</v>
      </c>
      <c r="H219" s="211">
        <v>2</v>
      </c>
      <c r="I219" s="212"/>
      <c r="J219" s="213">
        <f>ROUND(I219*H219,2)</f>
        <v>0</v>
      </c>
      <c r="K219" s="209" t="s">
        <v>1</v>
      </c>
      <c r="L219" s="41"/>
      <c r="M219" s="214" t="s">
        <v>1</v>
      </c>
      <c r="N219" s="215" t="s">
        <v>41</v>
      </c>
      <c r="O219" s="88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18" t="s">
        <v>144</v>
      </c>
      <c r="AT219" s="218" t="s">
        <v>140</v>
      </c>
      <c r="AU219" s="218" t="s">
        <v>86</v>
      </c>
      <c r="AY219" s="14" t="s">
        <v>139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4" t="s">
        <v>84</v>
      </c>
      <c r="BK219" s="219">
        <f>ROUND(I219*H219,2)</f>
        <v>0</v>
      </c>
      <c r="BL219" s="14" t="s">
        <v>144</v>
      </c>
      <c r="BM219" s="218" t="s">
        <v>268</v>
      </c>
    </row>
    <row r="220" s="2" customFormat="1">
      <c r="A220" s="35"/>
      <c r="B220" s="36"/>
      <c r="C220" s="37"/>
      <c r="D220" s="220" t="s">
        <v>145</v>
      </c>
      <c r="E220" s="37"/>
      <c r="F220" s="221" t="s">
        <v>648</v>
      </c>
      <c r="G220" s="37"/>
      <c r="H220" s="37"/>
      <c r="I220" s="222"/>
      <c r="J220" s="37"/>
      <c r="K220" s="37"/>
      <c r="L220" s="41"/>
      <c r="M220" s="223"/>
      <c r="N220" s="224"/>
      <c r="O220" s="88"/>
      <c r="P220" s="88"/>
      <c r="Q220" s="88"/>
      <c r="R220" s="88"/>
      <c r="S220" s="88"/>
      <c r="T220" s="89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4" t="s">
        <v>145</v>
      </c>
      <c r="AU220" s="14" t="s">
        <v>86</v>
      </c>
    </row>
    <row r="221" s="2" customFormat="1" ht="16.5" customHeight="1">
      <c r="A221" s="35"/>
      <c r="B221" s="36"/>
      <c r="C221" s="207" t="s">
        <v>269</v>
      </c>
      <c r="D221" s="207" t="s">
        <v>140</v>
      </c>
      <c r="E221" s="208" t="s">
        <v>649</v>
      </c>
      <c r="F221" s="209" t="s">
        <v>650</v>
      </c>
      <c r="G221" s="210" t="s">
        <v>149</v>
      </c>
      <c r="H221" s="211">
        <v>1</v>
      </c>
      <c r="I221" s="212"/>
      <c r="J221" s="213">
        <f>ROUND(I221*H221,2)</f>
        <v>0</v>
      </c>
      <c r="K221" s="209" t="s">
        <v>1</v>
      </c>
      <c r="L221" s="41"/>
      <c r="M221" s="214" t="s">
        <v>1</v>
      </c>
      <c r="N221" s="215" t="s">
        <v>41</v>
      </c>
      <c r="O221" s="88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18" t="s">
        <v>144</v>
      </c>
      <c r="AT221" s="218" t="s">
        <v>140</v>
      </c>
      <c r="AU221" s="218" t="s">
        <v>86</v>
      </c>
      <c r="AY221" s="14" t="s">
        <v>139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14" t="s">
        <v>84</v>
      </c>
      <c r="BK221" s="219">
        <f>ROUND(I221*H221,2)</f>
        <v>0</v>
      </c>
      <c r="BL221" s="14" t="s">
        <v>144</v>
      </c>
      <c r="BM221" s="218" t="s">
        <v>272</v>
      </c>
    </row>
    <row r="222" s="2" customFormat="1">
      <c r="A222" s="35"/>
      <c r="B222" s="36"/>
      <c r="C222" s="37"/>
      <c r="D222" s="220" t="s">
        <v>145</v>
      </c>
      <c r="E222" s="37"/>
      <c r="F222" s="221" t="s">
        <v>650</v>
      </c>
      <c r="G222" s="37"/>
      <c r="H222" s="37"/>
      <c r="I222" s="222"/>
      <c r="J222" s="37"/>
      <c r="K222" s="37"/>
      <c r="L222" s="41"/>
      <c r="M222" s="223"/>
      <c r="N222" s="224"/>
      <c r="O222" s="88"/>
      <c r="P222" s="88"/>
      <c r="Q222" s="88"/>
      <c r="R222" s="88"/>
      <c r="S222" s="88"/>
      <c r="T222" s="89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4" t="s">
        <v>145</v>
      </c>
      <c r="AU222" s="14" t="s">
        <v>86</v>
      </c>
    </row>
    <row r="223" s="2" customFormat="1" ht="16.5" customHeight="1">
      <c r="A223" s="35"/>
      <c r="B223" s="36"/>
      <c r="C223" s="207" t="s">
        <v>208</v>
      </c>
      <c r="D223" s="207" t="s">
        <v>140</v>
      </c>
      <c r="E223" s="208" t="s">
        <v>651</v>
      </c>
      <c r="F223" s="209" t="s">
        <v>652</v>
      </c>
      <c r="G223" s="210" t="s">
        <v>149</v>
      </c>
      <c r="H223" s="211">
        <v>1</v>
      </c>
      <c r="I223" s="212"/>
      <c r="J223" s="213">
        <f>ROUND(I223*H223,2)</f>
        <v>0</v>
      </c>
      <c r="K223" s="209" t="s">
        <v>1</v>
      </c>
      <c r="L223" s="41"/>
      <c r="M223" s="214" t="s">
        <v>1</v>
      </c>
      <c r="N223" s="215" t="s">
        <v>41</v>
      </c>
      <c r="O223" s="88"/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18" t="s">
        <v>144</v>
      </c>
      <c r="AT223" s="218" t="s">
        <v>140</v>
      </c>
      <c r="AU223" s="218" t="s">
        <v>86</v>
      </c>
      <c r="AY223" s="14" t="s">
        <v>139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14" t="s">
        <v>84</v>
      </c>
      <c r="BK223" s="219">
        <f>ROUND(I223*H223,2)</f>
        <v>0</v>
      </c>
      <c r="BL223" s="14" t="s">
        <v>144</v>
      </c>
      <c r="BM223" s="218" t="s">
        <v>275</v>
      </c>
    </row>
    <row r="224" s="2" customFormat="1">
      <c r="A224" s="35"/>
      <c r="B224" s="36"/>
      <c r="C224" s="37"/>
      <c r="D224" s="220" t="s">
        <v>145</v>
      </c>
      <c r="E224" s="37"/>
      <c r="F224" s="221" t="s">
        <v>652</v>
      </c>
      <c r="G224" s="37"/>
      <c r="H224" s="37"/>
      <c r="I224" s="222"/>
      <c r="J224" s="37"/>
      <c r="K224" s="37"/>
      <c r="L224" s="41"/>
      <c r="M224" s="223"/>
      <c r="N224" s="224"/>
      <c r="O224" s="88"/>
      <c r="P224" s="88"/>
      <c r="Q224" s="88"/>
      <c r="R224" s="88"/>
      <c r="S224" s="88"/>
      <c r="T224" s="89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4" t="s">
        <v>145</v>
      </c>
      <c r="AU224" s="14" t="s">
        <v>86</v>
      </c>
    </row>
    <row r="225" s="2" customFormat="1" ht="16.5" customHeight="1">
      <c r="A225" s="35"/>
      <c r="B225" s="36"/>
      <c r="C225" s="207" t="s">
        <v>276</v>
      </c>
      <c r="D225" s="207" t="s">
        <v>140</v>
      </c>
      <c r="E225" s="208" t="s">
        <v>653</v>
      </c>
      <c r="F225" s="209" t="s">
        <v>654</v>
      </c>
      <c r="G225" s="210" t="s">
        <v>149</v>
      </c>
      <c r="H225" s="211">
        <v>1</v>
      </c>
      <c r="I225" s="212"/>
      <c r="J225" s="213">
        <f>ROUND(I225*H225,2)</f>
        <v>0</v>
      </c>
      <c r="K225" s="209" t="s">
        <v>1</v>
      </c>
      <c r="L225" s="41"/>
      <c r="M225" s="214" t="s">
        <v>1</v>
      </c>
      <c r="N225" s="215" t="s">
        <v>41</v>
      </c>
      <c r="O225" s="88"/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18" t="s">
        <v>144</v>
      </c>
      <c r="AT225" s="218" t="s">
        <v>140</v>
      </c>
      <c r="AU225" s="218" t="s">
        <v>86</v>
      </c>
      <c r="AY225" s="14" t="s">
        <v>139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14" t="s">
        <v>84</v>
      </c>
      <c r="BK225" s="219">
        <f>ROUND(I225*H225,2)</f>
        <v>0</v>
      </c>
      <c r="BL225" s="14" t="s">
        <v>144</v>
      </c>
      <c r="BM225" s="218" t="s">
        <v>279</v>
      </c>
    </row>
    <row r="226" s="2" customFormat="1">
      <c r="A226" s="35"/>
      <c r="B226" s="36"/>
      <c r="C226" s="37"/>
      <c r="D226" s="220" t="s">
        <v>145</v>
      </c>
      <c r="E226" s="37"/>
      <c r="F226" s="221" t="s">
        <v>654</v>
      </c>
      <c r="G226" s="37"/>
      <c r="H226" s="37"/>
      <c r="I226" s="222"/>
      <c r="J226" s="37"/>
      <c r="K226" s="37"/>
      <c r="L226" s="41"/>
      <c r="M226" s="223"/>
      <c r="N226" s="224"/>
      <c r="O226" s="88"/>
      <c r="P226" s="88"/>
      <c r="Q226" s="88"/>
      <c r="R226" s="88"/>
      <c r="S226" s="88"/>
      <c r="T226" s="89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4" t="s">
        <v>145</v>
      </c>
      <c r="AU226" s="14" t="s">
        <v>86</v>
      </c>
    </row>
    <row r="227" s="2" customFormat="1" ht="24.15" customHeight="1">
      <c r="A227" s="35"/>
      <c r="B227" s="36"/>
      <c r="C227" s="207" t="s">
        <v>212</v>
      </c>
      <c r="D227" s="207" t="s">
        <v>140</v>
      </c>
      <c r="E227" s="208" t="s">
        <v>655</v>
      </c>
      <c r="F227" s="209" t="s">
        <v>656</v>
      </c>
      <c r="G227" s="210" t="s">
        <v>149</v>
      </c>
      <c r="H227" s="211">
        <v>1</v>
      </c>
      <c r="I227" s="212"/>
      <c r="J227" s="213">
        <f>ROUND(I227*H227,2)</f>
        <v>0</v>
      </c>
      <c r="K227" s="209" t="s">
        <v>1</v>
      </c>
      <c r="L227" s="41"/>
      <c r="M227" s="214" t="s">
        <v>1</v>
      </c>
      <c r="N227" s="215" t="s">
        <v>41</v>
      </c>
      <c r="O227" s="88"/>
      <c r="P227" s="216">
        <f>O227*H227</f>
        <v>0</v>
      </c>
      <c r="Q227" s="216">
        <v>0</v>
      </c>
      <c r="R227" s="216">
        <f>Q227*H227</f>
        <v>0</v>
      </c>
      <c r="S227" s="216">
        <v>0</v>
      </c>
      <c r="T227" s="21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18" t="s">
        <v>144</v>
      </c>
      <c r="AT227" s="218" t="s">
        <v>140</v>
      </c>
      <c r="AU227" s="218" t="s">
        <v>86</v>
      </c>
      <c r="AY227" s="14" t="s">
        <v>139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14" t="s">
        <v>84</v>
      </c>
      <c r="BK227" s="219">
        <f>ROUND(I227*H227,2)</f>
        <v>0</v>
      </c>
      <c r="BL227" s="14" t="s">
        <v>144</v>
      </c>
      <c r="BM227" s="218" t="s">
        <v>282</v>
      </c>
    </row>
    <row r="228" s="2" customFormat="1">
      <c r="A228" s="35"/>
      <c r="B228" s="36"/>
      <c r="C228" s="37"/>
      <c r="D228" s="220" t="s">
        <v>145</v>
      </c>
      <c r="E228" s="37"/>
      <c r="F228" s="221" t="s">
        <v>656</v>
      </c>
      <c r="G228" s="37"/>
      <c r="H228" s="37"/>
      <c r="I228" s="222"/>
      <c r="J228" s="37"/>
      <c r="K228" s="37"/>
      <c r="L228" s="41"/>
      <c r="M228" s="223"/>
      <c r="N228" s="224"/>
      <c r="O228" s="88"/>
      <c r="P228" s="88"/>
      <c r="Q228" s="88"/>
      <c r="R228" s="88"/>
      <c r="S228" s="88"/>
      <c r="T228" s="89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4" t="s">
        <v>145</v>
      </c>
      <c r="AU228" s="14" t="s">
        <v>86</v>
      </c>
    </row>
    <row r="229" s="2" customFormat="1" ht="16.5" customHeight="1">
      <c r="A229" s="35"/>
      <c r="B229" s="36"/>
      <c r="C229" s="207" t="s">
        <v>283</v>
      </c>
      <c r="D229" s="207" t="s">
        <v>140</v>
      </c>
      <c r="E229" s="208" t="s">
        <v>657</v>
      </c>
      <c r="F229" s="209" t="s">
        <v>658</v>
      </c>
      <c r="G229" s="210" t="s">
        <v>149</v>
      </c>
      <c r="H229" s="211">
        <v>1</v>
      </c>
      <c r="I229" s="212"/>
      <c r="J229" s="213">
        <f>ROUND(I229*H229,2)</f>
        <v>0</v>
      </c>
      <c r="K229" s="209" t="s">
        <v>1</v>
      </c>
      <c r="L229" s="41"/>
      <c r="M229" s="214" t="s">
        <v>1</v>
      </c>
      <c r="N229" s="215" t="s">
        <v>41</v>
      </c>
      <c r="O229" s="88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18" t="s">
        <v>144</v>
      </c>
      <c r="AT229" s="218" t="s">
        <v>140</v>
      </c>
      <c r="AU229" s="218" t="s">
        <v>86</v>
      </c>
      <c r="AY229" s="14" t="s">
        <v>139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14" t="s">
        <v>84</v>
      </c>
      <c r="BK229" s="219">
        <f>ROUND(I229*H229,2)</f>
        <v>0</v>
      </c>
      <c r="BL229" s="14" t="s">
        <v>144</v>
      </c>
      <c r="BM229" s="218" t="s">
        <v>286</v>
      </c>
    </row>
    <row r="230" s="2" customFormat="1">
      <c r="A230" s="35"/>
      <c r="B230" s="36"/>
      <c r="C230" s="37"/>
      <c r="D230" s="220" t="s">
        <v>145</v>
      </c>
      <c r="E230" s="37"/>
      <c r="F230" s="221" t="s">
        <v>658</v>
      </c>
      <c r="G230" s="37"/>
      <c r="H230" s="37"/>
      <c r="I230" s="222"/>
      <c r="J230" s="37"/>
      <c r="K230" s="37"/>
      <c r="L230" s="41"/>
      <c r="M230" s="223"/>
      <c r="N230" s="224"/>
      <c r="O230" s="88"/>
      <c r="P230" s="88"/>
      <c r="Q230" s="88"/>
      <c r="R230" s="88"/>
      <c r="S230" s="88"/>
      <c r="T230" s="89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4" t="s">
        <v>145</v>
      </c>
      <c r="AU230" s="14" t="s">
        <v>86</v>
      </c>
    </row>
    <row r="231" s="2" customFormat="1" ht="16.5" customHeight="1">
      <c r="A231" s="35"/>
      <c r="B231" s="36"/>
      <c r="C231" s="207" t="s">
        <v>216</v>
      </c>
      <c r="D231" s="207" t="s">
        <v>140</v>
      </c>
      <c r="E231" s="208" t="s">
        <v>659</v>
      </c>
      <c r="F231" s="209" t="s">
        <v>660</v>
      </c>
      <c r="G231" s="210" t="s">
        <v>149</v>
      </c>
      <c r="H231" s="211">
        <v>1</v>
      </c>
      <c r="I231" s="212"/>
      <c r="J231" s="213">
        <f>ROUND(I231*H231,2)</f>
        <v>0</v>
      </c>
      <c r="K231" s="209" t="s">
        <v>1</v>
      </c>
      <c r="L231" s="41"/>
      <c r="M231" s="214" t="s">
        <v>1</v>
      </c>
      <c r="N231" s="215" t="s">
        <v>41</v>
      </c>
      <c r="O231" s="88"/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18" t="s">
        <v>144</v>
      </c>
      <c r="AT231" s="218" t="s">
        <v>140</v>
      </c>
      <c r="AU231" s="218" t="s">
        <v>86</v>
      </c>
      <c r="AY231" s="14" t="s">
        <v>139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14" t="s">
        <v>84</v>
      </c>
      <c r="BK231" s="219">
        <f>ROUND(I231*H231,2)</f>
        <v>0</v>
      </c>
      <c r="BL231" s="14" t="s">
        <v>144</v>
      </c>
      <c r="BM231" s="218" t="s">
        <v>289</v>
      </c>
    </row>
    <row r="232" s="2" customFormat="1">
      <c r="A232" s="35"/>
      <c r="B232" s="36"/>
      <c r="C232" s="37"/>
      <c r="D232" s="220" t="s">
        <v>145</v>
      </c>
      <c r="E232" s="37"/>
      <c r="F232" s="221" t="s">
        <v>660</v>
      </c>
      <c r="G232" s="37"/>
      <c r="H232" s="37"/>
      <c r="I232" s="222"/>
      <c r="J232" s="37"/>
      <c r="K232" s="37"/>
      <c r="L232" s="41"/>
      <c r="M232" s="223"/>
      <c r="N232" s="224"/>
      <c r="O232" s="88"/>
      <c r="P232" s="88"/>
      <c r="Q232" s="88"/>
      <c r="R232" s="88"/>
      <c r="S232" s="88"/>
      <c r="T232" s="89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4" t="s">
        <v>145</v>
      </c>
      <c r="AU232" s="14" t="s">
        <v>86</v>
      </c>
    </row>
    <row r="233" s="2" customFormat="1">
      <c r="A233" s="35"/>
      <c r="B233" s="36"/>
      <c r="C233" s="37"/>
      <c r="D233" s="220" t="s">
        <v>633</v>
      </c>
      <c r="E233" s="37"/>
      <c r="F233" s="237" t="s">
        <v>661</v>
      </c>
      <c r="G233" s="37"/>
      <c r="H233" s="37"/>
      <c r="I233" s="222"/>
      <c r="J233" s="37"/>
      <c r="K233" s="37"/>
      <c r="L233" s="41"/>
      <c r="M233" s="223"/>
      <c r="N233" s="224"/>
      <c r="O233" s="88"/>
      <c r="P233" s="88"/>
      <c r="Q233" s="88"/>
      <c r="R233" s="88"/>
      <c r="S233" s="88"/>
      <c r="T233" s="89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4" t="s">
        <v>633</v>
      </c>
      <c r="AU233" s="14" t="s">
        <v>86</v>
      </c>
    </row>
    <row r="234" s="2" customFormat="1" ht="37.8" customHeight="1">
      <c r="A234" s="35"/>
      <c r="B234" s="36"/>
      <c r="C234" s="207" t="s">
        <v>290</v>
      </c>
      <c r="D234" s="207" t="s">
        <v>140</v>
      </c>
      <c r="E234" s="208" t="s">
        <v>662</v>
      </c>
      <c r="F234" s="209" t="s">
        <v>663</v>
      </c>
      <c r="G234" s="210" t="s">
        <v>149</v>
      </c>
      <c r="H234" s="211">
        <v>1</v>
      </c>
      <c r="I234" s="212"/>
      <c r="J234" s="213">
        <f>ROUND(I234*H234,2)</f>
        <v>0</v>
      </c>
      <c r="K234" s="209" t="s">
        <v>1</v>
      </c>
      <c r="L234" s="41"/>
      <c r="M234" s="214" t="s">
        <v>1</v>
      </c>
      <c r="N234" s="215" t="s">
        <v>41</v>
      </c>
      <c r="O234" s="88"/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18" t="s">
        <v>144</v>
      </c>
      <c r="AT234" s="218" t="s">
        <v>140</v>
      </c>
      <c r="AU234" s="218" t="s">
        <v>86</v>
      </c>
      <c r="AY234" s="14" t="s">
        <v>139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4" t="s">
        <v>84</v>
      </c>
      <c r="BK234" s="219">
        <f>ROUND(I234*H234,2)</f>
        <v>0</v>
      </c>
      <c r="BL234" s="14" t="s">
        <v>144</v>
      </c>
      <c r="BM234" s="218" t="s">
        <v>293</v>
      </c>
    </row>
    <row r="235" s="2" customFormat="1">
      <c r="A235" s="35"/>
      <c r="B235" s="36"/>
      <c r="C235" s="37"/>
      <c r="D235" s="220" t="s">
        <v>145</v>
      </c>
      <c r="E235" s="37"/>
      <c r="F235" s="221" t="s">
        <v>663</v>
      </c>
      <c r="G235" s="37"/>
      <c r="H235" s="37"/>
      <c r="I235" s="222"/>
      <c r="J235" s="37"/>
      <c r="K235" s="37"/>
      <c r="L235" s="41"/>
      <c r="M235" s="223"/>
      <c r="N235" s="224"/>
      <c r="O235" s="88"/>
      <c r="P235" s="88"/>
      <c r="Q235" s="88"/>
      <c r="R235" s="88"/>
      <c r="S235" s="88"/>
      <c r="T235" s="89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4" t="s">
        <v>145</v>
      </c>
      <c r="AU235" s="14" t="s">
        <v>86</v>
      </c>
    </row>
    <row r="236" s="2" customFormat="1" ht="24.15" customHeight="1">
      <c r="A236" s="35"/>
      <c r="B236" s="36"/>
      <c r="C236" s="207" t="s">
        <v>220</v>
      </c>
      <c r="D236" s="207" t="s">
        <v>140</v>
      </c>
      <c r="E236" s="208" t="s">
        <v>664</v>
      </c>
      <c r="F236" s="209" t="s">
        <v>665</v>
      </c>
      <c r="G236" s="210" t="s">
        <v>149</v>
      </c>
      <c r="H236" s="211">
        <v>1</v>
      </c>
      <c r="I236" s="212"/>
      <c r="J236" s="213">
        <f>ROUND(I236*H236,2)</f>
        <v>0</v>
      </c>
      <c r="K236" s="209" t="s">
        <v>1</v>
      </c>
      <c r="L236" s="41"/>
      <c r="M236" s="214" t="s">
        <v>1</v>
      </c>
      <c r="N236" s="215" t="s">
        <v>41</v>
      </c>
      <c r="O236" s="88"/>
      <c r="P236" s="216">
        <f>O236*H236</f>
        <v>0</v>
      </c>
      <c r="Q236" s="216">
        <v>0</v>
      </c>
      <c r="R236" s="216">
        <f>Q236*H236</f>
        <v>0</v>
      </c>
      <c r="S236" s="216">
        <v>0</v>
      </c>
      <c r="T236" s="21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18" t="s">
        <v>144</v>
      </c>
      <c r="AT236" s="218" t="s">
        <v>140</v>
      </c>
      <c r="AU236" s="218" t="s">
        <v>86</v>
      </c>
      <c r="AY236" s="14" t="s">
        <v>139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14" t="s">
        <v>84</v>
      </c>
      <c r="BK236" s="219">
        <f>ROUND(I236*H236,2)</f>
        <v>0</v>
      </c>
      <c r="BL236" s="14" t="s">
        <v>144</v>
      </c>
      <c r="BM236" s="218" t="s">
        <v>296</v>
      </c>
    </row>
    <row r="237" s="2" customFormat="1">
      <c r="A237" s="35"/>
      <c r="B237" s="36"/>
      <c r="C237" s="37"/>
      <c r="D237" s="220" t="s">
        <v>145</v>
      </c>
      <c r="E237" s="37"/>
      <c r="F237" s="221" t="s">
        <v>665</v>
      </c>
      <c r="G237" s="37"/>
      <c r="H237" s="37"/>
      <c r="I237" s="222"/>
      <c r="J237" s="37"/>
      <c r="K237" s="37"/>
      <c r="L237" s="41"/>
      <c r="M237" s="223"/>
      <c r="N237" s="224"/>
      <c r="O237" s="88"/>
      <c r="P237" s="88"/>
      <c r="Q237" s="88"/>
      <c r="R237" s="88"/>
      <c r="S237" s="88"/>
      <c r="T237" s="89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4" t="s">
        <v>145</v>
      </c>
      <c r="AU237" s="14" t="s">
        <v>86</v>
      </c>
    </row>
    <row r="238" s="2" customFormat="1" ht="16.5" customHeight="1">
      <c r="A238" s="35"/>
      <c r="B238" s="36"/>
      <c r="C238" s="207" t="s">
        <v>297</v>
      </c>
      <c r="D238" s="207" t="s">
        <v>140</v>
      </c>
      <c r="E238" s="208" t="s">
        <v>666</v>
      </c>
      <c r="F238" s="209" t="s">
        <v>667</v>
      </c>
      <c r="G238" s="210" t="s">
        <v>149</v>
      </c>
      <c r="H238" s="211">
        <v>1</v>
      </c>
      <c r="I238" s="212"/>
      <c r="J238" s="213">
        <f>ROUND(I238*H238,2)</f>
        <v>0</v>
      </c>
      <c r="K238" s="209" t="s">
        <v>1</v>
      </c>
      <c r="L238" s="41"/>
      <c r="M238" s="214" t="s">
        <v>1</v>
      </c>
      <c r="N238" s="215" t="s">
        <v>41</v>
      </c>
      <c r="O238" s="88"/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18" t="s">
        <v>144</v>
      </c>
      <c r="AT238" s="218" t="s">
        <v>140</v>
      </c>
      <c r="AU238" s="218" t="s">
        <v>86</v>
      </c>
      <c r="AY238" s="14" t="s">
        <v>139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14" t="s">
        <v>84</v>
      </c>
      <c r="BK238" s="219">
        <f>ROUND(I238*H238,2)</f>
        <v>0</v>
      </c>
      <c r="BL238" s="14" t="s">
        <v>144</v>
      </c>
      <c r="BM238" s="218" t="s">
        <v>300</v>
      </c>
    </row>
    <row r="239" s="2" customFormat="1">
      <c r="A239" s="35"/>
      <c r="B239" s="36"/>
      <c r="C239" s="37"/>
      <c r="D239" s="220" t="s">
        <v>145</v>
      </c>
      <c r="E239" s="37"/>
      <c r="F239" s="221" t="s">
        <v>667</v>
      </c>
      <c r="G239" s="37"/>
      <c r="H239" s="37"/>
      <c r="I239" s="222"/>
      <c r="J239" s="37"/>
      <c r="K239" s="37"/>
      <c r="L239" s="41"/>
      <c r="M239" s="223"/>
      <c r="N239" s="224"/>
      <c r="O239" s="88"/>
      <c r="P239" s="88"/>
      <c r="Q239" s="88"/>
      <c r="R239" s="88"/>
      <c r="S239" s="88"/>
      <c r="T239" s="89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4" t="s">
        <v>145</v>
      </c>
      <c r="AU239" s="14" t="s">
        <v>86</v>
      </c>
    </row>
    <row r="240" s="2" customFormat="1" ht="16.5" customHeight="1">
      <c r="A240" s="35"/>
      <c r="B240" s="36"/>
      <c r="C240" s="207" t="s">
        <v>224</v>
      </c>
      <c r="D240" s="207" t="s">
        <v>140</v>
      </c>
      <c r="E240" s="208" t="s">
        <v>647</v>
      </c>
      <c r="F240" s="209" t="s">
        <v>648</v>
      </c>
      <c r="G240" s="210" t="s">
        <v>149</v>
      </c>
      <c r="H240" s="211">
        <v>2</v>
      </c>
      <c r="I240" s="212"/>
      <c r="J240" s="213">
        <f>ROUND(I240*H240,2)</f>
        <v>0</v>
      </c>
      <c r="K240" s="209" t="s">
        <v>1</v>
      </c>
      <c r="L240" s="41"/>
      <c r="M240" s="214" t="s">
        <v>1</v>
      </c>
      <c r="N240" s="215" t="s">
        <v>41</v>
      </c>
      <c r="O240" s="88"/>
      <c r="P240" s="216">
        <f>O240*H240</f>
        <v>0</v>
      </c>
      <c r="Q240" s="216">
        <v>0</v>
      </c>
      <c r="R240" s="216">
        <f>Q240*H240</f>
        <v>0</v>
      </c>
      <c r="S240" s="216">
        <v>0</v>
      </c>
      <c r="T240" s="217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8" t="s">
        <v>144</v>
      </c>
      <c r="AT240" s="218" t="s">
        <v>140</v>
      </c>
      <c r="AU240" s="218" t="s">
        <v>86</v>
      </c>
      <c r="AY240" s="14" t="s">
        <v>139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14" t="s">
        <v>84</v>
      </c>
      <c r="BK240" s="219">
        <f>ROUND(I240*H240,2)</f>
        <v>0</v>
      </c>
      <c r="BL240" s="14" t="s">
        <v>144</v>
      </c>
      <c r="BM240" s="218" t="s">
        <v>303</v>
      </c>
    </row>
    <row r="241" s="2" customFormat="1">
      <c r="A241" s="35"/>
      <c r="B241" s="36"/>
      <c r="C241" s="37"/>
      <c r="D241" s="220" t="s">
        <v>145</v>
      </c>
      <c r="E241" s="37"/>
      <c r="F241" s="221" t="s">
        <v>648</v>
      </c>
      <c r="G241" s="37"/>
      <c r="H241" s="37"/>
      <c r="I241" s="222"/>
      <c r="J241" s="37"/>
      <c r="K241" s="37"/>
      <c r="L241" s="41"/>
      <c r="M241" s="223"/>
      <c r="N241" s="224"/>
      <c r="O241" s="88"/>
      <c r="P241" s="88"/>
      <c r="Q241" s="88"/>
      <c r="R241" s="88"/>
      <c r="S241" s="88"/>
      <c r="T241" s="89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4" t="s">
        <v>145</v>
      </c>
      <c r="AU241" s="14" t="s">
        <v>86</v>
      </c>
    </row>
    <row r="242" s="2" customFormat="1" ht="16.5" customHeight="1">
      <c r="A242" s="35"/>
      <c r="B242" s="36"/>
      <c r="C242" s="207" t="s">
        <v>304</v>
      </c>
      <c r="D242" s="207" t="s">
        <v>140</v>
      </c>
      <c r="E242" s="208" t="s">
        <v>668</v>
      </c>
      <c r="F242" s="209" t="s">
        <v>669</v>
      </c>
      <c r="G242" s="210" t="s">
        <v>149</v>
      </c>
      <c r="H242" s="211">
        <v>1</v>
      </c>
      <c r="I242" s="212"/>
      <c r="J242" s="213">
        <f>ROUND(I242*H242,2)</f>
        <v>0</v>
      </c>
      <c r="K242" s="209" t="s">
        <v>1</v>
      </c>
      <c r="L242" s="41"/>
      <c r="M242" s="214" t="s">
        <v>1</v>
      </c>
      <c r="N242" s="215" t="s">
        <v>41</v>
      </c>
      <c r="O242" s="88"/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18" t="s">
        <v>144</v>
      </c>
      <c r="AT242" s="218" t="s">
        <v>140</v>
      </c>
      <c r="AU242" s="218" t="s">
        <v>86</v>
      </c>
      <c r="AY242" s="14" t="s">
        <v>139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14" t="s">
        <v>84</v>
      </c>
      <c r="BK242" s="219">
        <f>ROUND(I242*H242,2)</f>
        <v>0</v>
      </c>
      <c r="BL242" s="14" t="s">
        <v>144</v>
      </c>
      <c r="BM242" s="218" t="s">
        <v>307</v>
      </c>
    </row>
    <row r="243" s="2" customFormat="1">
      <c r="A243" s="35"/>
      <c r="B243" s="36"/>
      <c r="C243" s="37"/>
      <c r="D243" s="220" t="s">
        <v>145</v>
      </c>
      <c r="E243" s="37"/>
      <c r="F243" s="221" t="s">
        <v>669</v>
      </c>
      <c r="G243" s="37"/>
      <c r="H243" s="37"/>
      <c r="I243" s="222"/>
      <c r="J243" s="37"/>
      <c r="K243" s="37"/>
      <c r="L243" s="41"/>
      <c r="M243" s="223"/>
      <c r="N243" s="224"/>
      <c r="O243" s="88"/>
      <c r="P243" s="88"/>
      <c r="Q243" s="88"/>
      <c r="R243" s="88"/>
      <c r="S243" s="88"/>
      <c r="T243" s="89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4" t="s">
        <v>145</v>
      </c>
      <c r="AU243" s="14" t="s">
        <v>86</v>
      </c>
    </row>
    <row r="244" s="2" customFormat="1" ht="16.5" customHeight="1">
      <c r="A244" s="35"/>
      <c r="B244" s="36"/>
      <c r="C244" s="207" t="s">
        <v>228</v>
      </c>
      <c r="D244" s="207" t="s">
        <v>140</v>
      </c>
      <c r="E244" s="208" t="s">
        <v>643</v>
      </c>
      <c r="F244" s="209" t="s">
        <v>644</v>
      </c>
      <c r="G244" s="210" t="s">
        <v>149</v>
      </c>
      <c r="H244" s="211">
        <v>1</v>
      </c>
      <c r="I244" s="212"/>
      <c r="J244" s="213">
        <f>ROUND(I244*H244,2)</f>
        <v>0</v>
      </c>
      <c r="K244" s="209" t="s">
        <v>1</v>
      </c>
      <c r="L244" s="41"/>
      <c r="M244" s="214" t="s">
        <v>1</v>
      </c>
      <c r="N244" s="215" t="s">
        <v>41</v>
      </c>
      <c r="O244" s="88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18" t="s">
        <v>144</v>
      </c>
      <c r="AT244" s="218" t="s">
        <v>140</v>
      </c>
      <c r="AU244" s="218" t="s">
        <v>86</v>
      </c>
      <c r="AY244" s="14" t="s">
        <v>139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14" t="s">
        <v>84</v>
      </c>
      <c r="BK244" s="219">
        <f>ROUND(I244*H244,2)</f>
        <v>0</v>
      </c>
      <c r="BL244" s="14" t="s">
        <v>144</v>
      </c>
      <c r="BM244" s="218" t="s">
        <v>310</v>
      </c>
    </row>
    <row r="245" s="2" customFormat="1">
      <c r="A245" s="35"/>
      <c r="B245" s="36"/>
      <c r="C245" s="37"/>
      <c r="D245" s="220" t="s">
        <v>145</v>
      </c>
      <c r="E245" s="37"/>
      <c r="F245" s="221" t="s">
        <v>644</v>
      </c>
      <c r="G245" s="37"/>
      <c r="H245" s="37"/>
      <c r="I245" s="222"/>
      <c r="J245" s="37"/>
      <c r="K245" s="37"/>
      <c r="L245" s="41"/>
      <c r="M245" s="223"/>
      <c r="N245" s="224"/>
      <c r="O245" s="88"/>
      <c r="P245" s="88"/>
      <c r="Q245" s="88"/>
      <c r="R245" s="88"/>
      <c r="S245" s="88"/>
      <c r="T245" s="89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4" t="s">
        <v>145</v>
      </c>
      <c r="AU245" s="14" t="s">
        <v>86</v>
      </c>
    </row>
    <row r="246" s="2" customFormat="1" ht="24.15" customHeight="1">
      <c r="A246" s="35"/>
      <c r="B246" s="36"/>
      <c r="C246" s="207" t="s">
        <v>311</v>
      </c>
      <c r="D246" s="207" t="s">
        <v>140</v>
      </c>
      <c r="E246" s="208" t="s">
        <v>670</v>
      </c>
      <c r="F246" s="209" t="s">
        <v>671</v>
      </c>
      <c r="G246" s="210" t="s">
        <v>149</v>
      </c>
      <c r="H246" s="211">
        <v>3</v>
      </c>
      <c r="I246" s="212"/>
      <c r="J246" s="213">
        <f>ROUND(I246*H246,2)</f>
        <v>0</v>
      </c>
      <c r="K246" s="209" t="s">
        <v>1</v>
      </c>
      <c r="L246" s="41"/>
      <c r="M246" s="214" t="s">
        <v>1</v>
      </c>
      <c r="N246" s="215" t="s">
        <v>41</v>
      </c>
      <c r="O246" s="88"/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18" t="s">
        <v>144</v>
      </c>
      <c r="AT246" s="218" t="s">
        <v>140</v>
      </c>
      <c r="AU246" s="218" t="s">
        <v>86</v>
      </c>
      <c r="AY246" s="14" t="s">
        <v>139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14" t="s">
        <v>84</v>
      </c>
      <c r="BK246" s="219">
        <f>ROUND(I246*H246,2)</f>
        <v>0</v>
      </c>
      <c r="BL246" s="14" t="s">
        <v>144</v>
      </c>
      <c r="BM246" s="218" t="s">
        <v>314</v>
      </c>
    </row>
    <row r="247" s="2" customFormat="1">
      <c r="A247" s="35"/>
      <c r="B247" s="36"/>
      <c r="C247" s="37"/>
      <c r="D247" s="220" t="s">
        <v>145</v>
      </c>
      <c r="E247" s="37"/>
      <c r="F247" s="221" t="s">
        <v>671</v>
      </c>
      <c r="G247" s="37"/>
      <c r="H247" s="37"/>
      <c r="I247" s="222"/>
      <c r="J247" s="37"/>
      <c r="K247" s="37"/>
      <c r="L247" s="41"/>
      <c r="M247" s="223"/>
      <c r="N247" s="224"/>
      <c r="O247" s="88"/>
      <c r="P247" s="88"/>
      <c r="Q247" s="88"/>
      <c r="R247" s="88"/>
      <c r="S247" s="88"/>
      <c r="T247" s="89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4" t="s">
        <v>145</v>
      </c>
      <c r="AU247" s="14" t="s">
        <v>86</v>
      </c>
    </row>
    <row r="248" s="2" customFormat="1" ht="21.75" customHeight="1">
      <c r="A248" s="35"/>
      <c r="B248" s="36"/>
      <c r="C248" s="207" t="s">
        <v>233</v>
      </c>
      <c r="D248" s="207" t="s">
        <v>140</v>
      </c>
      <c r="E248" s="208" t="s">
        <v>672</v>
      </c>
      <c r="F248" s="209" t="s">
        <v>673</v>
      </c>
      <c r="G248" s="210" t="s">
        <v>149</v>
      </c>
      <c r="H248" s="211">
        <v>1</v>
      </c>
      <c r="I248" s="212"/>
      <c r="J248" s="213">
        <f>ROUND(I248*H248,2)</f>
        <v>0</v>
      </c>
      <c r="K248" s="209" t="s">
        <v>1</v>
      </c>
      <c r="L248" s="41"/>
      <c r="M248" s="214" t="s">
        <v>1</v>
      </c>
      <c r="N248" s="215" t="s">
        <v>41</v>
      </c>
      <c r="O248" s="88"/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18" t="s">
        <v>144</v>
      </c>
      <c r="AT248" s="218" t="s">
        <v>140</v>
      </c>
      <c r="AU248" s="218" t="s">
        <v>86</v>
      </c>
      <c r="AY248" s="14" t="s">
        <v>139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14" t="s">
        <v>84</v>
      </c>
      <c r="BK248" s="219">
        <f>ROUND(I248*H248,2)</f>
        <v>0</v>
      </c>
      <c r="BL248" s="14" t="s">
        <v>144</v>
      </c>
      <c r="BM248" s="218" t="s">
        <v>317</v>
      </c>
    </row>
    <row r="249" s="2" customFormat="1">
      <c r="A249" s="35"/>
      <c r="B249" s="36"/>
      <c r="C249" s="37"/>
      <c r="D249" s="220" t="s">
        <v>145</v>
      </c>
      <c r="E249" s="37"/>
      <c r="F249" s="221" t="s">
        <v>673</v>
      </c>
      <c r="G249" s="37"/>
      <c r="H249" s="37"/>
      <c r="I249" s="222"/>
      <c r="J249" s="37"/>
      <c r="K249" s="37"/>
      <c r="L249" s="41"/>
      <c r="M249" s="223"/>
      <c r="N249" s="224"/>
      <c r="O249" s="88"/>
      <c r="P249" s="88"/>
      <c r="Q249" s="88"/>
      <c r="R249" s="88"/>
      <c r="S249" s="88"/>
      <c r="T249" s="89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4" t="s">
        <v>145</v>
      </c>
      <c r="AU249" s="14" t="s">
        <v>86</v>
      </c>
    </row>
    <row r="250" s="2" customFormat="1" ht="16.5" customHeight="1">
      <c r="A250" s="35"/>
      <c r="B250" s="36"/>
      <c r="C250" s="207" t="s">
        <v>318</v>
      </c>
      <c r="D250" s="207" t="s">
        <v>140</v>
      </c>
      <c r="E250" s="208" t="s">
        <v>674</v>
      </c>
      <c r="F250" s="209" t="s">
        <v>675</v>
      </c>
      <c r="G250" s="210" t="s">
        <v>149</v>
      </c>
      <c r="H250" s="211">
        <v>1</v>
      </c>
      <c r="I250" s="212"/>
      <c r="J250" s="213">
        <f>ROUND(I250*H250,2)</f>
        <v>0</v>
      </c>
      <c r="K250" s="209" t="s">
        <v>1</v>
      </c>
      <c r="L250" s="41"/>
      <c r="M250" s="214" t="s">
        <v>1</v>
      </c>
      <c r="N250" s="215" t="s">
        <v>41</v>
      </c>
      <c r="O250" s="88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18" t="s">
        <v>144</v>
      </c>
      <c r="AT250" s="218" t="s">
        <v>140</v>
      </c>
      <c r="AU250" s="218" t="s">
        <v>86</v>
      </c>
      <c r="AY250" s="14" t="s">
        <v>139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14" t="s">
        <v>84</v>
      </c>
      <c r="BK250" s="219">
        <f>ROUND(I250*H250,2)</f>
        <v>0</v>
      </c>
      <c r="BL250" s="14" t="s">
        <v>144</v>
      </c>
      <c r="BM250" s="218" t="s">
        <v>321</v>
      </c>
    </row>
    <row r="251" s="2" customFormat="1">
      <c r="A251" s="35"/>
      <c r="B251" s="36"/>
      <c r="C251" s="37"/>
      <c r="D251" s="220" t="s">
        <v>145</v>
      </c>
      <c r="E251" s="37"/>
      <c r="F251" s="221" t="s">
        <v>675</v>
      </c>
      <c r="G251" s="37"/>
      <c r="H251" s="37"/>
      <c r="I251" s="222"/>
      <c r="J251" s="37"/>
      <c r="K251" s="37"/>
      <c r="L251" s="41"/>
      <c r="M251" s="223"/>
      <c r="N251" s="224"/>
      <c r="O251" s="88"/>
      <c r="P251" s="88"/>
      <c r="Q251" s="88"/>
      <c r="R251" s="88"/>
      <c r="S251" s="88"/>
      <c r="T251" s="89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4" t="s">
        <v>145</v>
      </c>
      <c r="AU251" s="14" t="s">
        <v>86</v>
      </c>
    </row>
    <row r="252" s="2" customFormat="1" ht="24.15" customHeight="1">
      <c r="A252" s="35"/>
      <c r="B252" s="36"/>
      <c r="C252" s="207" t="s">
        <v>237</v>
      </c>
      <c r="D252" s="207" t="s">
        <v>140</v>
      </c>
      <c r="E252" s="208" t="s">
        <v>676</v>
      </c>
      <c r="F252" s="209" t="s">
        <v>677</v>
      </c>
      <c r="G252" s="210" t="s">
        <v>149</v>
      </c>
      <c r="H252" s="211">
        <v>1</v>
      </c>
      <c r="I252" s="212"/>
      <c r="J252" s="213">
        <f>ROUND(I252*H252,2)</f>
        <v>0</v>
      </c>
      <c r="K252" s="209" t="s">
        <v>1</v>
      </c>
      <c r="L252" s="41"/>
      <c r="M252" s="214" t="s">
        <v>1</v>
      </c>
      <c r="N252" s="215" t="s">
        <v>41</v>
      </c>
      <c r="O252" s="88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18" t="s">
        <v>144</v>
      </c>
      <c r="AT252" s="218" t="s">
        <v>140</v>
      </c>
      <c r="AU252" s="218" t="s">
        <v>86</v>
      </c>
      <c r="AY252" s="14" t="s">
        <v>139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4" t="s">
        <v>84</v>
      </c>
      <c r="BK252" s="219">
        <f>ROUND(I252*H252,2)</f>
        <v>0</v>
      </c>
      <c r="BL252" s="14" t="s">
        <v>144</v>
      </c>
      <c r="BM252" s="218" t="s">
        <v>324</v>
      </c>
    </row>
    <row r="253" s="2" customFormat="1">
      <c r="A253" s="35"/>
      <c r="B253" s="36"/>
      <c r="C253" s="37"/>
      <c r="D253" s="220" t="s">
        <v>145</v>
      </c>
      <c r="E253" s="37"/>
      <c r="F253" s="221" t="s">
        <v>677</v>
      </c>
      <c r="G253" s="37"/>
      <c r="H253" s="37"/>
      <c r="I253" s="222"/>
      <c r="J253" s="37"/>
      <c r="K253" s="37"/>
      <c r="L253" s="41"/>
      <c r="M253" s="223"/>
      <c r="N253" s="224"/>
      <c r="O253" s="88"/>
      <c r="P253" s="88"/>
      <c r="Q253" s="88"/>
      <c r="R253" s="88"/>
      <c r="S253" s="88"/>
      <c r="T253" s="89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4" t="s">
        <v>145</v>
      </c>
      <c r="AU253" s="14" t="s">
        <v>86</v>
      </c>
    </row>
    <row r="254" s="2" customFormat="1">
      <c r="A254" s="35"/>
      <c r="B254" s="36"/>
      <c r="C254" s="37"/>
      <c r="D254" s="220" t="s">
        <v>633</v>
      </c>
      <c r="E254" s="37"/>
      <c r="F254" s="237" t="s">
        <v>678</v>
      </c>
      <c r="G254" s="37"/>
      <c r="H254" s="37"/>
      <c r="I254" s="222"/>
      <c r="J254" s="37"/>
      <c r="K254" s="37"/>
      <c r="L254" s="41"/>
      <c r="M254" s="223"/>
      <c r="N254" s="224"/>
      <c r="O254" s="88"/>
      <c r="P254" s="88"/>
      <c r="Q254" s="88"/>
      <c r="R254" s="88"/>
      <c r="S254" s="88"/>
      <c r="T254" s="89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4" t="s">
        <v>633</v>
      </c>
      <c r="AU254" s="14" t="s">
        <v>86</v>
      </c>
    </row>
    <row r="255" s="2" customFormat="1" ht="21.75" customHeight="1">
      <c r="A255" s="35"/>
      <c r="B255" s="36"/>
      <c r="C255" s="207" t="s">
        <v>325</v>
      </c>
      <c r="D255" s="207" t="s">
        <v>140</v>
      </c>
      <c r="E255" s="208" t="s">
        <v>679</v>
      </c>
      <c r="F255" s="209" t="s">
        <v>680</v>
      </c>
      <c r="G255" s="210" t="s">
        <v>149</v>
      </c>
      <c r="H255" s="211">
        <v>1</v>
      </c>
      <c r="I255" s="212"/>
      <c r="J255" s="213">
        <f>ROUND(I255*H255,2)</f>
        <v>0</v>
      </c>
      <c r="K255" s="209" t="s">
        <v>1</v>
      </c>
      <c r="L255" s="41"/>
      <c r="M255" s="214" t="s">
        <v>1</v>
      </c>
      <c r="N255" s="215" t="s">
        <v>41</v>
      </c>
      <c r="O255" s="88"/>
      <c r="P255" s="216">
        <f>O255*H255</f>
        <v>0</v>
      </c>
      <c r="Q255" s="216">
        <v>0</v>
      </c>
      <c r="R255" s="216">
        <f>Q255*H255</f>
        <v>0</v>
      </c>
      <c r="S255" s="216">
        <v>0</v>
      </c>
      <c r="T255" s="217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18" t="s">
        <v>144</v>
      </c>
      <c r="AT255" s="218" t="s">
        <v>140</v>
      </c>
      <c r="AU255" s="218" t="s">
        <v>86</v>
      </c>
      <c r="AY255" s="14" t="s">
        <v>139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14" t="s">
        <v>84</v>
      </c>
      <c r="BK255" s="219">
        <f>ROUND(I255*H255,2)</f>
        <v>0</v>
      </c>
      <c r="BL255" s="14" t="s">
        <v>144</v>
      </c>
      <c r="BM255" s="218" t="s">
        <v>328</v>
      </c>
    </row>
    <row r="256" s="2" customFormat="1">
      <c r="A256" s="35"/>
      <c r="B256" s="36"/>
      <c r="C256" s="37"/>
      <c r="D256" s="220" t="s">
        <v>145</v>
      </c>
      <c r="E256" s="37"/>
      <c r="F256" s="221" t="s">
        <v>680</v>
      </c>
      <c r="G256" s="37"/>
      <c r="H256" s="37"/>
      <c r="I256" s="222"/>
      <c r="J256" s="37"/>
      <c r="K256" s="37"/>
      <c r="L256" s="41"/>
      <c r="M256" s="223"/>
      <c r="N256" s="224"/>
      <c r="O256" s="88"/>
      <c r="P256" s="88"/>
      <c r="Q256" s="88"/>
      <c r="R256" s="88"/>
      <c r="S256" s="88"/>
      <c r="T256" s="89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4" t="s">
        <v>145</v>
      </c>
      <c r="AU256" s="14" t="s">
        <v>86</v>
      </c>
    </row>
    <row r="257" s="2" customFormat="1" ht="16.5" customHeight="1">
      <c r="A257" s="35"/>
      <c r="B257" s="36"/>
      <c r="C257" s="207" t="s">
        <v>241</v>
      </c>
      <c r="D257" s="207" t="s">
        <v>140</v>
      </c>
      <c r="E257" s="208" t="s">
        <v>681</v>
      </c>
      <c r="F257" s="209" t="s">
        <v>682</v>
      </c>
      <c r="G257" s="210" t="s">
        <v>149</v>
      </c>
      <c r="H257" s="211">
        <v>1</v>
      </c>
      <c r="I257" s="212"/>
      <c r="J257" s="213">
        <f>ROUND(I257*H257,2)</f>
        <v>0</v>
      </c>
      <c r="K257" s="209" t="s">
        <v>1</v>
      </c>
      <c r="L257" s="41"/>
      <c r="M257" s="214" t="s">
        <v>1</v>
      </c>
      <c r="N257" s="215" t="s">
        <v>41</v>
      </c>
      <c r="O257" s="88"/>
      <c r="P257" s="216">
        <f>O257*H257</f>
        <v>0</v>
      </c>
      <c r="Q257" s="216">
        <v>0</v>
      </c>
      <c r="R257" s="216">
        <f>Q257*H257</f>
        <v>0</v>
      </c>
      <c r="S257" s="216">
        <v>0</v>
      </c>
      <c r="T257" s="217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18" t="s">
        <v>144</v>
      </c>
      <c r="AT257" s="218" t="s">
        <v>140</v>
      </c>
      <c r="AU257" s="218" t="s">
        <v>86</v>
      </c>
      <c r="AY257" s="14" t="s">
        <v>139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14" t="s">
        <v>84</v>
      </c>
      <c r="BK257" s="219">
        <f>ROUND(I257*H257,2)</f>
        <v>0</v>
      </c>
      <c r="BL257" s="14" t="s">
        <v>144</v>
      </c>
      <c r="BM257" s="218" t="s">
        <v>331</v>
      </c>
    </row>
    <row r="258" s="2" customFormat="1">
      <c r="A258" s="35"/>
      <c r="B258" s="36"/>
      <c r="C258" s="37"/>
      <c r="D258" s="220" t="s">
        <v>145</v>
      </c>
      <c r="E258" s="37"/>
      <c r="F258" s="221" t="s">
        <v>682</v>
      </c>
      <c r="G258" s="37"/>
      <c r="H258" s="37"/>
      <c r="I258" s="222"/>
      <c r="J258" s="37"/>
      <c r="K258" s="37"/>
      <c r="L258" s="41"/>
      <c r="M258" s="223"/>
      <c r="N258" s="224"/>
      <c r="O258" s="88"/>
      <c r="P258" s="88"/>
      <c r="Q258" s="88"/>
      <c r="R258" s="88"/>
      <c r="S258" s="88"/>
      <c r="T258" s="89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4" t="s">
        <v>145</v>
      </c>
      <c r="AU258" s="14" t="s">
        <v>86</v>
      </c>
    </row>
    <row r="259" s="2" customFormat="1" ht="24.15" customHeight="1">
      <c r="A259" s="35"/>
      <c r="B259" s="36"/>
      <c r="C259" s="207" t="s">
        <v>332</v>
      </c>
      <c r="D259" s="207" t="s">
        <v>140</v>
      </c>
      <c r="E259" s="208" t="s">
        <v>683</v>
      </c>
      <c r="F259" s="209" t="s">
        <v>684</v>
      </c>
      <c r="G259" s="210" t="s">
        <v>149</v>
      </c>
      <c r="H259" s="211">
        <v>1</v>
      </c>
      <c r="I259" s="212"/>
      <c r="J259" s="213">
        <f>ROUND(I259*H259,2)</f>
        <v>0</v>
      </c>
      <c r="K259" s="209" t="s">
        <v>1</v>
      </c>
      <c r="L259" s="41"/>
      <c r="M259" s="214" t="s">
        <v>1</v>
      </c>
      <c r="N259" s="215" t="s">
        <v>41</v>
      </c>
      <c r="O259" s="88"/>
      <c r="P259" s="216">
        <f>O259*H259</f>
        <v>0</v>
      </c>
      <c r="Q259" s="216">
        <v>0</v>
      </c>
      <c r="R259" s="216">
        <f>Q259*H259</f>
        <v>0</v>
      </c>
      <c r="S259" s="216">
        <v>0</v>
      </c>
      <c r="T259" s="217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18" t="s">
        <v>144</v>
      </c>
      <c r="AT259" s="218" t="s">
        <v>140</v>
      </c>
      <c r="AU259" s="218" t="s">
        <v>86</v>
      </c>
      <c r="AY259" s="14" t="s">
        <v>139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14" t="s">
        <v>84</v>
      </c>
      <c r="BK259" s="219">
        <f>ROUND(I259*H259,2)</f>
        <v>0</v>
      </c>
      <c r="BL259" s="14" t="s">
        <v>144</v>
      </c>
      <c r="BM259" s="218" t="s">
        <v>335</v>
      </c>
    </row>
    <row r="260" s="2" customFormat="1">
      <c r="A260" s="35"/>
      <c r="B260" s="36"/>
      <c r="C260" s="37"/>
      <c r="D260" s="220" t="s">
        <v>145</v>
      </c>
      <c r="E260" s="37"/>
      <c r="F260" s="221" t="s">
        <v>684</v>
      </c>
      <c r="G260" s="37"/>
      <c r="H260" s="37"/>
      <c r="I260" s="222"/>
      <c r="J260" s="37"/>
      <c r="K260" s="37"/>
      <c r="L260" s="41"/>
      <c r="M260" s="223"/>
      <c r="N260" s="224"/>
      <c r="O260" s="88"/>
      <c r="P260" s="88"/>
      <c r="Q260" s="88"/>
      <c r="R260" s="88"/>
      <c r="S260" s="88"/>
      <c r="T260" s="89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4" t="s">
        <v>145</v>
      </c>
      <c r="AU260" s="14" t="s">
        <v>86</v>
      </c>
    </row>
    <row r="261" s="2" customFormat="1" ht="24.15" customHeight="1">
      <c r="A261" s="35"/>
      <c r="B261" s="36"/>
      <c r="C261" s="207" t="s">
        <v>244</v>
      </c>
      <c r="D261" s="207" t="s">
        <v>140</v>
      </c>
      <c r="E261" s="208" t="s">
        <v>685</v>
      </c>
      <c r="F261" s="209" t="s">
        <v>686</v>
      </c>
      <c r="G261" s="210" t="s">
        <v>149</v>
      </c>
      <c r="H261" s="211">
        <v>1</v>
      </c>
      <c r="I261" s="212"/>
      <c r="J261" s="213">
        <f>ROUND(I261*H261,2)</f>
        <v>0</v>
      </c>
      <c r="K261" s="209" t="s">
        <v>1</v>
      </c>
      <c r="L261" s="41"/>
      <c r="M261" s="214" t="s">
        <v>1</v>
      </c>
      <c r="N261" s="215" t="s">
        <v>41</v>
      </c>
      <c r="O261" s="88"/>
      <c r="P261" s="216">
        <f>O261*H261</f>
        <v>0</v>
      </c>
      <c r="Q261" s="216">
        <v>0</v>
      </c>
      <c r="R261" s="216">
        <f>Q261*H261</f>
        <v>0</v>
      </c>
      <c r="S261" s="216">
        <v>0</v>
      </c>
      <c r="T261" s="217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18" t="s">
        <v>144</v>
      </c>
      <c r="AT261" s="218" t="s">
        <v>140</v>
      </c>
      <c r="AU261" s="218" t="s">
        <v>86</v>
      </c>
      <c r="AY261" s="14" t="s">
        <v>139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14" t="s">
        <v>84</v>
      </c>
      <c r="BK261" s="219">
        <f>ROUND(I261*H261,2)</f>
        <v>0</v>
      </c>
      <c r="BL261" s="14" t="s">
        <v>144</v>
      </c>
      <c r="BM261" s="218" t="s">
        <v>338</v>
      </c>
    </row>
    <row r="262" s="2" customFormat="1">
      <c r="A262" s="35"/>
      <c r="B262" s="36"/>
      <c r="C262" s="37"/>
      <c r="D262" s="220" t="s">
        <v>145</v>
      </c>
      <c r="E262" s="37"/>
      <c r="F262" s="221" t="s">
        <v>686</v>
      </c>
      <c r="G262" s="37"/>
      <c r="H262" s="37"/>
      <c r="I262" s="222"/>
      <c r="J262" s="37"/>
      <c r="K262" s="37"/>
      <c r="L262" s="41"/>
      <c r="M262" s="223"/>
      <c r="N262" s="224"/>
      <c r="O262" s="88"/>
      <c r="P262" s="88"/>
      <c r="Q262" s="88"/>
      <c r="R262" s="88"/>
      <c r="S262" s="88"/>
      <c r="T262" s="89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4" t="s">
        <v>145</v>
      </c>
      <c r="AU262" s="14" t="s">
        <v>86</v>
      </c>
    </row>
    <row r="263" s="11" customFormat="1" ht="22.8" customHeight="1">
      <c r="A263" s="11"/>
      <c r="B263" s="193"/>
      <c r="C263" s="194"/>
      <c r="D263" s="195" t="s">
        <v>75</v>
      </c>
      <c r="E263" s="235" t="s">
        <v>502</v>
      </c>
      <c r="F263" s="235" t="s">
        <v>687</v>
      </c>
      <c r="G263" s="194"/>
      <c r="H263" s="194"/>
      <c r="I263" s="197"/>
      <c r="J263" s="236">
        <f>BK263</f>
        <v>0</v>
      </c>
      <c r="K263" s="194"/>
      <c r="L263" s="199"/>
      <c r="M263" s="200"/>
      <c r="N263" s="201"/>
      <c r="O263" s="201"/>
      <c r="P263" s="202">
        <f>SUM(P264:P322)</f>
        <v>0</v>
      </c>
      <c r="Q263" s="201"/>
      <c r="R263" s="202">
        <f>SUM(R264:R322)</f>
        <v>0</v>
      </c>
      <c r="S263" s="201"/>
      <c r="T263" s="203">
        <f>SUM(T264:T322)</f>
        <v>0</v>
      </c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R263" s="204" t="s">
        <v>84</v>
      </c>
      <c r="AT263" s="205" t="s">
        <v>75</v>
      </c>
      <c r="AU263" s="205" t="s">
        <v>84</v>
      </c>
      <c r="AY263" s="204" t="s">
        <v>139</v>
      </c>
      <c r="BK263" s="206">
        <f>SUM(BK264:BK322)</f>
        <v>0</v>
      </c>
    </row>
    <row r="264" s="2" customFormat="1" ht="21.75" customHeight="1">
      <c r="A264" s="35"/>
      <c r="B264" s="36"/>
      <c r="C264" s="207" t="s">
        <v>339</v>
      </c>
      <c r="D264" s="207" t="s">
        <v>140</v>
      </c>
      <c r="E264" s="208" t="s">
        <v>688</v>
      </c>
      <c r="F264" s="209" t="s">
        <v>689</v>
      </c>
      <c r="G264" s="210" t="s">
        <v>149</v>
      </c>
      <c r="H264" s="211">
        <v>1</v>
      </c>
      <c r="I264" s="212"/>
      <c r="J264" s="213">
        <f>ROUND(I264*H264,2)</f>
        <v>0</v>
      </c>
      <c r="K264" s="209" t="s">
        <v>1</v>
      </c>
      <c r="L264" s="41"/>
      <c r="M264" s="214" t="s">
        <v>1</v>
      </c>
      <c r="N264" s="215" t="s">
        <v>41</v>
      </c>
      <c r="O264" s="88"/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18" t="s">
        <v>144</v>
      </c>
      <c r="AT264" s="218" t="s">
        <v>140</v>
      </c>
      <c r="AU264" s="218" t="s">
        <v>86</v>
      </c>
      <c r="AY264" s="14" t="s">
        <v>139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14" t="s">
        <v>84</v>
      </c>
      <c r="BK264" s="219">
        <f>ROUND(I264*H264,2)</f>
        <v>0</v>
      </c>
      <c r="BL264" s="14" t="s">
        <v>144</v>
      </c>
      <c r="BM264" s="218" t="s">
        <v>342</v>
      </c>
    </row>
    <row r="265" s="2" customFormat="1">
      <c r="A265" s="35"/>
      <c r="B265" s="36"/>
      <c r="C265" s="37"/>
      <c r="D265" s="220" t="s">
        <v>145</v>
      </c>
      <c r="E265" s="37"/>
      <c r="F265" s="221" t="s">
        <v>689</v>
      </c>
      <c r="G265" s="37"/>
      <c r="H265" s="37"/>
      <c r="I265" s="222"/>
      <c r="J265" s="37"/>
      <c r="K265" s="37"/>
      <c r="L265" s="41"/>
      <c r="M265" s="223"/>
      <c r="N265" s="224"/>
      <c r="O265" s="88"/>
      <c r="P265" s="88"/>
      <c r="Q265" s="88"/>
      <c r="R265" s="88"/>
      <c r="S265" s="88"/>
      <c r="T265" s="89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4" t="s">
        <v>145</v>
      </c>
      <c r="AU265" s="14" t="s">
        <v>86</v>
      </c>
    </row>
    <row r="266" s="2" customFormat="1" ht="16.5" customHeight="1">
      <c r="A266" s="35"/>
      <c r="B266" s="36"/>
      <c r="C266" s="207" t="s">
        <v>251</v>
      </c>
      <c r="D266" s="207" t="s">
        <v>140</v>
      </c>
      <c r="E266" s="208" t="s">
        <v>690</v>
      </c>
      <c r="F266" s="209" t="s">
        <v>691</v>
      </c>
      <c r="G266" s="210" t="s">
        <v>149</v>
      </c>
      <c r="H266" s="211">
        <v>2</v>
      </c>
      <c r="I266" s="212"/>
      <c r="J266" s="213">
        <f>ROUND(I266*H266,2)</f>
        <v>0</v>
      </c>
      <c r="K266" s="209" t="s">
        <v>1</v>
      </c>
      <c r="L266" s="41"/>
      <c r="M266" s="214" t="s">
        <v>1</v>
      </c>
      <c r="N266" s="215" t="s">
        <v>41</v>
      </c>
      <c r="O266" s="88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18" t="s">
        <v>144</v>
      </c>
      <c r="AT266" s="218" t="s">
        <v>140</v>
      </c>
      <c r="AU266" s="218" t="s">
        <v>86</v>
      </c>
      <c r="AY266" s="14" t="s">
        <v>139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14" t="s">
        <v>84</v>
      </c>
      <c r="BK266" s="219">
        <f>ROUND(I266*H266,2)</f>
        <v>0</v>
      </c>
      <c r="BL266" s="14" t="s">
        <v>144</v>
      </c>
      <c r="BM266" s="218" t="s">
        <v>345</v>
      </c>
    </row>
    <row r="267" s="2" customFormat="1">
      <c r="A267" s="35"/>
      <c r="B267" s="36"/>
      <c r="C267" s="37"/>
      <c r="D267" s="220" t="s">
        <v>145</v>
      </c>
      <c r="E267" s="37"/>
      <c r="F267" s="221" t="s">
        <v>691</v>
      </c>
      <c r="G267" s="37"/>
      <c r="H267" s="37"/>
      <c r="I267" s="222"/>
      <c r="J267" s="37"/>
      <c r="K267" s="37"/>
      <c r="L267" s="41"/>
      <c r="M267" s="223"/>
      <c r="N267" s="224"/>
      <c r="O267" s="88"/>
      <c r="P267" s="88"/>
      <c r="Q267" s="88"/>
      <c r="R267" s="88"/>
      <c r="S267" s="88"/>
      <c r="T267" s="89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4" t="s">
        <v>145</v>
      </c>
      <c r="AU267" s="14" t="s">
        <v>86</v>
      </c>
    </row>
    <row r="268" s="2" customFormat="1" ht="16.5" customHeight="1">
      <c r="A268" s="35"/>
      <c r="B268" s="36"/>
      <c r="C268" s="207" t="s">
        <v>346</v>
      </c>
      <c r="D268" s="207" t="s">
        <v>140</v>
      </c>
      <c r="E268" s="208" t="s">
        <v>692</v>
      </c>
      <c r="F268" s="209" t="s">
        <v>693</v>
      </c>
      <c r="G268" s="210" t="s">
        <v>149</v>
      </c>
      <c r="H268" s="211">
        <v>1</v>
      </c>
      <c r="I268" s="212"/>
      <c r="J268" s="213">
        <f>ROUND(I268*H268,2)</f>
        <v>0</v>
      </c>
      <c r="K268" s="209" t="s">
        <v>1</v>
      </c>
      <c r="L268" s="41"/>
      <c r="M268" s="214" t="s">
        <v>1</v>
      </c>
      <c r="N268" s="215" t="s">
        <v>41</v>
      </c>
      <c r="O268" s="88"/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18" t="s">
        <v>144</v>
      </c>
      <c r="AT268" s="218" t="s">
        <v>140</v>
      </c>
      <c r="AU268" s="218" t="s">
        <v>86</v>
      </c>
      <c r="AY268" s="14" t="s">
        <v>139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14" t="s">
        <v>84</v>
      </c>
      <c r="BK268" s="219">
        <f>ROUND(I268*H268,2)</f>
        <v>0</v>
      </c>
      <c r="BL268" s="14" t="s">
        <v>144</v>
      </c>
      <c r="BM268" s="218" t="s">
        <v>349</v>
      </c>
    </row>
    <row r="269" s="2" customFormat="1">
      <c r="A269" s="35"/>
      <c r="B269" s="36"/>
      <c r="C269" s="37"/>
      <c r="D269" s="220" t="s">
        <v>145</v>
      </c>
      <c r="E269" s="37"/>
      <c r="F269" s="221" t="s">
        <v>693</v>
      </c>
      <c r="G269" s="37"/>
      <c r="H269" s="37"/>
      <c r="I269" s="222"/>
      <c r="J269" s="37"/>
      <c r="K269" s="37"/>
      <c r="L269" s="41"/>
      <c r="M269" s="223"/>
      <c r="N269" s="224"/>
      <c r="O269" s="88"/>
      <c r="P269" s="88"/>
      <c r="Q269" s="88"/>
      <c r="R269" s="88"/>
      <c r="S269" s="88"/>
      <c r="T269" s="89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4" t="s">
        <v>145</v>
      </c>
      <c r="AU269" s="14" t="s">
        <v>86</v>
      </c>
    </row>
    <row r="270" s="2" customFormat="1" ht="24.15" customHeight="1">
      <c r="A270" s="35"/>
      <c r="B270" s="36"/>
      <c r="C270" s="207" t="s">
        <v>254</v>
      </c>
      <c r="D270" s="207" t="s">
        <v>140</v>
      </c>
      <c r="E270" s="208" t="s">
        <v>629</v>
      </c>
      <c r="F270" s="209" t="s">
        <v>630</v>
      </c>
      <c r="G270" s="210" t="s">
        <v>149</v>
      </c>
      <c r="H270" s="211">
        <v>1</v>
      </c>
      <c r="I270" s="212"/>
      <c r="J270" s="213">
        <f>ROUND(I270*H270,2)</f>
        <v>0</v>
      </c>
      <c r="K270" s="209" t="s">
        <v>1</v>
      </c>
      <c r="L270" s="41"/>
      <c r="M270" s="214" t="s">
        <v>1</v>
      </c>
      <c r="N270" s="215" t="s">
        <v>41</v>
      </c>
      <c r="O270" s="88"/>
      <c r="P270" s="216">
        <f>O270*H270</f>
        <v>0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18" t="s">
        <v>144</v>
      </c>
      <c r="AT270" s="218" t="s">
        <v>140</v>
      </c>
      <c r="AU270" s="218" t="s">
        <v>86</v>
      </c>
      <c r="AY270" s="14" t="s">
        <v>139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14" t="s">
        <v>84</v>
      </c>
      <c r="BK270" s="219">
        <f>ROUND(I270*H270,2)</f>
        <v>0</v>
      </c>
      <c r="BL270" s="14" t="s">
        <v>144</v>
      </c>
      <c r="BM270" s="218" t="s">
        <v>352</v>
      </c>
    </row>
    <row r="271" s="2" customFormat="1">
      <c r="A271" s="35"/>
      <c r="B271" s="36"/>
      <c r="C271" s="37"/>
      <c r="D271" s="220" t="s">
        <v>145</v>
      </c>
      <c r="E271" s="37"/>
      <c r="F271" s="221" t="s">
        <v>630</v>
      </c>
      <c r="G271" s="37"/>
      <c r="H271" s="37"/>
      <c r="I271" s="222"/>
      <c r="J271" s="37"/>
      <c r="K271" s="37"/>
      <c r="L271" s="41"/>
      <c r="M271" s="223"/>
      <c r="N271" s="224"/>
      <c r="O271" s="88"/>
      <c r="P271" s="88"/>
      <c r="Q271" s="88"/>
      <c r="R271" s="88"/>
      <c r="S271" s="88"/>
      <c r="T271" s="89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4" t="s">
        <v>145</v>
      </c>
      <c r="AU271" s="14" t="s">
        <v>86</v>
      </c>
    </row>
    <row r="272" s="2" customFormat="1" ht="24.15" customHeight="1">
      <c r="A272" s="35"/>
      <c r="B272" s="36"/>
      <c r="C272" s="207" t="s">
        <v>353</v>
      </c>
      <c r="D272" s="207" t="s">
        <v>140</v>
      </c>
      <c r="E272" s="208" t="s">
        <v>631</v>
      </c>
      <c r="F272" s="209" t="s">
        <v>632</v>
      </c>
      <c r="G272" s="210" t="s">
        <v>149</v>
      </c>
      <c r="H272" s="211">
        <v>1</v>
      </c>
      <c r="I272" s="212"/>
      <c r="J272" s="213">
        <f>ROUND(I272*H272,2)</f>
        <v>0</v>
      </c>
      <c r="K272" s="209" t="s">
        <v>1</v>
      </c>
      <c r="L272" s="41"/>
      <c r="M272" s="214" t="s">
        <v>1</v>
      </c>
      <c r="N272" s="215" t="s">
        <v>41</v>
      </c>
      <c r="O272" s="88"/>
      <c r="P272" s="216">
        <f>O272*H272</f>
        <v>0</v>
      </c>
      <c r="Q272" s="216">
        <v>0</v>
      </c>
      <c r="R272" s="216">
        <f>Q272*H272</f>
        <v>0</v>
      </c>
      <c r="S272" s="216">
        <v>0</v>
      </c>
      <c r="T272" s="217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18" t="s">
        <v>144</v>
      </c>
      <c r="AT272" s="218" t="s">
        <v>140</v>
      </c>
      <c r="AU272" s="218" t="s">
        <v>86</v>
      </c>
      <c r="AY272" s="14" t="s">
        <v>139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14" t="s">
        <v>84</v>
      </c>
      <c r="BK272" s="219">
        <f>ROUND(I272*H272,2)</f>
        <v>0</v>
      </c>
      <c r="BL272" s="14" t="s">
        <v>144</v>
      </c>
      <c r="BM272" s="218" t="s">
        <v>356</v>
      </c>
    </row>
    <row r="273" s="2" customFormat="1">
      <c r="A273" s="35"/>
      <c r="B273" s="36"/>
      <c r="C273" s="37"/>
      <c r="D273" s="220" t="s">
        <v>145</v>
      </c>
      <c r="E273" s="37"/>
      <c r="F273" s="221" t="s">
        <v>632</v>
      </c>
      <c r="G273" s="37"/>
      <c r="H273" s="37"/>
      <c r="I273" s="222"/>
      <c r="J273" s="37"/>
      <c r="K273" s="37"/>
      <c r="L273" s="41"/>
      <c r="M273" s="223"/>
      <c r="N273" s="224"/>
      <c r="O273" s="88"/>
      <c r="P273" s="88"/>
      <c r="Q273" s="88"/>
      <c r="R273" s="88"/>
      <c r="S273" s="88"/>
      <c r="T273" s="89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4" t="s">
        <v>145</v>
      </c>
      <c r="AU273" s="14" t="s">
        <v>86</v>
      </c>
    </row>
    <row r="274" s="2" customFormat="1" ht="16.5" customHeight="1">
      <c r="A274" s="35"/>
      <c r="B274" s="36"/>
      <c r="C274" s="207" t="s">
        <v>258</v>
      </c>
      <c r="D274" s="207" t="s">
        <v>140</v>
      </c>
      <c r="E274" s="208" t="s">
        <v>627</v>
      </c>
      <c r="F274" s="209" t="s">
        <v>628</v>
      </c>
      <c r="G274" s="210" t="s">
        <v>149</v>
      </c>
      <c r="H274" s="211">
        <v>1</v>
      </c>
      <c r="I274" s="212"/>
      <c r="J274" s="213">
        <f>ROUND(I274*H274,2)</f>
        <v>0</v>
      </c>
      <c r="K274" s="209" t="s">
        <v>1</v>
      </c>
      <c r="L274" s="41"/>
      <c r="M274" s="214" t="s">
        <v>1</v>
      </c>
      <c r="N274" s="215" t="s">
        <v>41</v>
      </c>
      <c r="O274" s="88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18" t="s">
        <v>144</v>
      </c>
      <c r="AT274" s="218" t="s">
        <v>140</v>
      </c>
      <c r="AU274" s="218" t="s">
        <v>86</v>
      </c>
      <c r="AY274" s="14" t="s">
        <v>139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14" t="s">
        <v>84</v>
      </c>
      <c r="BK274" s="219">
        <f>ROUND(I274*H274,2)</f>
        <v>0</v>
      </c>
      <c r="BL274" s="14" t="s">
        <v>144</v>
      </c>
      <c r="BM274" s="218" t="s">
        <v>359</v>
      </c>
    </row>
    <row r="275" s="2" customFormat="1">
      <c r="A275" s="35"/>
      <c r="B275" s="36"/>
      <c r="C275" s="37"/>
      <c r="D275" s="220" t="s">
        <v>145</v>
      </c>
      <c r="E275" s="37"/>
      <c r="F275" s="221" t="s">
        <v>628</v>
      </c>
      <c r="G275" s="37"/>
      <c r="H275" s="37"/>
      <c r="I275" s="222"/>
      <c r="J275" s="37"/>
      <c r="K275" s="37"/>
      <c r="L275" s="41"/>
      <c r="M275" s="223"/>
      <c r="N275" s="224"/>
      <c r="O275" s="88"/>
      <c r="P275" s="88"/>
      <c r="Q275" s="88"/>
      <c r="R275" s="88"/>
      <c r="S275" s="88"/>
      <c r="T275" s="89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4" t="s">
        <v>145</v>
      </c>
      <c r="AU275" s="14" t="s">
        <v>86</v>
      </c>
    </row>
    <row r="276" s="2" customFormat="1" ht="16.5" customHeight="1">
      <c r="A276" s="35"/>
      <c r="B276" s="36"/>
      <c r="C276" s="207" t="s">
        <v>362</v>
      </c>
      <c r="D276" s="207" t="s">
        <v>140</v>
      </c>
      <c r="E276" s="208" t="s">
        <v>694</v>
      </c>
      <c r="F276" s="209" t="s">
        <v>695</v>
      </c>
      <c r="G276" s="210" t="s">
        <v>149</v>
      </c>
      <c r="H276" s="211">
        <v>1</v>
      </c>
      <c r="I276" s="212"/>
      <c r="J276" s="213">
        <f>ROUND(I276*H276,2)</f>
        <v>0</v>
      </c>
      <c r="K276" s="209" t="s">
        <v>1</v>
      </c>
      <c r="L276" s="41"/>
      <c r="M276" s="214" t="s">
        <v>1</v>
      </c>
      <c r="N276" s="215" t="s">
        <v>41</v>
      </c>
      <c r="O276" s="88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7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18" t="s">
        <v>144</v>
      </c>
      <c r="AT276" s="218" t="s">
        <v>140</v>
      </c>
      <c r="AU276" s="218" t="s">
        <v>86</v>
      </c>
      <c r="AY276" s="14" t="s">
        <v>139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14" t="s">
        <v>84</v>
      </c>
      <c r="BK276" s="219">
        <f>ROUND(I276*H276,2)</f>
        <v>0</v>
      </c>
      <c r="BL276" s="14" t="s">
        <v>144</v>
      </c>
      <c r="BM276" s="218" t="s">
        <v>366</v>
      </c>
    </row>
    <row r="277" s="2" customFormat="1">
      <c r="A277" s="35"/>
      <c r="B277" s="36"/>
      <c r="C277" s="37"/>
      <c r="D277" s="220" t="s">
        <v>145</v>
      </c>
      <c r="E277" s="37"/>
      <c r="F277" s="221" t="s">
        <v>695</v>
      </c>
      <c r="G277" s="37"/>
      <c r="H277" s="37"/>
      <c r="I277" s="222"/>
      <c r="J277" s="37"/>
      <c r="K277" s="37"/>
      <c r="L277" s="41"/>
      <c r="M277" s="223"/>
      <c r="N277" s="224"/>
      <c r="O277" s="88"/>
      <c r="P277" s="88"/>
      <c r="Q277" s="88"/>
      <c r="R277" s="88"/>
      <c r="S277" s="88"/>
      <c r="T277" s="89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4" t="s">
        <v>145</v>
      </c>
      <c r="AU277" s="14" t="s">
        <v>86</v>
      </c>
    </row>
    <row r="278" s="2" customFormat="1" ht="16.5" customHeight="1">
      <c r="A278" s="35"/>
      <c r="B278" s="36"/>
      <c r="C278" s="207" t="s">
        <v>261</v>
      </c>
      <c r="D278" s="207" t="s">
        <v>140</v>
      </c>
      <c r="E278" s="208" t="s">
        <v>696</v>
      </c>
      <c r="F278" s="209" t="s">
        <v>697</v>
      </c>
      <c r="G278" s="210" t="s">
        <v>149</v>
      </c>
      <c r="H278" s="211">
        <v>1</v>
      </c>
      <c r="I278" s="212"/>
      <c r="J278" s="213">
        <f>ROUND(I278*H278,2)</f>
        <v>0</v>
      </c>
      <c r="K278" s="209" t="s">
        <v>1</v>
      </c>
      <c r="L278" s="41"/>
      <c r="M278" s="214" t="s">
        <v>1</v>
      </c>
      <c r="N278" s="215" t="s">
        <v>41</v>
      </c>
      <c r="O278" s="88"/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18" t="s">
        <v>144</v>
      </c>
      <c r="AT278" s="218" t="s">
        <v>140</v>
      </c>
      <c r="AU278" s="218" t="s">
        <v>86</v>
      </c>
      <c r="AY278" s="14" t="s">
        <v>139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14" t="s">
        <v>84</v>
      </c>
      <c r="BK278" s="219">
        <f>ROUND(I278*H278,2)</f>
        <v>0</v>
      </c>
      <c r="BL278" s="14" t="s">
        <v>144</v>
      </c>
      <c r="BM278" s="218" t="s">
        <v>369</v>
      </c>
    </row>
    <row r="279" s="2" customFormat="1">
      <c r="A279" s="35"/>
      <c r="B279" s="36"/>
      <c r="C279" s="37"/>
      <c r="D279" s="220" t="s">
        <v>145</v>
      </c>
      <c r="E279" s="37"/>
      <c r="F279" s="221" t="s">
        <v>697</v>
      </c>
      <c r="G279" s="37"/>
      <c r="H279" s="37"/>
      <c r="I279" s="222"/>
      <c r="J279" s="37"/>
      <c r="K279" s="37"/>
      <c r="L279" s="41"/>
      <c r="M279" s="223"/>
      <c r="N279" s="224"/>
      <c r="O279" s="88"/>
      <c r="P279" s="88"/>
      <c r="Q279" s="88"/>
      <c r="R279" s="88"/>
      <c r="S279" s="88"/>
      <c r="T279" s="89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4" t="s">
        <v>145</v>
      </c>
      <c r="AU279" s="14" t="s">
        <v>86</v>
      </c>
    </row>
    <row r="280" s="2" customFormat="1" ht="24.15" customHeight="1">
      <c r="A280" s="35"/>
      <c r="B280" s="36"/>
      <c r="C280" s="207" t="s">
        <v>370</v>
      </c>
      <c r="D280" s="207" t="s">
        <v>140</v>
      </c>
      <c r="E280" s="208" t="s">
        <v>698</v>
      </c>
      <c r="F280" s="209" t="s">
        <v>699</v>
      </c>
      <c r="G280" s="210" t="s">
        <v>149</v>
      </c>
      <c r="H280" s="211">
        <v>1</v>
      </c>
      <c r="I280" s="212"/>
      <c r="J280" s="213">
        <f>ROUND(I280*H280,2)</f>
        <v>0</v>
      </c>
      <c r="K280" s="209" t="s">
        <v>1</v>
      </c>
      <c r="L280" s="41"/>
      <c r="M280" s="214" t="s">
        <v>1</v>
      </c>
      <c r="N280" s="215" t="s">
        <v>41</v>
      </c>
      <c r="O280" s="88"/>
      <c r="P280" s="216">
        <f>O280*H280</f>
        <v>0</v>
      </c>
      <c r="Q280" s="216">
        <v>0</v>
      </c>
      <c r="R280" s="216">
        <f>Q280*H280</f>
        <v>0</v>
      </c>
      <c r="S280" s="216">
        <v>0</v>
      </c>
      <c r="T280" s="217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18" t="s">
        <v>144</v>
      </c>
      <c r="AT280" s="218" t="s">
        <v>140</v>
      </c>
      <c r="AU280" s="218" t="s">
        <v>86</v>
      </c>
      <c r="AY280" s="14" t="s">
        <v>139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14" t="s">
        <v>84</v>
      </c>
      <c r="BK280" s="219">
        <f>ROUND(I280*H280,2)</f>
        <v>0</v>
      </c>
      <c r="BL280" s="14" t="s">
        <v>144</v>
      </c>
      <c r="BM280" s="218" t="s">
        <v>373</v>
      </c>
    </row>
    <row r="281" s="2" customFormat="1">
      <c r="A281" s="35"/>
      <c r="B281" s="36"/>
      <c r="C281" s="37"/>
      <c r="D281" s="220" t="s">
        <v>145</v>
      </c>
      <c r="E281" s="37"/>
      <c r="F281" s="221" t="s">
        <v>699</v>
      </c>
      <c r="G281" s="37"/>
      <c r="H281" s="37"/>
      <c r="I281" s="222"/>
      <c r="J281" s="37"/>
      <c r="K281" s="37"/>
      <c r="L281" s="41"/>
      <c r="M281" s="223"/>
      <c r="N281" s="224"/>
      <c r="O281" s="88"/>
      <c r="P281" s="88"/>
      <c r="Q281" s="88"/>
      <c r="R281" s="88"/>
      <c r="S281" s="88"/>
      <c r="T281" s="89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4" t="s">
        <v>145</v>
      </c>
      <c r="AU281" s="14" t="s">
        <v>86</v>
      </c>
    </row>
    <row r="282" s="2" customFormat="1">
      <c r="A282" s="35"/>
      <c r="B282" s="36"/>
      <c r="C282" s="37"/>
      <c r="D282" s="220" t="s">
        <v>633</v>
      </c>
      <c r="E282" s="37"/>
      <c r="F282" s="237" t="s">
        <v>700</v>
      </c>
      <c r="G282" s="37"/>
      <c r="H282" s="37"/>
      <c r="I282" s="222"/>
      <c r="J282" s="37"/>
      <c r="K282" s="37"/>
      <c r="L282" s="41"/>
      <c r="M282" s="223"/>
      <c r="N282" s="224"/>
      <c r="O282" s="88"/>
      <c r="P282" s="88"/>
      <c r="Q282" s="88"/>
      <c r="R282" s="88"/>
      <c r="S282" s="88"/>
      <c r="T282" s="89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4" t="s">
        <v>633</v>
      </c>
      <c r="AU282" s="14" t="s">
        <v>86</v>
      </c>
    </row>
    <row r="283" s="2" customFormat="1" ht="24.15" customHeight="1">
      <c r="A283" s="35"/>
      <c r="B283" s="36"/>
      <c r="C283" s="207" t="s">
        <v>265</v>
      </c>
      <c r="D283" s="207" t="s">
        <v>140</v>
      </c>
      <c r="E283" s="208" t="s">
        <v>637</v>
      </c>
      <c r="F283" s="209" t="s">
        <v>638</v>
      </c>
      <c r="G283" s="210" t="s">
        <v>149</v>
      </c>
      <c r="H283" s="211">
        <v>1</v>
      </c>
      <c r="I283" s="212"/>
      <c r="J283" s="213">
        <f>ROUND(I283*H283,2)</f>
        <v>0</v>
      </c>
      <c r="K283" s="209" t="s">
        <v>1</v>
      </c>
      <c r="L283" s="41"/>
      <c r="M283" s="214" t="s">
        <v>1</v>
      </c>
      <c r="N283" s="215" t="s">
        <v>41</v>
      </c>
      <c r="O283" s="88"/>
      <c r="P283" s="216">
        <f>O283*H283</f>
        <v>0</v>
      </c>
      <c r="Q283" s="216">
        <v>0</v>
      </c>
      <c r="R283" s="216">
        <f>Q283*H283</f>
        <v>0</v>
      </c>
      <c r="S283" s="216">
        <v>0</v>
      </c>
      <c r="T283" s="217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18" t="s">
        <v>144</v>
      </c>
      <c r="AT283" s="218" t="s">
        <v>140</v>
      </c>
      <c r="AU283" s="218" t="s">
        <v>86</v>
      </c>
      <c r="AY283" s="14" t="s">
        <v>139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14" t="s">
        <v>84</v>
      </c>
      <c r="BK283" s="219">
        <f>ROUND(I283*H283,2)</f>
        <v>0</v>
      </c>
      <c r="BL283" s="14" t="s">
        <v>144</v>
      </c>
      <c r="BM283" s="218" t="s">
        <v>376</v>
      </c>
    </row>
    <row r="284" s="2" customFormat="1">
      <c r="A284" s="35"/>
      <c r="B284" s="36"/>
      <c r="C284" s="37"/>
      <c r="D284" s="220" t="s">
        <v>145</v>
      </c>
      <c r="E284" s="37"/>
      <c r="F284" s="221" t="s">
        <v>638</v>
      </c>
      <c r="G284" s="37"/>
      <c r="H284" s="37"/>
      <c r="I284" s="222"/>
      <c r="J284" s="37"/>
      <c r="K284" s="37"/>
      <c r="L284" s="41"/>
      <c r="M284" s="223"/>
      <c r="N284" s="224"/>
      <c r="O284" s="88"/>
      <c r="P284" s="88"/>
      <c r="Q284" s="88"/>
      <c r="R284" s="88"/>
      <c r="S284" s="88"/>
      <c r="T284" s="89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4" t="s">
        <v>145</v>
      </c>
      <c r="AU284" s="14" t="s">
        <v>86</v>
      </c>
    </row>
    <row r="285" s="2" customFormat="1" ht="24.15" customHeight="1">
      <c r="A285" s="35"/>
      <c r="B285" s="36"/>
      <c r="C285" s="207" t="s">
        <v>377</v>
      </c>
      <c r="D285" s="207" t="s">
        <v>140</v>
      </c>
      <c r="E285" s="208" t="s">
        <v>701</v>
      </c>
      <c r="F285" s="209" t="s">
        <v>702</v>
      </c>
      <c r="G285" s="210" t="s">
        <v>149</v>
      </c>
      <c r="H285" s="211">
        <v>1</v>
      </c>
      <c r="I285" s="212"/>
      <c r="J285" s="213">
        <f>ROUND(I285*H285,2)</f>
        <v>0</v>
      </c>
      <c r="K285" s="209" t="s">
        <v>1</v>
      </c>
      <c r="L285" s="41"/>
      <c r="M285" s="214" t="s">
        <v>1</v>
      </c>
      <c r="N285" s="215" t="s">
        <v>41</v>
      </c>
      <c r="O285" s="88"/>
      <c r="P285" s="216">
        <f>O285*H285</f>
        <v>0</v>
      </c>
      <c r="Q285" s="216">
        <v>0</v>
      </c>
      <c r="R285" s="216">
        <f>Q285*H285</f>
        <v>0</v>
      </c>
      <c r="S285" s="216">
        <v>0</v>
      </c>
      <c r="T285" s="217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18" t="s">
        <v>144</v>
      </c>
      <c r="AT285" s="218" t="s">
        <v>140</v>
      </c>
      <c r="AU285" s="218" t="s">
        <v>86</v>
      </c>
      <c r="AY285" s="14" t="s">
        <v>139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14" t="s">
        <v>84</v>
      </c>
      <c r="BK285" s="219">
        <f>ROUND(I285*H285,2)</f>
        <v>0</v>
      </c>
      <c r="BL285" s="14" t="s">
        <v>144</v>
      </c>
      <c r="BM285" s="218" t="s">
        <v>380</v>
      </c>
    </row>
    <row r="286" s="2" customFormat="1">
      <c r="A286" s="35"/>
      <c r="B286" s="36"/>
      <c r="C286" s="37"/>
      <c r="D286" s="220" t="s">
        <v>145</v>
      </c>
      <c r="E286" s="37"/>
      <c r="F286" s="221" t="s">
        <v>702</v>
      </c>
      <c r="G286" s="37"/>
      <c r="H286" s="37"/>
      <c r="I286" s="222"/>
      <c r="J286" s="37"/>
      <c r="K286" s="37"/>
      <c r="L286" s="41"/>
      <c r="M286" s="223"/>
      <c r="N286" s="224"/>
      <c r="O286" s="88"/>
      <c r="P286" s="88"/>
      <c r="Q286" s="88"/>
      <c r="R286" s="88"/>
      <c r="S286" s="88"/>
      <c r="T286" s="89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4" t="s">
        <v>145</v>
      </c>
      <c r="AU286" s="14" t="s">
        <v>86</v>
      </c>
    </row>
    <row r="287" s="2" customFormat="1" ht="16.5" customHeight="1">
      <c r="A287" s="35"/>
      <c r="B287" s="36"/>
      <c r="C287" s="207" t="s">
        <v>268</v>
      </c>
      <c r="D287" s="207" t="s">
        <v>140</v>
      </c>
      <c r="E287" s="208" t="s">
        <v>703</v>
      </c>
      <c r="F287" s="209" t="s">
        <v>704</v>
      </c>
      <c r="G287" s="210" t="s">
        <v>149</v>
      </c>
      <c r="H287" s="211">
        <v>1</v>
      </c>
      <c r="I287" s="212"/>
      <c r="J287" s="213">
        <f>ROUND(I287*H287,2)</f>
        <v>0</v>
      </c>
      <c r="K287" s="209" t="s">
        <v>1</v>
      </c>
      <c r="L287" s="41"/>
      <c r="M287" s="214" t="s">
        <v>1</v>
      </c>
      <c r="N287" s="215" t="s">
        <v>41</v>
      </c>
      <c r="O287" s="88"/>
      <c r="P287" s="216">
        <f>O287*H287</f>
        <v>0</v>
      </c>
      <c r="Q287" s="216">
        <v>0</v>
      </c>
      <c r="R287" s="216">
        <f>Q287*H287</f>
        <v>0</v>
      </c>
      <c r="S287" s="216">
        <v>0</v>
      </c>
      <c r="T287" s="217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18" t="s">
        <v>144</v>
      </c>
      <c r="AT287" s="218" t="s">
        <v>140</v>
      </c>
      <c r="AU287" s="218" t="s">
        <v>86</v>
      </c>
      <c r="AY287" s="14" t="s">
        <v>139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14" t="s">
        <v>84</v>
      </c>
      <c r="BK287" s="219">
        <f>ROUND(I287*H287,2)</f>
        <v>0</v>
      </c>
      <c r="BL287" s="14" t="s">
        <v>144</v>
      </c>
      <c r="BM287" s="218" t="s">
        <v>383</v>
      </c>
    </row>
    <row r="288" s="2" customFormat="1">
      <c r="A288" s="35"/>
      <c r="B288" s="36"/>
      <c r="C288" s="37"/>
      <c r="D288" s="220" t="s">
        <v>145</v>
      </c>
      <c r="E288" s="37"/>
      <c r="F288" s="221" t="s">
        <v>704</v>
      </c>
      <c r="G288" s="37"/>
      <c r="H288" s="37"/>
      <c r="I288" s="222"/>
      <c r="J288" s="37"/>
      <c r="K288" s="37"/>
      <c r="L288" s="41"/>
      <c r="M288" s="223"/>
      <c r="N288" s="224"/>
      <c r="O288" s="88"/>
      <c r="P288" s="88"/>
      <c r="Q288" s="88"/>
      <c r="R288" s="88"/>
      <c r="S288" s="88"/>
      <c r="T288" s="89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4" t="s">
        <v>145</v>
      </c>
      <c r="AU288" s="14" t="s">
        <v>86</v>
      </c>
    </row>
    <row r="289" s="2" customFormat="1" ht="16.5" customHeight="1">
      <c r="A289" s="35"/>
      <c r="B289" s="36"/>
      <c r="C289" s="207" t="s">
        <v>386</v>
      </c>
      <c r="D289" s="207" t="s">
        <v>140</v>
      </c>
      <c r="E289" s="208" t="s">
        <v>705</v>
      </c>
      <c r="F289" s="209" t="s">
        <v>706</v>
      </c>
      <c r="G289" s="210" t="s">
        <v>149</v>
      </c>
      <c r="H289" s="211">
        <v>1</v>
      </c>
      <c r="I289" s="212"/>
      <c r="J289" s="213">
        <f>ROUND(I289*H289,2)</f>
        <v>0</v>
      </c>
      <c r="K289" s="209" t="s">
        <v>1</v>
      </c>
      <c r="L289" s="41"/>
      <c r="M289" s="214" t="s">
        <v>1</v>
      </c>
      <c r="N289" s="215" t="s">
        <v>41</v>
      </c>
      <c r="O289" s="88"/>
      <c r="P289" s="216">
        <f>O289*H289</f>
        <v>0</v>
      </c>
      <c r="Q289" s="216">
        <v>0</v>
      </c>
      <c r="R289" s="216">
        <f>Q289*H289</f>
        <v>0</v>
      </c>
      <c r="S289" s="216">
        <v>0</v>
      </c>
      <c r="T289" s="217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18" t="s">
        <v>144</v>
      </c>
      <c r="AT289" s="218" t="s">
        <v>140</v>
      </c>
      <c r="AU289" s="218" t="s">
        <v>86</v>
      </c>
      <c r="AY289" s="14" t="s">
        <v>139</v>
      </c>
      <c r="BE289" s="219">
        <f>IF(N289="základní",J289,0)</f>
        <v>0</v>
      </c>
      <c r="BF289" s="219">
        <f>IF(N289="snížená",J289,0)</f>
        <v>0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14" t="s">
        <v>84</v>
      </c>
      <c r="BK289" s="219">
        <f>ROUND(I289*H289,2)</f>
        <v>0</v>
      </c>
      <c r="BL289" s="14" t="s">
        <v>144</v>
      </c>
      <c r="BM289" s="218" t="s">
        <v>389</v>
      </c>
    </row>
    <row r="290" s="2" customFormat="1">
      <c r="A290" s="35"/>
      <c r="B290" s="36"/>
      <c r="C290" s="37"/>
      <c r="D290" s="220" t="s">
        <v>145</v>
      </c>
      <c r="E290" s="37"/>
      <c r="F290" s="221" t="s">
        <v>706</v>
      </c>
      <c r="G290" s="37"/>
      <c r="H290" s="37"/>
      <c r="I290" s="222"/>
      <c r="J290" s="37"/>
      <c r="K290" s="37"/>
      <c r="L290" s="41"/>
      <c r="M290" s="223"/>
      <c r="N290" s="224"/>
      <c r="O290" s="88"/>
      <c r="P290" s="88"/>
      <c r="Q290" s="88"/>
      <c r="R290" s="88"/>
      <c r="S290" s="88"/>
      <c r="T290" s="89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4" t="s">
        <v>145</v>
      </c>
      <c r="AU290" s="14" t="s">
        <v>86</v>
      </c>
    </row>
    <row r="291" s="2" customFormat="1">
      <c r="A291" s="35"/>
      <c r="B291" s="36"/>
      <c r="C291" s="37"/>
      <c r="D291" s="220" t="s">
        <v>633</v>
      </c>
      <c r="E291" s="37"/>
      <c r="F291" s="237" t="s">
        <v>661</v>
      </c>
      <c r="G291" s="37"/>
      <c r="H291" s="37"/>
      <c r="I291" s="222"/>
      <c r="J291" s="37"/>
      <c r="K291" s="37"/>
      <c r="L291" s="41"/>
      <c r="M291" s="223"/>
      <c r="N291" s="224"/>
      <c r="O291" s="88"/>
      <c r="P291" s="88"/>
      <c r="Q291" s="88"/>
      <c r="R291" s="88"/>
      <c r="S291" s="88"/>
      <c r="T291" s="89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4" t="s">
        <v>633</v>
      </c>
      <c r="AU291" s="14" t="s">
        <v>86</v>
      </c>
    </row>
    <row r="292" s="2" customFormat="1" ht="24.15" customHeight="1">
      <c r="A292" s="35"/>
      <c r="B292" s="36"/>
      <c r="C292" s="207" t="s">
        <v>272</v>
      </c>
      <c r="D292" s="207" t="s">
        <v>140</v>
      </c>
      <c r="E292" s="208" t="s">
        <v>707</v>
      </c>
      <c r="F292" s="209" t="s">
        <v>708</v>
      </c>
      <c r="G292" s="210" t="s">
        <v>149</v>
      </c>
      <c r="H292" s="211">
        <v>1</v>
      </c>
      <c r="I292" s="212"/>
      <c r="J292" s="213">
        <f>ROUND(I292*H292,2)</f>
        <v>0</v>
      </c>
      <c r="K292" s="209" t="s">
        <v>1</v>
      </c>
      <c r="L292" s="41"/>
      <c r="M292" s="214" t="s">
        <v>1</v>
      </c>
      <c r="N292" s="215" t="s">
        <v>41</v>
      </c>
      <c r="O292" s="88"/>
      <c r="P292" s="216">
        <f>O292*H292</f>
        <v>0</v>
      </c>
      <c r="Q292" s="216">
        <v>0</v>
      </c>
      <c r="R292" s="216">
        <f>Q292*H292</f>
        <v>0</v>
      </c>
      <c r="S292" s="216">
        <v>0</v>
      </c>
      <c r="T292" s="217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18" t="s">
        <v>144</v>
      </c>
      <c r="AT292" s="218" t="s">
        <v>140</v>
      </c>
      <c r="AU292" s="218" t="s">
        <v>86</v>
      </c>
      <c r="AY292" s="14" t="s">
        <v>139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14" t="s">
        <v>84</v>
      </c>
      <c r="BK292" s="219">
        <f>ROUND(I292*H292,2)</f>
        <v>0</v>
      </c>
      <c r="BL292" s="14" t="s">
        <v>144</v>
      </c>
      <c r="BM292" s="218" t="s">
        <v>392</v>
      </c>
    </row>
    <row r="293" s="2" customFormat="1">
      <c r="A293" s="35"/>
      <c r="B293" s="36"/>
      <c r="C293" s="37"/>
      <c r="D293" s="220" t="s">
        <v>145</v>
      </c>
      <c r="E293" s="37"/>
      <c r="F293" s="221" t="s">
        <v>708</v>
      </c>
      <c r="G293" s="37"/>
      <c r="H293" s="37"/>
      <c r="I293" s="222"/>
      <c r="J293" s="37"/>
      <c r="K293" s="37"/>
      <c r="L293" s="41"/>
      <c r="M293" s="223"/>
      <c r="N293" s="224"/>
      <c r="O293" s="88"/>
      <c r="P293" s="88"/>
      <c r="Q293" s="88"/>
      <c r="R293" s="88"/>
      <c r="S293" s="88"/>
      <c r="T293" s="89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4" t="s">
        <v>145</v>
      </c>
      <c r="AU293" s="14" t="s">
        <v>86</v>
      </c>
    </row>
    <row r="294" s="2" customFormat="1" ht="16.5" customHeight="1">
      <c r="A294" s="35"/>
      <c r="B294" s="36"/>
      <c r="C294" s="207" t="s">
        <v>393</v>
      </c>
      <c r="D294" s="207" t="s">
        <v>140</v>
      </c>
      <c r="E294" s="208" t="s">
        <v>709</v>
      </c>
      <c r="F294" s="209" t="s">
        <v>710</v>
      </c>
      <c r="G294" s="210" t="s">
        <v>149</v>
      </c>
      <c r="H294" s="211">
        <v>1</v>
      </c>
      <c r="I294" s="212"/>
      <c r="J294" s="213">
        <f>ROUND(I294*H294,2)</f>
        <v>0</v>
      </c>
      <c r="K294" s="209" t="s">
        <v>1</v>
      </c>
      <c r="L294" s="41"/>
      <c r="M294" s="214" t="s">
        <v>1</v>
      </c>
      <c r="N294" s="215" t="s">
        <v>41</v>
      </c>
      <c r="O294" s="88"/>
      <c r="P294" s="216">
        <f>O294*H294</f>
        <v>0</v>
      </c>
      <c r="Q294" s="216">
        <v>0</v>
      </c>
      <c r="R294" s="216">
        <f>Q294*H294</f>
        <v>0</v>
      </c>
      <c r="S294" s="216">
        <v>0</v>
      </c>
      <c r="T294" s="217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18" t="s">
        <v>144</v>
      </c>
      <c r="AT294" s="218" t="s">
        <v>140</v>
      </c>
      <c r="AU294" s="218" t="s">
        <v>86</v>
      </c>
      <c r="AY294" s="14" t="s">
        <v>139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14" t="s">
        <v>84</v>
      </c>
      <c r="BK294" s="219">
        <f>ROUND(I294*H294,2)</f>
        <v>0</v>
      </c>
      <c r="BL294" s="14" t="s">
        <v>144</v>
      </c>
      <c r="BM294" s="218" t="s">
        <v>395</v>
      </c>
    </row>
    <row r="295" s="2" customFormat="1">
      <c r="A295" s="35"/>
      <c r="B295" s="36"/>
      <c r="C295" s="37"/>
      <c r="D295" s="220" t="s">
        <v>145</v>
      </c>
      <c r="E295" s="37"/>
      <c r="F295" s="221" t="s">
        <v>710</v>
      </c>
      <c r="G295" s="37"/>
      <c r="H295" s="37"/>
      <c r="I295" s="222"/>
      <c r="J295" s="37"/>
      <c r="K295" s="37"/>
      <c r="L295" s="41"/>
      <c r="M295" s="223"/>
      <c r="N295" s="224"/>
      <c r="O295" s="88"/>
      <c r="P295" s="88"/>
      <c r="Q295" s="88"/>
      <c r="R295" s="88"/>
      <c r="S295" s="88"/>
      <c r="T295" s="89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4" t="s">
        <v>145</v>
      </c>
      <c r="AU295" s="14" t="s">
        <v>86</v>
      </c>
    </row>
    <row r="296" s="2" customFormat="1" ht="16.5" customHeight="1">
      <c r="A296" s="35"/>
      <c r="B296" s="36"/>
      <c r="C296" s="207" t="s">
        <v>275</v>
      </c>
      <c r="D296" s="207" t="s">
        <v>140</v>
      </c>
      <c r="E296" s="208" t="s">
        <v>711</v>
      </c>
      <c r="F296" s="209" t="s">
        <v>712</v>
      </c>
      <c r="G296" s="210" t="s">
        <v>149</v>
      </c>
      <c r="H296" s="211">
        <v>1</v>
      </c>
      <c r="I296" s="212"/>
      <c r="J296" s="213">
        <f>ROUND(I296*H296,2)</f>
        <v>0</v>
      </c>
      <c r="K296" s="209" t="s">
        <v>1</v>
      </c>
      <c r="L296" s="41"/>
      <c r="M296" s="214" t="s">
        <v>1</v>
      </c>
      <c r="N296" s="215" t="s">
        <v>41</v>
      </c>
      <c r="O296" s="88"/>
      <c r="P296" s="216">
        <f>O296*H296</f>
        <v>0</v>
      </c>
      <c r="Q296" s="216">
        <v>0</v>
      </c>
      <c r="R296" s="216">
        <f>Q296*H296</f>
        <v>0</v>
      </c>
      <c r="S296" s="216">
        <v>0</v>
      </c>
      <c r="T296" s="217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18" t="s">
        <v>144</v>
      </c>
      <c r="AT296" s="218" t="s">
        <v>140</v>
      </c>
      <c r="AU296" s="218" t="s">
        <v>86</v>
      </c>
      <c r="AY296" s="14" t="s">
        <v>139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14" t="s">
        <v>84</v>
      </c>
      <c r="BK296" s="219">
        <f>ROUND(I296*H296,2)</f>
        <v>0</v>
      </c>
      <c r="BL296" s="14" t="s">
        <v>144</v>
      </c>
      <c r="BM296" s="218" t="s">
        <v>400</v>
      </c>
    </row>
    <row r="297" s="2" customFormat="1">
      <c r="A297" s="35"/>
      <c r="B297" s="36"/>
      <c r="C297" s="37"/>
      <c r="D297" s="220" t="s">
        <v>145</v>
      </c>
      <c r="E297" s="37"/>
      <c r="F297" s="221" t="s">
        <v>712</v>
      </c>
      <c r="G297" s="37"/>
      <c r="H297" s="37"/>
      <c r="I297" s="222"/>
      <c r="J297" s="37"/>
      <c r="K297" s="37"/>
      <c r="L297" s="41"/>
      <c r="M297" s="223"/>
      <c r="N297" s="224"/>
      <c r="O297" s="88"/>
      <c r="P297" s="88"/>
      <c r="Q297" s="88"/>
      <c r="R297" s="88"/>
      <c r="S297" s="88"/>
      <c r="T297" s="89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4" t="s">
        <v>145</v>
      </c>
      <c r="AU297" s="14" t="s">
        <v>86</v>
      </c>
    </row>
    <row r="298" s="2" customFormat="1" ht="16.5" customHeight="1">
      <c r="A298" s="35"/>
      <c r="B298" s="36"/>
      <c r="C298" s="207" t="s">
        <v>401</v>
      </c>
      <c r="D298" s="207" t="s">
        <v>140</v>
      </c>
      <c r="E298" s="208" t="s">
        <v>713</v>
      </c>
      <c r="F298" s="209" t="s">
        <v>714</v>
      </c>
      <c r="G298" s="210" t="s">
        <v>149</v>
      </c>
      <c r="H298" s="211">
        <v>1</v>
      </c>
      <c r="I298" s="212"/>
      <c r="J298" s="213">
        <f>ROUND(I298*H298,2)</f>
        <v>0</v>
      </c>
      <c r="K298" s="209" t="s">
        <v>1</v>
      </c>
      <c r="L298" s="41"/>
      <c r="M298" s="214" t="s">
        <v>1</v>
      </c>
      <c r="N298" s="215" t="s">
        <v>41</v>
      </c>
      <c r="O298" s="88"/>
      <c r="P298" s="216">
        <f>O298*H298</f>
        <v>0</v>
      </c>
      <c r="Q298" s="216">
        <v>0</v>
      </c>
      <c r="R298" s="216">
        <f>Q298*H298</f>
        <v>0</v>
      </c>
      <c r="S298" s="216">
        <v>0</v>
      </c>
      <c r="T298" s="217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18" t="s">
        <v>144</v>
      </c>
      <c r="AT298" s="218" t="s">
        <v>140</v>
      </c>
      <c r="AU298" s="218" t="s">
        <v>86</v>
      </c>
      <c r="AY298" s="14" t="s">
        <v>139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14" t="s">
        <v>84</v>
      </c>
      <c r="BK298" s="219">
        <f>ROUND(I298*H298,2)</f>
        <v>0</v>
      </c>
      <c r="BL298" s="14" t="s">
        <v>144</v>
      </c>
      <c r="BM298" s="218" t="s">
        <v>404</v>
      </c>
    </row>
    <row r="299" s="2" customFormat="1">
      <c r="A299" s="35"/>
      <c r="B299" s="36"/>
      <c r="C299" s="37"/>
      <c r="D299" s="220" t="s">
        <v>145</v>
      </c>
      <c r="E299" s="37"/>
      <c r="F299" s="221" t="s">
        <v>714</v>
      </c>
      <c r="G299" s="37"/>
      <c r="H299" s="37"/>
      <c r="I299" s="222"/>
      <c r="J299" s="37"/>
      <c r="K299" s="37"/>
      <c r="L299" s="41"/>
      <c r="M299" s="223"/>
      <c r="N299" s="224"/>
      <c r="O299" s="88"/>
      <c r="P299" s="88"/>
      <c r="Q299" s="88"/>
      <c r="R299" s="88"/>
      <c r="S299" s="88"/>
      <c r="T299" s="89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4" t="s">
        <v>145</v>
      </c>
      <c r="AU299" s="14" t="s">
        <v>86</v>
      </c>
    </row>
    <row r="300" s="2" customFormat="1" ht="24.15" customHeight="1">
      <c r="A300" s="35"/>
      <c r="B300" s="36"/>
      <c r="C300" s="207" t="s">
        <v>279</v>
      </c>
      <c r="D300" s="207" t="s">
        <v>140</v>
      </c>
      <c r="E300" s="208" t="s">
        <v>715</v>
      </c>
      <c r="F300" s="209" t="s">
        <v>716</v>
      </c>
      <c r="G300" s="210" t="s">
        <v>149</v>
      </c>
      <c r="H300" s="211">
        <v>1</v>
      </c>
      <c r="I300" s="212"/>
      <c r="J300" s="213">
        <f>ROUND(I300*H300,2)</f>
        <v>0</v>
      </c>
      <c r="K300" s="209" t="s">
        <v>1</v>
      </c>
      <c r="L300" s="41"/>
      <c r="M300" s="214" t="s">
        <v>1</v>
      </c>
      <c r="N300" s="215" t="s">
        <v>41</v>
      </c>
      <c r="O300" s="88"/>
      <c r="P300" s="216">
        <f>O300*H300</f>
        <v>0</v>
      </c>
      <c r="Q300" s="216">
        <v>0</v>
      </c>
      <c r="R300" s="216">
        <f>Q300*H300</f>
        <v>0</v>
      </c>
      <c r="S300" s="216">
        <v>0</v>
      </c>
      <c r="T300" s="217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18" t="s">
        <v>144</v>
      </c>
      <c r="AT300" s="218" t="s">
        <v>140</v>
      </c>
      <c r="AU300" s="218" t="s">
        <v>86</v>
      </c>
      <c r="AY300" s="14" t="s">
        <v>139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14" t="s">
        <v>84</v>
      </c>
      <c r="BK300" s="219">
        <f>ROUND(I300*H300,2)</f>
        <v>0</v>
      </c>
      <c r="BL300" s="14" t="s">
        <v>144</v>
      </c>
      <c r="BM300" s="218" t="s">
        <v>409</v>
      </c>
    </row>
    <row r="301" s="2" customFormat="1">
      <c r="A301" s="35"/>
      <c r="B301" s="36"/>
      <c r="C301" s="37"/>
      <c r="D301" s="220" t="s">
        <v>145</v>
      </c>
      <c r="E301" s="37"/>
      <c r="F301" s="221" t="s">
        <v>716</v>
      </c>
      <c r="G301" s="37"/>
      <c r="H301" s="37"/>
      <c r="I301" s="222"/>
      <c r="J301" s="37"/>
      <c r="K301" s="37"/>
      <c r="L301" s="41"/>
      <c r="M301" s="223"/>
      <c r="N301" s="224"/>
      <c r="O301" s="88"/>
      <c r="P301" s="88"/>
      <c r="Q301" s="88"/>
      <c r="R301" s="88"/>
      <c r="S301" s="88"/>
      <c r="T301" s="89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4" t="s">
        <v>145</v>
      </c>
      <c r="AU301" s="14" t="s">
        <v>86</v>
      </c>
    </row>
    <row r="302" s="2" customFormat="1" ht="16.5" customHeight="1">
      <c r="A302" s="35"/>
      <c r="B302" s="36"/>
      <c r="C302" s="207" t="s">
        <v>411</v>
      </c>
      <c r="D302" s="207" t="s">
        <v>140</v>
      </c>
      <c r="E302" s="208" t="s">
        <v>717</v>
      </c>
      <c r="F302" s="209" t="s">
        <v>718</v>
      </c>
      <c r="G302" s="210" t="s">
        <v>149</v>
      </c>
      <c r="H302" s="211">
        <v>1</v>
      </c>
      <c r="I302" s="212"/>
      <c r="J302" s="213">
        <f>ROUND(I302*H302,2)</f>
        <v>0</v>
      </c>
      <c r="K302" s="209" t="s">
        <v>1</v>
      </c>
      <c r="L302" s="41"/>
      <c r="M302" s="214" t="s">
        <v>1</v>
      </c>
      <c r="N302" s="215" t="s">
        <v>41</v>
      </c>
      <c r="O302" s="88"/>
      <c r="P302" s="216">
        <f>O302*H302</f>
        <v>0</v>
      </c>
      <c r="Q302" s="216">
        <v>0</v>
      </c>
      <c r="R302" s="216">
        <f>Q302*H302</f>
        <v>0</v>
      </c>
      <c r="S302" s="216">
        <v>0</v>
      </c>
      <c r="T302" s="217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18" t="s">
        <v>144</v>
      </c>
      <c r="AT302" s="218" t="s">
        <v>140</v>
      </c>
      <c r="AU302" s="218" t="s">
        <v>86</v>
      </c>
      <c r="AY302" s="14" t="s">
        <v>139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14" t="s">
        <v>84</v>
      </c>
      <c r="BK302" s="219">
        <f>ROUND(I302*H302,2)</f>
        <v>0</v>
      </c>
      <c r="BL302" s="14" t="s">
        <v>144</v>
      </c>
      <c r="BM302" s="218" t="s">
        <v>414</v>
      </c>
    </row>
    <row r="303" s="2" customFormat="1">
      <c r="A303" s="35"/>
      <c r="B303" s="36"/>
      <c r="C303" s="37"/>
      <c r="D303" s="220" t="s">
        <v>145</v>
      </c>
      <c r="E303" s="37"/>
      <c r="F303" s="221" t="s">
        <v>718</v>
      </c>
      <c r="G303" s="37"/>
      <c r="H303" s="37"/>
      <c r="I303" s="222"/>
      <c r="J303" s="37"/>
      <c r="K303" s="37"/>
      <c r="L303" s="41"/>
      <c r="M303" s="223"/>
      <c r="N303" s="224"/>
      <c r="O303" s="88"/>
      <c r="P303" s="88"/>
      <c r="Q303" s="88"/>
      <c r="R303" s="88"/>
      <c r="S303" s="88"/>
      <c r="T303" s="89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4" t="s">
        <v>145</v>
      </c>
      <c r="AU303" s="14" t="s">
        <v>86</v>
      </c>
    </row>
    <row r="304" s="2" customFormat="1" ht="16.5" customHeight="1">
      <c r="A304" s="35"/>
      <c r="B304" s="36"/>
      <c r="C304" s="207" t="s">
        <v>282</v>
      </c>
      <c r="D304" s="207" t="s">
        <v>140</v>
      </c>
      <c r="E304" s="208" t="s">
        <v>719</v>
      </c>
      <c r="F304" s="209" t="s">
        <v>720</v>
      </c>
      <c r="G304" s="210" t="s">
        <v>149</v>
      </c>
      <c r="H304" s="211">
        <v>1</v>
      </c>
      <c r="I304" s="212"/>
      <c r="J304" s="213">
        <f>ROUND(I304*H304,2)</f>
        <v>0</v>
      </c>
      <c r="K304" s="209" t="s">
        <v>1</v>
      </c>
      <c r="L304" s="41"/>
      <c r="M304" s="214" t="s">
        <v>1</v>
      </c>
      <c r="N304" s="215" t="s">
        <v>41</v>
      </c>
      <c r="O304" s="88"/>
      <c r="P304" s="216">
        <f>O304*H304</f>
        <v>0</v>
      </c>
      <c r="Q304" s="216">
        <v>0</v>
      </c>
      <c r="R304" s="216">
        <f>Q304*H304</f>
        <v>0</v>
      </c>
      <c r="S304" s="216">
        <v>0</v>
      </c>
      <c r="T304" s="217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18" t="s">
        <v>144</v>
      </c>
      <c r="AT304" s="218" t="s">
        <v>140</v>
      </c>
      <c r="AU304" s="218" t="s">
        <v>86</v>
      </c>
      <c r="AY304" s="14" t="s">
        <v>139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14" t="s">
        <v>84</v>
      </c>
      <c r="BK304" s="219">
        <f>ROUND(I304*H304,2)</f>
        <v>0</v>
      </c>
      <c r="BL304" s="14" t="s">
        <v>144</v>
      </c>
      <c r="BM304" s="218" t="s">
        <v>417</v>
      </c>
    </row>
    <row r="305" s="2" customFormat="1">
      <c r="A305" s="35"/>
      <c r="B305" s="36"/>
      <c r="C305" s="37"/>
      <c r="D305" s="220" t="s">
        <v>145</v>
      </c>
      <c r="E305" s="37"/>
      <c r="F305" s="221" t="s">
        <v>720</v>
      </c>
      <c r="G305" s="37"/>
      <c r="H305" s="37"/>
      <c r="I305" s="222"/>
      <c r="J305" s="37"/>
      <c r="K305" s="37"/>
      <c r="L305" s="41"/>
      <c r="M305" s="223"/>
      <c r="N305" s="224"/>
      <c r="O305" s="88"/>
      <c r="P305" s="88"/>
      <c r="Q305" s="88"/>
      <c r="R305" s="88"/>
      <c r="S305" s="88"/>
      <c r="T305" s="89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4" t="s">
        <v>145</v>
      </c>
      <c r="AU305" s="14" t="s">
        <v>86</v>
      </c>
    </row>
    <row r="306" s="2" customFormat="1">
      <c r="A306" s="35"/>
      <c r="B306" s="36"/>
      <c r="C306" s="37"/>
      <c r="D306" s="220" t="s">
        <v>633</v>
      </c>
      <c r="E306" s="37"/>
      <c r="F306" s="237" t="s">
        <v>721</v>
      </c>
      <c r="G306" s="37"/>
      <c r="H306" s="37"/>
      <c r="I306" s="222"/>
      <c r="J306" s="37"/>
      <c r="K306" s="37"/>
      <c r="L306" s="41"/>
      <c r="M306" s="223"/>
      <c r="N306" s="224"/>
      <c r="O306" s="88"/>
      <c r="P306" s="88"/>
      <c r="Q306" s="88"/>
      <c r="R306" s="88"/>
      <c r="S306" s="88"/>
      <c r="T306" s="89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4" t="s">
        <v>633</v>
      </c>
      <c r="AU306" s="14" t="s">
        <v>86</v>
      </c>
    </row>
    <row r="307" s="2" customFormat="1" ht="21.75" customHeight="1">
      <c r="A307" s="35"/>
      <c r="B307" s="36"/>
      <c r="C307" s="207" t="s">
        <v>418</v>
      </c>
      <c r="D307" s="207" t="s">
        <v>140</v>
      </c>
      <c r="E307" s="208" t="s">
        <v>722</v>
      </c>
      <c r="F307" s="209" t="s">
        <v>723</v>
      </c>
      <c r="G307" s="210" t="s">
        <v>149</v>
      </c>
      <c r="H307" s="211">
        <v>1</v>
      </c>
      <c r="I307" s="212"/>
      <c r="J307" s="213">
        <f>ROUND(I307*H307,2)</f>
        <v>0</v>
      </c>
      <c r="K307" s="209" t="s">
        <v>1</v>
      </c>
      <c r="L307" s="41"/>
      <c r="M307" s="214" t="s">
        <v>1</v>
      </c>
      <c r="N307" s="215" t="s">
        <v>41</v>
      </c>
      <c r="O307" s="88"/>
      <c r="P307" s="216">
        <f>O307*H307</f>
        <v>0</v>
      </c>
      <c r="Q307" s="216">
        <v>0</v>
      </c>
      <c r="R307" s="216">
        <f>Q307*H307</f>
        <v>0</v>
      </c>
      <c r="S307" s="216">
        <v>0</v>
      </c>
      <c r="T307" s="217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18" t="s">
        <v>144</v>
      </c>
      <c r="AT307" s="218" t="s">
        <v>140</v>
      </c>
      <c r="AU307" s="218" t="s">
        <v>86</v>
      </c>
      <c r="AY307" s="14" t="s">
        <v>139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14" t="s">
        <v>84</v>
      </c>
      <c r="BK307" s="219">
        <f>ROUND(I307*H307,2)</f>
        <v>0</v>
      </c>
      <c r="BL307" s="14" t="s">
        <v>144</v>
      </c>
      <c r="BM307" s="218" t="s">
        <v>421</v>
      </c>
    </row>
    <row r="308" s="2" customFormat="1">
      <c r="A308" s="35"/>
      <c r="B308" s="36"/>
      <c r="C308" s="37"/>
      <c r="D308" s="220" t="s">
        <v>145</v>
      </c>
      <c r="E308" s="37"/>
      <c r="F308" s="221" t="s">
        <v>723</v>
      </c>
      <c r="G308" s="37"/>
      <c r="H308" s="37"/>
      <c r="I308" s="222"/>
      <c r="J308" s="37"/>
      <c r="K308" s="37"/>
      <c r="L308" s="41"/>
      <c r="M308" s="223"/>
      <c r="N308" s="224"/>
      <c r="O308" s="88"/>
      <c r="P308" s="88"/>
      <c r="Q308" s="88"/>
      <c r="R308" s="88"/>
      <c r="S308" s="88"/>
      <c r="T308" s="89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4" t="s">
        <v>145</v>
      </c>
      <c r="AU308" s="14" t="s">
        <v>86</v>
      </c>
    </row>
    <row r="309" s="2" customFormat="1" ht="16.5" customHeight="1">
      <c r="A309" s="35"/>
      <c r="B309" s="36"/>
      <c r="C309" s="207" t="s">
        <v>286</v>
      </c>
      <c r="D309" s="207" t="s">
        <v>140</v>
      </c>
      <c r="E309" s="208" t="s">
        <v>724</v>
      </c>
      <c r="F309" s="209" t="s">
        <v>725</v>
      </c>
      <c r="G309" s="210" t="s">
        <v>149</v>
      </c>
      <c r="H309" s="211">
        <v>1</v>
      </c>
      <c r="I309" s="212"/>
      <c r="J309" s="213">
        <f>ROUND(I309*H309,2)</f>
        <v>0</v>
      </c>
      <c r="K309" s="209" t="s">
        <v>1</v>
      </c>
      <c r="L309" s="41"/>
      <c r="M309" s="214" t="s">
        <v>1</v>
      </c>
      <c r="N309" s="215" t="s">
        <v>41</v>
      </c>
      <c r="O309" s="88"/>
      <c r="P309" s="216">
        <f>O309*H309</f>
        <v>0</v>
      </c>
      <c r="Q309" s="216">
        <v>0</v>
      </c>
      <c r="R309" s="216">
        <f>Q309*H309</f>
        <v>0</v>
      </c>
      <c r="S309" s="216">
        <v>0</v>
      </c>
      <c r="T309" s="217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18" t="s">
        <v>144</v>
      </c>
      <c r="AT309" s="218" t="s">
        <v>140</v>
      </c>
      <c r="AU309" s="218" t="s">
        <v>86</v>
      </c>
      <c r="AY309" s="14" t="s">
        <v>139</v>
      </c>
      <c r="BE309" s="219">
        <f>IF(N309="základní",J309,0)</f>
        <v>0</v>
      </c>
      <c r="BF309" s="219">
        <f>IF(N309="snížená",J309,0)</f>
        <v>0</v>
      </c>
      <c r="BG309" s="219">
        <f>IF(N309="zákl. přenesená",J309,0)</f>
        <v>0</v>
      </c>
      <c r="BH309" s="219">
        <f>IF(N309="sníž. přenesená",J309,0)</f>
        <v>0</v>
      </c>
      <c r="BI309" s="219">
        <f>IF(N309="nulová",J309,0)</f>
        <v>0</v>
      </c>
      <c r="BJ309" s="14" t="s">
        <v>84</v>
      </c>
      <c r="BK309" s="219">
        <f>ROUND(I309*H309,2)</f>
        <v>0</v>
      </c>
      <c r="BL309" s="14" t="s">
        <v>144</v>
      </c>
      <c r="BM309" s="218" t="s">
        <v>424</v>
      </c>
    </row>
    <row r="310" s="2" customFormat="1">
      <c r="A310" s="35"/>
      <c r="B310" s="36"/>
      <c r="C310" s="37"/>
      <c r="D310" s="220" t="s">
        <v>145</v>
      </c>
      <c r="E310" s="37"/>
      <c r="F310" s="221" t="s">
        <v>725</v>
      </c>
      <c r="G310" s="37"/>
      <c r="H310" s="37"/>
      <c r="I310" s="222"/>
      <c r="J310" s="37"/>
      <c r="K310" s="37"/>
      <c r="L310" s="41"/>
      <c r="M310" s="223"/>
      <c r="N310" s="224"/>
      <c r="O310" s="88"/>
      <c r="P310" s="88"/>
      <c r="Q310" s="88"/>
      <c r="R310" s="88"/>
      <c r="S310" s="88"/>
      <c r="T310" s="89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4" t="s">
        <v>145</v>
      </c>
      <c r="AU310" s="14" t="s">
        <v>86</v>
      </c>
    </row>
    <row r="311" s="2" customFormat="1" ht="16.5" customHeight="1">
      <c r="A311" s="35"/>
      <c r="B311" s="36"/>
      <c r="C311" s="207" t="s">
        <v>425</v>
      </c>
      <c r="D311" s="207" t="s">
        <v>140</v>
      </c>
      <c r="E311" s="208" t="s">
        <v>726</v>
      </c>
      <c r="F311" s="209" t="s">
        <v>727</v>
      </c>
      <c r="G311" s="210" t="s">
        <v>149</v>
      </c>
      <c r="H311" s="211">
        <v>1</v>
      </c>
      <c r="I311" s="212"/>
      <c r="J311" s="213">
        <f>ROUND(I311*H311,2)</f>
        <v>0</v>
      </c>
      <c r="K311" s="209" t="s">
        <v>1</v>
      </c>
      <c r="L311" s="41"/>
      <c r="M311" s="214" t="s">
        <v>1</v>
      </c>
      <c r="N311" s="215" t="s">
        <v>41</v>
      </c>
      <c r="O311" s="88"/>
      <c r="P311" s="216">
        <f>O311*H311</f>
        <v>0</v>
      </c>
      <c r="Q311" s="216">
        <v>0</v>
      </c>
      <c r="R311" s="216">
        <f>Q311*H311</f>
        <v>0</v>
      </c>
      <c r="S311" s="216">
        <v>0</v>
      </c>
      <c r="T311" s="217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18" t="s">
        <v>144</v>
      </c>
      <c r="AT311" s="218" t="s">
        <v>140</v>
      </c>
      <c r="AU311" s="218" t="s">
        <v>86</v>
      </c>
      <c r="AY311" s="14" t="s">
        <v>139</v>
      </c>
      <c r="BE311" s="219">
        <f>IF(N311="základní",J311,0)</f>
        <v>0</v>
      </c>
      <c r="BF311" s="219">
        <f>IF(N311="snížená",J311,0)</f>
        <v>0</v>
      </c>
      <c r="BG311" s="219">
        <f>IF(N311="zákl. přenesená",J311,0)</f>
        <v>0</v>
      </c>
      <c r="BH311" s="219">
        <f>IF(N311="sníž. přenesená",J311,0)</f>
        <v>0</v>
      </c>
      <c r="BI311" s="219">
        <f>IF(N311="nulová",J311,0)</f>
        <v>0</v>
      </c>
      <c r="BJ311" s="14" t="s">
        <v>84</v>
      </c>
      <c r="BK311" s="219">
        <f>ROUND(I311*H311,2)</f>
        <v>0</v>
      </c>
      <c r="BL311" s="14" t="s">
        <v>144</v>
      </c>
      <c r="BM311" s="218" t="s">
        <v>428</v>
      </c>
    </row>
    <row r="312" s="2" customFormat="1">
      <c r="A312" s="35"/>
      <c r="B312" s="36"/>
      <c r="C312" s="37"/>
      <c r="D312" s="220" t="s">
        <v>145</v>
      </c>
      <c r="E312" s="37"/>
      <c r="F312" s="221" t="s">
        <v>727</v>
      </c>
      <c r="G312" s="37"/>
      <c r="H312" s="37"/>
      <c r="I312" s="222"/>
      <c r="J312" s="37"/>
      <c r="K312" s="37"/>
      <c r="L312" s="41"/>
      <c r="M312" s="223"/>
      <c r="N312" s="224"/>
      <c r="O312" s="88"/>
      <c r="P312" s="88"/>
      <c r="Q312" s="88"/>
      <c r="R312" s="88"/>
      <c r="S312" s="88"/>
      <c r="T312" s="89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4" t="s">
        <v>145</v>
      </c>
      <c r="AU312" s="14" t="s">
        <v>86</v>
      </c>
    </row>
    <row r="313" s="2" customFormat="1" ht="16.5" customHeight="1">
      <c r="A313" s="35"/>
      <c r="B313" s="36"/>
      <c r="C313" s="207" t="s">
        <v>289</v>
      </c>
      <c r="D313" s="207" t="s">
        <v>140</v>
      </c>
      <c r="E313" s="208" t="s">
        <v>728</v>
      </c>
      <c r="F313" s="209" t="s">
        <v>729</v>
      </c>
      <c r="G313" s="210" t="s">
        <v>149</v>
      </c>
      <c r="H313" s="211">
        <v>2</v>
      </c>
      <c r="I313" s="212"/>
      <c r="J313" s="213">
        <f>ROUND(I313*H313,2)</f>
        <v>0</v>
      </c>
      <c r="K313" s="209" t="s">
        <v>1</v>
      </c>
      <c r="L313" s="41"/>
      <c r="M313" s="214" t="s">
        <v>1</v>
      </c>
      <c r="N313" s="215" t="s">
        <v>41</v>
      </c>
      <c r="O313" s="88"/>
      <c r="P313" s="216">
        <f>O313*H313</f>
        <v>0</v>
      </c>
      <c r="Q313" s="216">
        <v>0</v>
      </c>
      <c r="R313" s="216">
        <f>Q313*H313</f>
        <v>0</v>
      </c>
      <c r="S313" s="216">
        <v>0</v>
      </c>
      <c r="T313" s="217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18" t="s">
        <v>144</v>
      </c>
      <c r="AT313" s="218" t="s">
        <v>140</v>
      </c>
      <c r="AU313" s="218" t="s">
        <v>86</v>
      </c>
      <c r="AY313" s="14" t="s">
        <v>139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14" t="s">
        <v>84</v>
      </c>
      <c r="BK313" s="219">
        <f>ROUND(I313*H313,2)</f>
        <v>0</v>
      </c>
      <c r="BL313" s="14" t="s">
        <v>144</v>
      </c>
      <c r="BM313" s="218" t="s">
        <v>431</v>
      </c>
    </row>
    <row r="314" s="2" customFormat="1">
      <c r="A314" s="35"/>
      <c r="B314" s="36"/>
      <c r="C314" s="37"/>
      <c r="D314" s="220" t="s">
        <v>145</v>
      </c>
      <c r="E314" s="37"/>
      <c r="F314" s="221" t="s">
        <v>729</v>
      </c>
      <c r="G314" s="37"/>
      <c r="H314" s="37"/>
      <c r="I314" s="222"/>
      <c r="J314" s="37"/>
      <c r="K314" s="37"/>
      <c r="L314" s="41"/>
      <c r="M314" s="223"/>
      <c r="N314" s="224"/>
      <c r="O314" s="88"/>
      <c r="P314" s="88"/>
      <c r="Q314" s="88"/>
      <c r="R314" s="88"/>
      <c r="S314" s="88"/>
      <c r="T314" s="89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4" t="s">
        <v>145</v>
      </c>
      <c r="AU314" s="14" t="s">
        <v>86</v>
      </c>
    </row>
    <row r="315" s="2" customFormat="1" ht="16.5" customHeight="1">
      <c r="A315" s="35"/>
      <c r="B315" s="36"/>
      <c r="C315" s="207" t="s">
        <v>432</v>
      </c>
      <c r="D315" s="207" t="s">
        <v>140</v>
      </c>
      <c r="E315" s="208" t="s">
        <v>730</v>
      </c>
      <c r="F315" s="209" t="s">
        <v>731</v>
      </c>
      <c r="G315" s="210" t="s">
        <v>149</v>
      </c>
      <c r="H315" s="211">
        <v>1</v>
      </c>
      <c r="I315" s="212"/>
      <c r="J315" s="213">
        <f>ROUND(I315*H315,2)</f>
        <v>0</v>
      </c>
      <c r="K315" s="209" t="s">
        <v>1</v>
      </c>
      <c r="L315" s="41"/>
      <c r="M315" s="214" t="s">
        <v>1</v>
      </c>
      <c r="N315" s="215" t="s">
        <v>41</v>
      </c>
      <c r="O315" s="88"/>
      <c r="P315" s="216">
        <f>O315*H315</f>
        <v>0</v>
      </c>
      <c r="Q315" s="216">
        <v>0</v>
      </c>
      <c r="R315" s="216">
        <f>Q315*H315</f>
        <v>0</v>
      </c>
      <c r="S315" s="216">
        <v>0</v>
      </c>
      <c r="T315" s="217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18" t="s">
        <v>144</v>
      </c>
      <c r="AT315" s="218" t="s">
        <v>140</v>
      </c>
      <c r="AU315" s="218" t="s">
        <v>86</v>
      </c>
      <c r="AY315" s="14" t="s">
        <v>139</v>
      </c>
      <c r="BE315" s="219">
        <f>IF(N315="základní",J315,0)</f>
        <v>0</v>
      </c>
      <c r="BF315" s="219">
        <f>IF(N315="snížená",J315,0)</f>
        <v>0</v>
      </c>
      <c r="BG315" s="219">
        <f>IF(N315="zákl. přenesená",J315,0)</f>
        <v>0</v>
      </c>
      <c r="BH315" s="219">
        <f>IF(N315="sníž. přenesená",J315,0)</f>
        <v>0</v>
      </c>
      <c r="BI315" s="219">
        <f>IF(N315="nulová",J315,0)</f>
        <v>0</v>
      </c>
      <c r="BJ315" s="14" t="s">
        <v>84</v>
      </c>
      <c r="BK315" s="219">
        <f>ROUND(I315*H315,2)</f>
        <v>0</v>
      </c>
      <c r="BL315" s="14" t="s">
        <v>144</v>
      </c>
      <c r="BM315" s="218" t="s">
        <v>436</v>
      </c>
    </row>
    <row r="316" s="2" customFormat="1">
      <c r="A316" s="35"/>
      <c r="B316" s="36"/>
      <c r="C316" s="37"/>
      <c r="D316" s="220" t="s">
        <v>145</v>
      </c>
      <c r="E316" s="37"/>
      <c r="F316" s="221" t="s">
        <v>731</v>
      </c>
      <c r="G316" s="37"/>
      <c r="H316" s="37"/>
      <c r="I316" s="222"/>
      <c r="J316" s="37"/>
      <c r="K316" s="37"/>
      <c r="L316" s="41"/>
      <c r="M316" s="223"/>
      <c r="N316" s="224"/>
      <c r="O316" s="88"/>
      <c r="P316" s="88"/>
      <c r="Q316" s="88"/>
      <c r="R316" s="88"/>
      <c r="S316" s="88"/>
      <c r="T316" s="89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4" t="s">
        <v>145</v>
      </c>
      <c r="AU316" s="14" t="s">
        <v>86</v>
      </c>
    </row>
    <row r="317" s="2" customFormat="1" ht="16.5" customHeight="1">
      <c r="A317" s="35"/>
      <c r="B317" s="36"/>
      <c r="C317" s="207" t="s">
        <v>293</v>
      </c>
      <c r="D317" s="207" t="s">
        <v>140</v>
      </c>
      <c r="E317" s="208" t="s">
        <v>732</v>
      </c>
      <c r="F317" s="209" t="s">
        <v>733</v>
      </c>
      <c r="G317" s="210" t="s">
        <v>149</v>
      </c>
      <c r="H317" s="211">
        <v>1</v>
      </c>
      <c r="I317" s="212"/>
      <c r="J317" s="213">
        <f>ROUND(I317*H317,2)</f>
        <v>0</v>
      </c>
      <c r="K317" s="209" t="s">
        <v>1</v>
      </c>
      <c r="L317" s="41"/>
      <c r="M317" s="214" t="s">
        <v>1</v>
      </c>
      <c r="N317" s="215" t="s">
        <v>41</v>
      </c>
      <c r="O317" s="88"/>
      <c r="P317" s="216">
        <f>O317*H317</f>
        <v>0</v>
      </c>
      <c r="Q317" s="216">
        <v>0</v>
      </c>
      <c r="R317" s="216">
        <f>Q317*H317</f>
        <v>0</v>
      </c>
      <c r="S317" s="216">
        <v>0</v>
      </c>
      <c r="T317" s="217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18" t="s">
        <v>144</v>
      </c>
      <c r="AT317" s="218" t="s">
        <v>140</v>
      </c>
      <c r="AU317" s="218" t="s">
        <v>86</v>
      </c>
      <c r="AY317" s="14" t="s">
        <v>139</v>
      </c>
      <c r="BE317" s="219">
        <f>IF(N317="základní",J317,0)</f>
        <v>0</v>
      </c>
      <c r="BF317" s="219">
        <f>IF(N317="snížená",J317,0)</f>
        <v>0</v>
      </c>
      <c r="BG317" s="219">
        <f>IF(N317="zákl. přenesená",J317,0)</f>
        <v>0</v>
      </c>
      <c r="BH317" s="219">
        <f>IF(N317="sníž. přenesená",J317,0)</f>
        <v>0</v>
      </c>
      <c r="BI317" s="219">
        <f>IF(N317="nulová",J317,0)</f>
        <v>0</v>
      </c>
      <c r="BJ317" s="14" t="s">
        <v>84</v>
      </c>
      <c r="BK317" s="219">
        <f>ROUND(I317*H317,2)</f>
        <v>0</v>
      </c>
      <c r="BL317" s="14" t="s">
        <v>144</v>
      </c>
      <c r="BM317" s="218" t="s">
        <v>439</v>
      </c>
    </row>
    <row r="318" s="2" customFormat="1">
      <c r="A318" s="35"/>
      <c r="B318" s="36"/>
      <c r="C318" s="37"/>
      <c r="D318" s="220" t="s">
        <v>145</v>
      </c>
      <c r="E318" s="37"/>
      <c r="F318" s="221" t="s">
        <v>733</v>
      </c>
      <c r="G318" s="37"/>
      <c r="H318" s="37"/>
      <c r="I318" s="222"/>
      <c r="J318" s="37"/>
      <c r="K318" s="37"/>
      <c r="L318" s="41"/>
      <c r="M318" s="223"/>
      <c r="N318" s="224"/>
      <c r="O318" s="88"/>
      <c r="P318" s="88"/>
      <c r="Q318" s="88"/>
      <c r="R318" s="88"/>
      <c r="S318" s="88"/>
      <c r="T318" s="89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14" t="s">
        <v>145</v>
      </c>
      <c r="AU318" s="14" t="s">
        <v>86</v>
      </c>
    </row>
    <row r="319" s="2" customFormat="1" ht="16.5" customHeight="1">
      <c r="A319" s="35"/>
      <c r="B319" s="36"/>
      <c r="C319" s="207" t="s">
        <v>442</v>
      </c>
      <c r="D319" s="207" t="s">
        <v>140</v>
      </c>
      <c r="E319" s="208" t="s">
        <v>734</v>
      </c>
      <c r="F319" s="209" t="s">
        <v>735</v>
      </c>
      <c r="G319" s="210" t="s">
        <v>149</v>
      </c>
      <c r="H319" s="211">
        <v>2</v>
      </c>
      <c r="I319" s="212"/>
      <c r="J319" s="213">
        <f>ROUND(I319*H319,2)</f>
        <v>0</v>
      </c>
      <c r="K319" s="209" t="s">
        <v>1</v>
      </c>
      <c r="L319" s="41"/>
      <c r="M319" s="214" t="s">
        <v>1</v>
      </c>
      <c r="N319" s="215" t="s">
        <v>41</v>
      </c>
      <c r="O319" s="88"/>
      <c r="P319" s="216">
        <f>O319*H319</f>
        <v>0</v>
      </c>
      <c r="Q319" s="216">
        <v>0</v>
      </c>
      <c r="R319" s="216">
        <f>Q319*H319</f>
        <v>0</v>
      </c>
      <c r="S319" s="216">
        <v>0</v>
      </c>
      <c r="T319" s="217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18" t="s">
        <v>144</v>
      </c>
      <c r="AT319" s="218" t="s">
        <v>140</v>
      </c>
      <c r="AU319" s="218" t="s">
        <v>86</v>
      </c>
      <c r="AY319" s="14" t="s">
        <v>139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14" t="s">
        <v>84</v>
      </c>
      <c r="BK319" s="219">
        <f>ROUND(I319*H319,2)</f>
        <v>0</v>
      </c>
      <c r="BL319" s="14" t="s">
        <v>144</v>
      </c>
      <c r="BM319" s="218" t="s">
        <v>445</v>
      </c>
    </row>
    <row r="320" s="2" customFormat="1">
      <c r="A320" s="35"/>
      <c r="B320" s="36"/>
      <c r="C320" s="37"/>
      <c r="D320" s="220" t="s">
        <v>145</v>
      </c>
      <c r="E320" s="37"/>
      <c r="F320" s="221" t="s">
        <v>735</v>
      </c>
      <c r="G320" s="37"/>
      <c r="H320" s="37"/>
      <c r="I320" s="222"/>
      <c r="J320" s="37"/>
      <c r="K320" s="37"/>
      <c r="L320" s="41"/>
      <c r="M320" s="223"/>
      <c r="N320" s="224"/>
      <c r="O320" s="88"/>
      <c r="P320" s="88"/>
      <c r="Q320" s="88"/>
      <c r="R320" s="88"/>
      <c r="S320" s="88"/>
      <c r="T320" s="89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4" t="s">
        <v>145</v>
      </c>
      <c r="AU320" s="14" t="s">
        <v>86</v>
      </c>
    </row>
    <row r="321" s="2" customFormat="1" ht="16.5" customHeight="1">
      <c r="A321" s="35"/>
      <c r="B321" s="36"/>
      <c r="C321" s="207" t="s">
        <v>296</v>
      </c>
      <c r="D321" s="207" t="s">
        <v>140</v>
      </c>
      <c r="E321" s="208" t="s">
        <v>736</v>
      </c>
      <c r="F321" s="209" t="s">
        <v>737</v>
      </c>
      <c r="G321" s="210" t="s">
        <v>149</v>
      </c>
      <c r="H321" s="211">
        <v>1</v>
      </c>
      <c r="I321" s="212"/>
      <c r="J321" s="213">
        <f>ROUND(I321*H321,2)</f>
        <v>0</v>
      </c>
      <c r="K321" s="209" t="s">
        <v>1</v>
      </c>
      <c r="L321" s="41"/>
      <c r="M321" s="214" t="s">
        <v>1</v>
      </c>
      <c r="N321" s="215" t="s">
        <v>41</v>
      </c>
      <c r="O321" s="88"/>
      <c r="P321" s="216">
        <f>O321*H321</f>
        <v>0</v>
      </c>
      <c r="Q321" s="216">
        <v>0</v>
      </c>
      <c r="R321" s="216">
        <f>Q321*H321</f>
        <v>0</v>
      </c>
      <c r="S321" s="216">
        <v>0</v>
      </c>
      <c r="T321" s="217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18" t="s">
        <v>144</v>
      </c>
      <c r="AT321" s="218" t="s">
        <v>140</v>
      </c>
      <c r="AU321" s="218" t="s">
        <v>86</v>
      </c>
      <c r="AY321" s="14" t="s">
        <v>139</v>
      </c>
      <c r="BE321" s="219">
        <f>IF(N321="základní",J321,0)</f>
        <v>0</v>
      </c>
      <c r="BF321" s="219">
        <f>IF(N321="snížená",J321,0)</f>
        <v>0</v>
      </c>
      <c r="BG321" s="219">
        <f>IF(N321="zákl. přenesená",J321,0)</f>
        <v>0</v>
      </c>
      <c r="BH321" s="219">
        <f>IF(N321="sníž. přenesená",J321,0)</f>
        <v>0</v>
      </c>
      <c r="BI321" s="219">
        <f>IF(N321="nulová",J321,0)</f>
        <v>0</v>
      </c>
      <c r="BJ321" s="14" t="s">
        <v>84</v>
      </c>
      <c r="BK321" s="219">
        <f>ROUND(I321*H321,2)</f>
        <v>0</v>
      </c>
      <c r="BL321" s="14" t="s">
        <v>144</v>
      </c>
      <c r="BM321" s="218" t="s">
        <v>449</v>
      </c>
    </row>
    <row r="322" s="2" customFormat="1">
      <c r="A322" s="35"/>
      <c r="B322" s="36"/>
      <c r="C322" s="37"/>
      <c r="D322" s="220" t="s">
        <v>145</v>
      </c>
      <c r="E322" s="37"/>
      <c r="F322" s="221" t="s">
        <v>737</v>
      </c>
      <c r="G322" s="37"/>
      <c r="H322" s="37"/>
      <c r="I322" s="222"/>
      <c r="J322" s="37"/>
      <c r="K322" s="37"/>
      <c r="L322" s="41"/>
      <c r="M322" s="223"/>
      <c r="N322" s="224"/>
      <c r="O322" s="88"/>
      <c r="P322" s="88"/>
      <c r="Q322" s="88"/>
      <c r="R322" s="88"/>
      <c r="S322" s="88"/>
      <c r="T322" s="89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14" t="s">
        <v>145</v>
      </c>
      <c r="AU322" s="14" t="s">
        <v>86</v>
      </c>
    </row>
    <row r="323" s="11" customFormat="1" ht="22.8" customHeight="1">
      <c r="A323" s="11"/>
      <c r="B323" s="193"/>
      <c r="C323" s="194"/>
      <c r="D323" s="195" t="s">
        <v>75</v>
      </c>
      <c r="E323" s="235" t="s">
        <v>540</v>
      </c>
      <c r="F323" s="235" t="s">
        <v>738</v>
      </c>
      <c r="G323" s="194"/>
      <c r="H323" s="194"/>
      <c r="I323" s="197"/>
      <c r="J323" s="236">
        <f>BK323</f>
        <v>0</v>
      </c>
      <c r="K323" s="194"/>
      <c r="L323" s="199"/>
      <c r="M323" s="200"/>
      <c r="N323" s="201"/>
      <c r="O323" s="201"/>
      <c r="P323" s="202">
        <f>SUM(P324:P396)</f>
        <v>0</v>
      </c>
      <c r="Q323" s="201"/>
      <c r="R323" s="202">
        <f>SUM(R324:R396)</f>
        <v>0</v>
      </c>
      <c r="S323" s="201"/>
      <c r="T323" s="203">
        <f>SUM(T324:T396)</f>
        <v>0</v>
      </c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R323" s="204" t="s">
        <v>84</v>
      </c>
      <c r="AT323" s="205" t="s">
        <v>75</v>
      </c>
      <c r="AU323" s="205" t="s">
        <v>84</v>
      </c>
      <c r="AY323" s="204" t="s">
        <v>139</v>
      </c>
      <c r="BK323" s="206">
        <f>SUM(BK324:BK396)</f>
        <v>0</v>
      </c>
    </row>
    <row r="324" s="2" customFormat="1" ht="16.5" customHeight="1">
      <c r="A324" s="35"/>
      <c r="B324" s="36"/>
      <c r="C324" s="207" t="s">
        <v>451</v>
      </c>
      <c r="D324" s="207" t="s">
        <v>140</v>
      </c>
      <c r="E324" s="208" t="s">
        <v>694</v>
      </c>
      <c r="F324" s="209" t="s">
        <v>695</v>
      </c>
      <c r="G324" s="210" t="s">
        <v>149</v>
      </c>
      <c r="H324" s="211">
        <v>2</v>
      </c>
      <c r="I324" s="212"/>
      <c r="J324" s="213">
        <f>ROUND(I324*H324,2)</f>
        <v>0</v>
      </c>
      <c r="K324" s="209" t="s">
        <v>1</v>
      </c>
      <c r="L324" s="41"/>
      <c r="M324" s="214" t="s">
        <v>1</v>
      </c>
      <c r="N324" s="215" t="s">
        <v>41</v>
      </c>
      <c r="O324" s="88"/>
      <c r="P324" s="216">
        <f>O324*H324</f>
        <v>0</v>
      </c>
      <c r="Q324" s="216">
        <v>0</v>
      </c>
      <c r="R324" s="216">
        <f>Q324*H324</f>
        <v>0</v>
      </c>
      <c r="S324" s="216">
        <v>0</v>
      </c>
      <c r="T324" s="217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18" t="s">
        <v>144</v>
      </c>
      <c r="AT324" s="218" t="s">
        <v>140</v>
      </c>
      <c r="AU324" s="218" t="s">
        <v>86</v>
      </c>
      <c r="AY324" s="14" t="s">
        <v>139</v>
      </c>
      <c r="BE324" s="219">
        <f>IF(N324="základní",J324,0)</f>
        <v>0</v>
      </c>
      <c r="BF324" s="219">
        <f>IF(N324="snížená",J324,0)</f>
        <v>0</v>
      </c>
      <c r="BG324" s="219">
        <f>IF(N324="zákl. přenesená",J324,0)</f>
        <v>0</v>
      </c>
      <c r="BH324" s="219">
        <f>IF(N324="sníž. přenesená",J324,0)</f>
        <v>0</v>
      </c>
      <c r="BI324" s="219">
        <f>IF(N324="nulová",J324,0)</f>
        <v>0</v>
      </c>
      <c r="BJ324" s="14" t="s">
        <v>84</v>
      </c>
      <c r="BK324" s="219">
        <f>ROUND(I324*H324,2)</f>
        <v>0</v>
      </c>
      <c r="BL324" s="14" t="s">
        <v>144</v>
      </c>
      <c r="BM324" s="218" t="s">
        <v>454</v>
      </c>
    </row>
    <row r="325" s="2" customFormat="1">
      <c r="A325" s="35"/>
      <c r="B325" s="36"/>
      <c r="C325" s="37"/>
      <c r="D325" s="220" t="s">
        <v>145</v>
      </c>
      <c r="E325" s="37"/>
      <c r="F325" s="221" t="s">
        <v>695</v>
      </c>
      <c r="G325" s="37"/>
      <c r="H325" s="37"/>
      <c r="I325" s="222"/>
      <c r="J325" s="37"/>
      <c r="K325" s="37"/>
      <c r="L325" s="41"/>
      <c r="M325" s="223"/>
      <c r="N325" s="224"/>
      <c r="O325" s="88"/>
      <c r="P325" s="88"/>
      <c r="Q325" s="88"/>
      <c r="R325" s="88"/>
      <c r="S325" s="88"/>
      <c r="T325" s="89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4" t="s">
        <v>145</v>
      </c>
      <c r="AU325" s="14" t="s">
        <v>86</v>
      </c>
    </row>
    <row r="326" s="2" customFormat="1" ht="16.5" customHeight="1">
      <c r="A326" s="35"/>
      <c r="B326" s="36"/>
      <c r="C326" s="207" t="s">
        <v>300</v>
      </c>
      <c r="D326" s="207" t="s">
        <v>140</v>
      </c>
      <c r="E326" s="208" t="s">
        <v>739</v>
      </c>
      <c r="F326" s="209" t="s">
        <v>740</v>
      </c>
      <c r="G326" s="210" t="s">
        <v>149</v>
      </c>
      <c r="H326" s="211">
        <v>1</v>
      </c>
      <c r="I326" s="212"/>
      <c r="J326" s="213">
        <f>ROUND(I326*H326,2)</f>
        <v>0</v>
      </c>
      <c r="K326" s="209" t="s">
        <v>1</v>
      </c>
      <c r="L326" s="41"/>
      <c r="M326" s="214" t="s">
        <v>1</v>
      </c>
      <c r="N326" s="215" t="s">
        <v>41</v>
      </c>
      <c r="O326" s="88"/>
      <c r="P326" s="216">
        <f>O326*H326</f>
        <v>0</v>
      </c>
      <c r="Q326" s="216">
        <v>0</v>
      </c>
      <c r="R326" s="216">
        <f>Q326*H326</f>
        <v>0</v>
      </c>
      <c r="S326" s="216">
        <v>0</v>
      </c>
      <c r="T326" s="217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18" t="s">
        <v>144</v>
      </c>
      <c r="AT326" s="218" t="s">
        <v>140</v>
      </c>
      <c r="AU326" s="218" t="s">
        <v>86</v>
      </c>
      <c r="AY326" s="14" t="s">
        <v>139</v>
      </c>
      <c r="BE326" s="219">
        <f>IF(N326="základní",J326,0)</f>
        <v>0</v>
      </c>
      <c r="BF326" s="219">
        <f>IF(N326="snížená",J326,0)</f>
        <v>0</v>
      </c>
      <c r="BG326" s="219">
        <f>IF(N326="zákl. přenesená",J326,0)</f>
        <v>0</v>
      </c>
      <c r="BH326" s="219">
        <f>IF(N326="sníž. přenesená",J326,0)</f>
        <v>0</v>
      </c>
      <c r="BI326" s="219">
        <f>IF(N326="nulová",J326,0)</f>
        <v>0</v>
      </c>
      <c r="BJ326" s="14" t="s">
        <v>84</v>
      </c>
      <c r="BK326" s="219">
        <f>ROUND(I326*H326,2)</f>
        <v>0</v>
      </c>
      <c r="BL326" s="14" t="s">
        <v>144</v>
      </c>
      <c r="BM326" s="218" t="s">
        <v>458</v>
      </c>
    </row>
    <row r="327" s="2" customFormat="1">
      <c r="A327" s="35"/>
      <c r="B327" s="36"/>
      <c r="C327" s="37"/>
      <c r="D327" s="220" t="s">
        <v>145</v>
      </c>
      <c r="E327" s="37"/>
      <c r="F327" s="221" t="s">
        <v>740</v>
      </c>
      <c r="G327" s="37"/>
      <c r="H327" s="37"/>
      <c r="I327" s="222"/>
      <c r="J327" s="37"/>
      <c r="K327" s="37"/>
      <c r="L327" s="41"/>
      <c r="M327" s="223"/>
      <c r="N327" s="224"/>
      <c r="O327" s="88"/>
      <c r="P327" s="88"/>
      <c r="Q327" s="88"/>
      <c r="R327" s="88"/>
      <c r="S327" s="88"/>
      <c r="T327" s="89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4" t="s">
        <v>145</v>
      </c>
      <c r="AU327" s="14" t="s">
        <v>86</v>
      </c>
    </row>
    <row r="328" s="2" customFormat="1" ht="16.5" customHeight="1">
      <c r="A328" s="35"/>
      <c r="B328" s="36"/>
      <c r="C328" s="207" t="s">
        <v>460</v>
      </c>
      <c r="D328" s="207" t="s">
        <v>140</v>
      </c>
      <c r="E328" s="208" t="s">
        <v>741</v>
      </c>
      <c r="F328" s="209" t="s">
        <v>742</v>
      </c>
      <c r="G328" s="210" t="s">
        <v>149</v>
      </c>
      <c r="H328" s="211">
        <v>1</v>
      </c>
      <c r="I328" s="212"/>
      <c r="J328" s="213">
        <f>ROUND(I328*H328,2)</f>
        <v>0</v>
      </c>
      <c r="K328" s="209" t="s">
        <v>1</v>
      </c>
      <c r="L328" s="41"/>
      <c r="M328" s="214" t="s">
        <v>1</v>
      </c>
      <c r="N328" s="215" t="s">
        <v>41</v>
      </c>
      <c r="O328" s="88"/>
      <c r="P328" s="216">
        <f>O328*H328</f>
        <v>0</v>
      </c>
      <c r="Q328" s="216">
        <v>0</v>
      </c>
      <c r="R328" s="216">
        <f>Q328*H328</f>
        <v>0</v>
      </c>
      <c r="S328" s="216">
        <v>0</v>
      </c>
      <c r="T328" s="217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18" t="s">
        <v>144</v>
      </c>
      <c r="AT328" s="218" t="s">
        <v>140</v>
      </c>
      <c r="AU328" s="218" t="s">
        <v>86</v>
      </c>
      <c r="AY328" s="14" t="s">
        <v>139</v>
      </c>
      <c r="BE328" s="219">
        <f>IF(N328="základní",J328,0)</f>
        <v>0</v>
      </c>
      <c r="BF328" s="219">
        <f>IF(N328="snížená",J328,0)</f>
        <v>0</v>
      </c>
      <c r="BG328" s="219">
        <f>IF(N328="zákl. přenesená",J328,0)</f>
        <v>0</v>
      </c>
      <c r="BH328" s="219">
        <f>IF(N328="sníž. přenesená",J328,0)</f>
        <v>0</v>
      </c>
      <c r="BI328" s="219">
        <f>IF(N328="nulová",J328,0)</f>
        <v>0</v>
      </c>
      <c r="BJ328" s="14" t="s">
        <v>84</v>
      </c>
      <c r="BK328" s="219">
        <f>ROUND(I328*H328,2)</f>
        <v>0</v>
      </c>
      <c r="BL328" s="14" t="s">
        <v>144</v>
      </c>
      <c r="BM328" s="218" t="s">
        <v>463</v>
      </c>
    </row>
    <row r="329" s="2" customFormat="1">
      <c r="A329" s="35"/>
      <c r="B329" s="36"/>
      <c r="C329" s="37"/>
      <c r="D329" s="220" t="s">
        <v>145</v>
      </c>
      <c r="E329" s="37"/>
      <c r="F329" s="221" t="s">
        <v>742</v>
      </c>
      <c r="G329" s="37"/>
      <c r="H329" s="37"/>
      <c r="I329" s="222"/>
      <c r="J329" s="37"/>
      <c r="K329" s="37"/>
      <c r="L329" s="41"/>
      <c r="M329" s="223"/>
      <c r="N329" s="224"/>
      <c r="O329" s="88"/>
      <c r="P329" s="88"/>
      <c r="Q329" s="88"/>
      <c r="R329" s="88"/>
      <c r="S329" s="88"/>
      <c r="T329" s="89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4" t="s">
        <v>145</v>
      </c>
      <c r="AU329" s="14" t="s">
        <v>86</v>
      </c>
    </row>
    <row r="330" s="2" customFormat="1" ht="16.5" customHeight="1">
      <c r="A330" s="35"/>
      <c r="B330" s="36"/>
      <c r="C330" s="207" t="s">
        <v>303</v>
      </c>
      <c r="D330" s="207" t="s">
        <v>140</v>
      </c>
      <c r="E330" s="208" t="s">
        <v>743</v>
      </c>
      <c r="F330" s="209" t="s">
        <v>744</v>
      </c>
      <c r="G330" s="210" t="s">
        <v>149</v>
      </c>
      <c r="H330" s="211">
        <v>2</v>
      </c>
      <c r="I330" s="212"/>
      <c r="J330" s="213">
        <f>ROUND(I330*H330,2)</f>
        <v>0</v>
      </c>
      <c r="K330" s="209" t="s">
        <v>1</v>
      </c>
      <c r="L330" s="41"/>
      <c r="M330" s="214" t="s">
        <v>1</v>
      </c>
      <c r="N330" s="215" t="s">
        <v>41</v>
      </c>
      <c r="O330" s="88"/>
      <c r="P330" s="216">
        <f>O330*H330</f>
        <v>0</v>
      </c>
      <c r="Q330" s="216">
        <v>0</v>
      </c>
      <c r="R330" s="216">
        <f>Q330*H330</f>
        <v>0</v>
      </c>
      <c r="S330" s="216">
        <v>0</v>
      </c>
      <c r="T330" s="217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18" t="s">
        <v>144</v>
      </c>
      <c r="AT330" s="218" t="s">
        <v>140</v>
      </c>
      <c r="AU330" s="218" t="s">
        <v>86</v>
      </c>
      <c r="AY330" s="14" t="s">
        <v>139</v>
      </c>
      <c r="BE330" s="219">
        <f>IF(N330="základní",J330,0)</f>
        <v>0</v>
      </c>
      <c r="BF330" s="219">
        <f>IF(N330="snížená",J330,0)</f>
        <v>0</v>
      </c>
      <c r="BG330" s="219">
        <f>IF(N330="zákl. přenesená",J330,0)</f>
        <v>0</v>
      </c>
      <c r="BH330" s="219">
        <f>IF(N330="sníž. přenesená",J330,0)</f>
        <v>0</v>
      </c>
      <c r="BI330" s="219">
        <f>IF(N330="nulová",J330,0)</f>
        <v>0</v>
      </c>
      <c r="BJ330" s="14" t="s">
        <v>84</v>
      </c>
      <c r="BK330" s="219">
        <f>ROUND(I330*H330,2)</f>
        <v>0</v>
      </c>
      <c r="BL330" s="14" t="s">
        <v>144</v>
      </c>
      <c r="BM330" s="218" t="s">
        <v>467</v>
      </c>
    </row>
    <row r="331" s="2" customFormat="1">
      <c r="A331" s="35"/>
      <c r="B331" s="36"/>
      <c r="C331" s="37"/>
      <c r="D331" s="220" t="s">
        <v>145</v>
      </c>
      <c r="E331" s="37"/>
      <c r="F331" s="221" t="s">
        <v>744</v>
      </c>
      <c r="G331" s="37"/>
      <c r="H331" s="37"/>
      <c r="I331" s="222"/>
      <c r="J331" s="37"/>
      <c r="K331" s="37"/>
      <c r="L331" s="41"/>
      <c r="M331" s="223"/>
      <c r="N331" s="224"/>
      <c r="O331" s="88"/>
      <c r="P331" s="88"/>
      <c r="Q331" s="88"/>
      <c r="R331" s="88"/>
      <c r="S331" s="88"/>
      <c r="T331" s="89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4" t="s">
        <v>145</v>
      </c>
      <c r="AU331" s="14" t="s">
        <v>86</v>
      </c>
    </row>
    <row r="332" s="2" customFormat="1" ht="24.15" customHeight="1">
      <c r="A332" s="35"/>
      <c r="B332" s="36"/>
      <c r="C332" s="207" t="s">
        <v>469</v>
      </c>
      <c r="D332" s="207" t="s">
        <v>140</v>
      </c>
      <c r="E332" s="208" t="s">
        <v>745</v>
      </c>
      <c r="F332" s="209" t="s">
        <v>746</v>
      </c>
      <c r="G332" s="210" t="s">
        <v>149</v>
      </c>
      <c r="H332" s="211">
        <v>1</v>
      </c>
      <c r="I332" s="212"/>
      <c r="J332" s="213">
        <f>ROUND(I332*H332,2)</f>
        <v>0</v>
      </c>
      <c r="K332" s="209" t="s">
        <v>1</v>
      </c>
      <c r="L332" s="41"/>
      <c r="M332" s="214" t="s">
        <v>1</v>
      </c>
      <c r="N332" s="215" t="s">
        <v>41</v>
      </c>
      <c r="O332" s="88"/>
      <c r="P332" s="216">
        <f>O332*H332</f>
        <v>0</v>
      </c>
      <c r="Q332" s="216">
        <v>0</v>
      </c>
      <c r="R332" s="216">
        <f>Q332*H332</f>
        <v>0</v>
      </c>
      <c r="S332" s="216">
        <v>0</v>
      </c>
      <c r="T332" s="217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18" t="s">
        <v>144</v>
      </c>
      <c r="AT332" s="218" t="s">
        <v>140</v>
      </c>
      <c r="AU332" s="218" t="s">
        <v>86</v>
      </c>
      <c r="AY332" s="14" t="s">
        <v>139</v>
      </c>
      <c r="BE332" s="219">
        <f>IF(N332="základní",J332,0)</f>
        <v>0</v>
      </c>
      <c r="BF332" s="219">
        <f>IF(N332="snížená",J332,0)</f>
        <v>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14" t="s">
        <v>84</v>
      </c>
      <c r="BK332" s="219">
        <f>ROUND(I332*H332,2)</f>
        <v>0</v>
      </c>
      <c r="BL332" s="14" t="s">
        <v>144</v>
      </c>
      <c r="BM332" s="218" t="s">
        <v>472</v>
      </c>
    </row>
    <row r="333" s="2" customFormat="1">
      <c r="A333" s="35"/>
      <c r="B333" s="36"/>
      <c r="C333" s="37"/>
      <c r="D333" s="220" t="s">
        <v>145</v>
      </c>
      <c r="E333" s="37"/>
      <c r="F333" s="221" t="s">
        <v>746</v>
      </c>
      <c r="G333" s="37"/>
      <c r="H333" s="37"/>
      <c r="I333" s="222"/>
      <c r="J333" s="37"/>
      <c r="K333" s="37"/>
      <c r="L333" s="41"/>
      <c r="M333" s="223"/>
      <c r="N333" s="224"/>
      <c r="O333" s="88"/>
      <c r="P333" s="88"/>
      <c r="Q333" s="88"/>
      <c r="R333" s="88"/>
      <c r="S333" s="88"/>
      <c r="T333" s="89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4" t="s">
        <v>145</v>
      </c>
      <c r="AU333" s="14" t="s">
        <v>86</v>
      </c>
    </row>
    <row r="334" s="2" customFormat="1" ht="24.15" customHeight="1">
      <c r="A334" s="35"/>
      <c r="B334" s="36"/>
      <c r="C334" s="207" t="s">
        <v>307</v>
      </c>
      <c r="D334" s="207" t="s">
        <v>140</v>
      </c>
      <c r="E334" s="208" t="s">
        <v>698</v>
      </c>
      <c r="F334" s="209" t="s">
        <v>699</v>
      </c>
      <c r="G334" s="210" t="s">
        <v>149</v>
      </c>
      <c r="H334" s="211">
        <v>1</v>
      </c>
      <c r="I334" s="212"/>
      <c r="J334" s="213">
        <f>ROUND(I334*H334,2)</f>
        <v>0</v>
      </c>
      <c r="K334" s="209" t="s">
        <v>1</v>
      </c>
      <c r="L334" s="41"/>
      <c r="M334" s="214" t="s">
        <v>1</v>
      </c>
      <c r="N334" s="215" t="s">
        <v>41</v>
      </c>
      <c r="O334" s="88"/>
      <c r="P334" s="216">
        <f>O334*H334</f>
        <v>0</v>
      </c>
      <c r="Q334" s="216">
        <v>0</v>
      </c>
      <c r="R334" s="216">
        <f>Q334*H334</f>
        <v>0</v>
      </c>
      <c r="S334" s="216">
        <v>0</v>
      </c>
      <c r="T334" s="217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18" t="s">
        <v>144</v>
      </c>
      <c r="AT334" s="218" t="s">
        <v>140</v>
      </c>
      <c r="AU334" s="218" t="s">
        <v>86</v>
      </c>
      <c r="AY334" s="14" t="s">
        <v>139</v>
      </c>
      <c r="BE334" s="219">
        <f>IF(N334="základní",J334,0)</f>
        <v>0</v>
      </c>
      <c r="BF334" s="219">
        <f>IF(N334="snížená",J334,0)</f>
        <v>0</v>
      </c>
      <c r="BG334" s="219">
        <f>IF(N334="zákl. přenesená",J334,0)</f>
        <v>0</v>
      </c>
      <c r="BH334" s="219">
        <f>IF(N334="sníž. přenesená",J334,0)</f>
        <v>0</v>
      </c>
      <c r="BI334" s="219">
        <f>IF(N334="nulová",J334,0)</f>
        <v>0</v>
      </c>
      <c r="BJ334" s="14" t="s">
        <v>84</v>
      </c>
      <c r="BK334" s="219">
        <f>ROUND(I334*H334,2)</f>
        <v>0</v>
      </c>
      <c r="BL334" s="14" t="s">
        <v>144</v>
      </c>
      <c r="BM334" s="218" t="s">
        <v>476</v>
      </c>
    </row>
    <row r="335" s="2" customFormat="1">
      <c r="A335" s="35"/>
      <c r="B335" s="36"/>
      <c r="C335" s="37"/>
      <c r="D335" s="220" t="s">
        <v>145</v>
      </c>
      <c r="E335" s="37"/>
      <c r="F335" s="221" t="s">
        <v>699</v>
      </c>
      <c r="G335" s="37"/>
      <c r="H335" s="37"/>
      <c r="I335" s="222"/>
      <c r="J335" s="37"/>
      <c r="K335" s="37"/>
      <c r="L335" s="41"/>
      <c r="M335" s="223"/>
      <c r="N335" s="224"/>
      <c r="O335" s="88"/>
      <c r="P335" s="88"/>
      <c r="Q335" s="88"/>
      <c r="R335" s="88"/>
      <c r="S335" s="88"/>
      <c r="T335" s="89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4" t="s">
        <v>145</v>
      </c>
      <c r="AU335" s="14" t="s">
        <v>86</v>
      </c>
    </row>
    <row r="336" s="2" customFormat="1">
      <c r="A336" s="35"/>
      <c r="B336" s="36"/>
      <c r="C336" s="37"/>
      <c r="D336" s="220" t="s">
        <v>633</v>
      </c>
      <c r="E336" s="37"/>
      <c r="F336" s="237" t="s">
        <v>700</v>
      </c>
      <c r="G336" s="37"/>
      <c r="H336" s="37"/>
      <c r="I336" s="222"/>
      <c r="J336" s="37"/>
      <c r="K336" s="37"/>
      <c r="L336" s="41"/>
      <c r="M336" s="223"/>
      <c r="N336" s="224"/>
      <c r="O336" s="88"/>
      <c r="P336" s="88"/>
      <c r="Q336" s="88"/>
      <c r="R336" s="88"/>
      <c r="S336" s="88"/>
      <c r="T336" s="89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14" t="s">
        <v>633</v>
      </c>
      <c r="AU336" s="14" t="s">
        <v>86</v>
      </c>
    </row>
    <row r="337" s="2" customFormat="1" ht="24.15" customHeight="1">
      <c r="A337" s="35"/>
      <c r="B337" s="36"/>
      <c r="C337" s="207" t="s">
        <v>477</v>
      </c>
      <c r="D337" s="207" t="s">
        <v>140</v>
      </c>
      <c r="E337" s="208" t="s">
        <v>747</v>
      </c>
      <c r="F337" s="209" t="s">
        <v>748</v>
      </c>
      <c r="G337" s="210" t="s">
        <v>149</v>
      </c>
      <c r="H337" s="211">
        <v>1</v>
      </c>
      <c r="I337" s="212"/>
      <c r="J337" s="213">
        <f>ROUND(I337*H337,2)</f>
        <v>0</v>
      </c>
      <c r="K337" s="209" t="s">
        <v>1</v>
      </c>
      <c r="L337" s="41"/>
      <c r="M337" s="214" t="s">
        <v>1</v>
      </c>
      <c r="N337" s="215" t="s">
        <v>41</v>
      </c>
      <c r="O337" s="88"/>
      <c r="P337" s="216">
        <f>O337*H337</f>
        <v>0</v>
      </c>
      <c r="Q337" s="216">
        <v>0</v>
      </c>
      <c r="R337" s="216">
        <f>Q337*H337</f>
        <v>0</v>
      </c>
      <c r="S337" s="216">
        <v>0</v>
      </c>
      <c r="T337" s="217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18" t="s">
        <v>144</v>
      </c>
      <c r="AT337" s="218" t="s">
        <v>140</v>
      </c>
      <c r="AU337" s="218" t="s">
        <v>86</v>
      </c>
      <c r="AY337" s="14" t="s">
        <v>139</v>
      </c>
      <c r="BE337" s="219">
        <f>IF(N337="základní",J337,0)</f>
        <v>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14" t="s">
        <v>84</v>
      </c>
      <c r="BK337" s="219">
        <f>ROUND(I337*H337,2)</f>
        <v>0</v>
      </c>
      <c r="BL337" s="14" t="s">
        <v>144</v>
      </c>
      <c r="BM337" s="218" t="s">
        <v>478</v>
      </c>
    </row>
    <row r="338" s="2" customFormat="1">
      <c r="A338" s="35"/>
      <c r="B338" s="36"/>
      <c r="C338" s="37"/>
      <c r="D338" s="220" t="s">
        <v>145</v>
      </c>
      <c r="E338" s="37"/>
      <c r="F338" s="221" t="s">
        <v>748</v>
      </c>
      <c r="G338" s="37"/>
      <c r="H338" s="37"/>
      <c r="I338" s="222"/>
      <c r="J338" s="37"/>
      <c r="K338" s="37"/>
      <c r="L338" s="41"/>
      <c r="M338" s="223"/>
      <c r="N338" s="224"/>
      <c r="O338" s="88"/>
      <c r="P338" s="88"/>
      <c r="Q338" s="88"/>
      <c r="R338" s="88"/>
      <c r="S338" s="88"/>
      <c r="T338" s="89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T338" s="14" t="s">
        <v>145</v>
      </c>
      <c r="AU338" s="14" t="s">
        <v>86</v>
      </c>
    </row>
    <row r="339" s="2" customFormat="1" ht="16.5" customHeight="1">
      <c r="A339" s="35"/>
      <c r="B339" s="36"/>
      <c r="C339" s="207" t="s">
        <v>310</v>
      </c>
      <c r="D339" s="207" t="s">
        <v>140</v>
      </c>
      <c r="E339" s="208" t="s">
        <v>749</v>
      </c>
      <c r="F339" s="209" t="s">
        <v>750</v>
      </c>
      <c r="G339" s="210" t="s">
        <v>149</v>
      </c>
      <c r="H339" s="211">
        <v>1</v>
      </c>
      <c r="I339" s="212"/>
      <c r="J339" s="213">
        <f>ROUND(I339*H339,2)</f>
        <v>0</v>
      </c>
      <c r="K339" s="209" t="s">
        <v>1</v>
      </c>
      <c r="L339" s="41"/>
      <c r="M339" s="214" t="s">
        <v>1</v>
      </c>
      <c r="N339" s="215" t="s">
        <v>41</v>
      </c>
      <c r="O339" s="88"/>
      <c r="P339" s="216">
        <f>O339*H339</f>
        <v>0</v>
      </c>
      <c r="Q339" s="216">
        <v>0</v>
      </c>
      <c r="R339" s="216">
        <f>Q339*H339</f>
        <v>0</v>
      </c>
      <c r="S339" s="216">
        <v>0</v>
      </c>
      <c r="T339" s="217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18" t="s">
        <v>144</v>
      </c>
      <c r="AT339" s="218" t="s">
        <v>140</v>
      </c>
      <c r="AU339" s="218" t="s">
        <v>86</v>
      </c>
      <c r="AY339" s="14" t="s">
        <v>139</v>
      </c>
      <c r="BE339" s="219">
        <f>IF(N339="základní",J339,0)</f>
        <v>0</v>
      </c>
      <c r="BF339" s="219">
        <f>IF(N339="snížená",J339,0)</f>
        <v>0</v>
      </c>
      <c r="BG339" s="219">
        <f>IF(N339="zákl. přenesená",J339,0)</f>
        <v>0</v>
      </c>
      <c r="BH339" s="219">
        <f>IF(N339="sníž. přenesená",J339,0)</f>
        <v>0</v>
      </c>
      <c r="BI339" s="219">
        <f>IF(N339="nulová",J339,0)</f>
        <v>0</v>
      </c>
      <c r="BJ339" s="14" t="s">
        <v>84</v>
      </c>
      <c r="BK339" s="219">
        <f>ROUND(I339*H339,2)</f>
        <v>0</v>
      </c>
      <c r="BL339" s="14" t="s">
        <v>144</v>
      </c>
      <c r="BM339" s="218" t="s">
        <v>484</v>
      </c>
    </row>
    <row r="340" s="2" customFormat="1">
      <c r="A340" s="35"/>
      <c r="B340" s="36"/>
      <c r="C340" s="37"/>
      <c r="D340" s="220" t="s">
        <v>145</v>
      </c>
      <c r="E340" s="37"/>
      <c r="F340" s="221" t="s">
        <v>750</v>
      </c>
      <c r="G340" s="37"/>
      <c r="H340" s="37"/>
      <c r="I340" s="222"/>
      <c r="J340" s="37"/>
      <c r="K340" s="37"/>
      <c r="L340" s="41"/>
      <c r="M340" s="223"/>
      <c r="N340" s="224"/>
      <c r="O340" s="88"/>
      <c r="P340" s="88"/>
      <c r="Q340" s="88"/>
      <c r="R340" s="88"/>
      <c r="S340" s="88"/>
      <c r="T340" s="89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T340" s="14" t="s">
        <v>145</v>
      </c>
      <c r="AU340" s="14" t="s">
        <v>86</v>
      </c>
    </row>
    <row r="341" s="2" customFormat="1" ht="16.5" customHeight="1">
      <c r="A341" s="35"/>
      <c r="B341" s="36"/>
      <c r="C341" s="207" t="s">
        <v>488</v>
      </c>
      <c r="D341" s="207" t="s">
        <v>140</v>
      </c>
      <c r="E341" s="208" t="s">
        <v>751</v>
      </c>
      <c r="F341" s="209" t="s">
        <v>752</v>
      </c>
      <c r="G341" s="210" t="s">
        <v>149</v>
      </c>
      <c r="H341" s="211">
        <v>1</v>
      </c>
      <c r="I341" s="212"/>
      <c r="J341" s="213">
        <f>ROUND(I341*H341,2)</f>
        <v>0</v>
      </c>
      <c r="K341" s="209" t="s">
        <v>1</v>
      </c>
      <c r="L341" s="41"/>
      <c r="M341" s="214" t="s">
        <v>1</v>
      </c>
      <c r="N341" s="215" t="s">
        <v>41</v>
      </c>
      <c r="O341" s="88"/>
      <c r="P341" s="216">
        <f>O341*H341</f>
        <v>0</v>
      </c>
      <c r="Q341" s="216">
        <v>0</v>
      </c>
      <c r="R341" s="216">
        <f>Q341*H341</f>
        <v>0</v>
      </c>
      <c r="S341" s="216">
        <v>0</v>
      </c>
      <c r="T341" s="217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18" t="s">
        <v>144</v>
      </c>
      <c r="AT341" s="218" t="s">
        <v>140</v>
      </c>
      <c r="AU341" s="218" t="s">
        <v>86</v>
      </c>
      <c r="AY341" s="14" t="s">
        <v>139</v>
      </c>
      <c r="BE341" s="219">
        <f>IF(N341="základní",J341,0)</f>
        <v>0</v>
      </c>
      <c r="BF341" s="219">
        <f>IF(N341="snížená",J341,0)</f>
        <v>0</v>
      </c>
      <c r="BG341" s="219">
        <f>IF(N341="zákl. přenesená",J341,0)</f>
        <v>0</v>
      </c>
      <c r="BH341" s="219">
        <f>IF(N341="sníž. přenesená",J341,0)</f>
        <v>0</v>
      </c>
      <c r="BI341" s="219">
        <f>IF(N341="nulová",J341,0)</f>
        <v>0</v>
      </c>
      <c r="BJ341" s="14" t="s">
        <v>84</v>
      </c>
      <c r="BK341" s="219">
        <f>ROUND(I341*H341,2)</f>
        <v>0</v>
      </c>
      <c r="BL341" s="14" t="s">
        <v>144</v>
      </c>
      <c r="BM341" s="218" t="s">
        <v>491</v>
      </c>
    </row>
    <row r="342" s="2" customFormat="1">
      <c r="A342" s="35"/>
      <c r="B342" s="36"/>
      <c r="C342" s="37"/>
      <c r="D342" s="220" t="s">
        <v>145</v>
      </c>
      <c r="E342" s="37"/>
      <c r="F342" s="221" t="s">
        <v>752</v>
      </c>
      <c r="G342" s="37"/>
      <c r="H342" s="37"/>
      <c r="I342" s="222"/>
      <c r="J342" s="37"/>
      <c r="K342" s="37"/>
      <c r="L342" s="41"/>
      <c r="M342" s="223"/>
      <c r="N342" s="224"/>
      <c r="O342" s="88"/>
      <c r="P342" s="88"/>
      <c r="Q342" s="88"/>
      <c r="R342" s="88"/>
      <c r="S342" s="88"/>
      <c r="T342" s="89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4" t="s">
        <v>145</v>
      </c>
      <c r="AU342" s="14" t="s">
        <v>86</v>
      </c>
    </row>
    <row r="343" s="2" customFormat="1" ht="16.5" customHeight="1">
      <c r="A343" s="35"/>
      <c r="B343" s="36"/>
      <c r="C343" s="207" t="s">
        <v>314</v>
      </c>
      <c r="D343" s="207" t="s">
        <v>140</v>
      </c>
      <c r="E343" s="208" t="s">
        <v>753</v>
      </c>
      <c r="F343" s="209" t="s">
        <v>754</v>
      </c>
      <c r="G343" s="210" t="s">
        <v>149</v>
      </c>
      <c r="H343" s="211">
        <v>1</v>
      </c>
      <c r="I343" s="212"/>
      <c r="J343" s="213">
        <f>ROUND(I343*H343,2)</f>
        <v>0</v>
      </c>
      <c r="K343" s="209" t="s">
        <v>1</v>
      </c>
      <c r="L343" s="41"/>
      <c r="M343" s="214" t="s">
        <v>1</v>
      </c>
      <c r="N343" s="215" t="s">
        <v>41</v>
      </c>
      <c r="O343" s="88"/>
      <c r="P343" s="216">
        <f>O343*H343</f>
        <v>0</v>
      </c>
      <c r="Q343" s="216">
        <v>0</v>
      </c>
      <c r="R343" s="216">
        <f>Q343*H343</f>
        <v>0</v>
      </c>
      <c r="S343" s="216">
        <v>0</v>
      </c>
      <c r="T343" s="217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18" t="s">
        <v>144</v>
      </c>
      <c r="AT343" s="218" t="s">
        <v>140</v>
      </c>
      <c r="AU343" s="218" t="s">
        <v>86</v>
      </c>
      <c r="AY343" s="14" t="s">
        <v>139</v>
      </c>
      <c r="BE343" s="219">
        <f>IF(N343="základní",J343,0)</f>
        <v>0</v>
      </c>
      <c r="BF343" s="219">
        <f>IF(N343="snížená",J343,0)</f>
        <v>0</v>
      </c>
      <c r="BG343" s="219">
        <f>IF(N343="zákl. přenesená",J343,0)</f>
        <v>0</v>
      </c>
      <c r="BH343" s="219">
        <f>IF(N343="sníž. přenesená",J343,0)</f>
        <v>0</v>
      </c>
      <c r="BI343" s="219">
        <f>IF(N343="nulová",J343,0)</f>
        <v>0</v>
      </c>
      <c r="BJ343" s="14" t="s">
        <v>84</v>
      </c>
      <c r="BK343" s="219">
        <f>ROUND(I343*H343,2)</f>
        <v>0</v>
      </c>
      <c r="BL343" s="14" t="s">
        <v>144</v>
      </c>
      <c r="BM343" s="218" t="s">
        <v>494</v>
      </c>
    </row>
    <row r="344" s="2" customFormat="1">
      <c r="A344" s="35"/>
      <c r="B344" s="36"/>
      <c r="C344" s="37"/>
      <c r="D344" s="220" t="s">
        <v>145</v>
      </c>
      <c r="E344" s="37"/>
      <c r="F344" s="221" t="s">
        <v>754</v>
      </c>
      <c r="G344" s="37"/>
      <c r="H344" s="37"/>
      <c r="I344" s="222"/>
      <c r="J344" s="37"/>
      <c r="K344" s="37"/>
      <c r="L344" s="41"/>
      <c r="M344" s="223"/>
      <c r="N344" s="224"/>
      <c r="O344" s="88"/>
      <c r="P344" s="88"/>
      <c r="Q344" s="88"/>
      <c r="R344" s="88"/>
      <c r="S344" s="88"/>
      <c r="T344" s="89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14" t="s">
        <v>145</v>
      </c>
      <c r="AU344" s="14" t="s">
        <v>86</v>
      </c>
    </row>
    <row r="345" s="2" customFormat="1" ht="16.5" customHeight="1">
      <c r="A345" s="35"/>
      <c r="B345" s="36"/>
      <c r="C345" s="207" t="s">
        <v>495</v>
      </c>
      <c r="D345" s="207" t="s">
        <v>140</v>
      </c>
      <c r="E345" s="208" t="s">
        <v>755</v>
      </c>
      <c r="F345" s="209" t="s">
        <v>756</v>
      </c>
      <c r="G345" s="210" t="s">
        <v>149</v>
      </c>
      <c r="H345" s="211">
        <v>1</v>
      </c>
      <c r="I345" s="212"/>
      <c r="J345" s="213">
        <f>ROUND(I345*H345,2)</f>
        <v>0</v>
      </c>
      <c r="K345" s="209" t="s">
        <v>1</v>
      </c>
      <c r="L345" s="41"/>
      <c r="M345" s="214" t="s">
        <v>1</v>
      </c>
      <c r="N345" s="215" t="s">
        <v>41</v>
      </c>
      <c r="O345" s="88"/>
      <c r="P345" s="216">
        <f>O345*H345</f>
        <v>0</v>
      </c>
      <c r="Q345" s="216">
        <v>0</v>
      </c>
      <c r="R345" s="216">
        <f>Q345*H345</f>
        <v>0</v>
      </c>
      <c r="S345" s="216">
        <v>0</v>
      </c>
      <c r="T345" s="217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18" t="s">
        <v>144</v>
      </c>
      <c r="AT345" s="218" t="s">
        <v>140</v>
      </c>
      <c r="AU345" s="218" t="s">
        <v>86</v>
      </c>
      <c r="AY345" s="14" t="s">
        <v>139</v>
      </c>
      <c r="BE345" s="219">
        <f>IF(N345="základní",J345,0)</f>
        <v>0</v>
      </c>
      <c r="BF345" s="219">
        <f>IF(N345="snížená",J345,0)</f>
        <v>0</v>
      </c>
      <c r="BG345" s="219">
        <f>IF(N345="zákl. přenesená",J345,0)</f>
        <v>0</v>
      </c>
      <c r="BH345" s="219">
        <f>IF(N345="sníž. přenesená",J345,0)</f>
        <v>0</v>
      </c>
      <c r="BI345" s="219">
        <f>IF(N345="nulová",J345,0)</f>
        <v>0</v>
      </c>
      <c r="BJ345" s="14" t="s">
        <v>84</v>
      </c>
      <c r="BK345" s="219">
        <f>ROUND(I345*H345,2)</f>
        <v>0</v>
      </c>
      <c r="BL345" s="14" t="s">
        <v>144</v>
      </c>
      <c r="BM345" s="218" t="s">
        <v>498</v>
      </c>
    </row>
    <row r="346" s="2" customFormat="1">
      <c r="A346" s="35"/>
      <c r="B346" s="36"/>
      <c r="C346" s="37"/>
      <c r="D346" s="220" t="s">
        <v>145</v>
      </c>
      <c r="E346" s="37"/>
      <c r="F346" s="221" t="s">
        <v>756</v>
      </c>
      <c r="G346" s="37"/>
      <c r="H346" s="37"/>
      <c r="I346" s="222"/>
      <c r="J346" s="37"/>
      <c r="K346" s="37"/>
      <c r="L346" s="41"/>
      <c r="M346" s="223"/>
      <c r="N346" s="224"/>
      <c r="O346" s="88"/>
      <c r="P346" s="88"/>
      <c r="Q346" s="88"/>
      <c r="R346" s="88"/>
      <c r="S346" s="88"/>
      <c r="T346" s="89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4" t="s">
        <v>145</v>
      </c>
      <c r="AU346" s="14" t="s">
        <v>86</v>
      </c>
    </row>
    <row r="347" s="2" customFormat="1" ht="24.15" customHeight="1">
      <c r="A347" s="35"/>
      <c r="B347" s="36"/>
      <c r="C347" s="207" t="s">
        <v>317</v>
      </c>
      <c r="D347" s="207" t="s">
        <v>140</v>
      </c>
      <c r="E347" s="208" t="s">
        <v>757</v>
      </c>
      <c r="F347" s="209" t="s">
        <v>758</v>
      </c>
      <c r="G347" s="210" t="s">
        <v>149</v>
      </c>
      <c r="H347" s="211">
        <v>1</v>
      </c>
      <c r="I347" s="212"/>
      <c r="J347" s="213">
        <f>ROUND(I347*H347,2)</f>
        <v>0</v>
      </c>
      <c r="K347" s="209" t="s">
        <v>1</v>
      </c>
      <c r="L347" s="41"/>
      <c r="M347" s="214" t="s">
        <v>1</v>
      </c>
      <c r="N347" s="215" t="s">
        <v>41</v>
      </c>
      <c r="O347" s="88"/>
      <c r="P347" s="216">
        <f>O347*H347</f>
        <v>0</v>
      </c>
      <c r="Q347" s="216">
        <v>0</v>
      </c>
      <c r="R347" s="216">
        <f>Q347*H347</f>
        <v>0</v>
      </c>
      <c r="S347" s="216">
        <v>0</v>
      </c>
      <c r="T347" s="217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18" t="s">
        <v>144</v>
      </c>
      <c r="AT347" s="218" t="s">
        <v>140</v>
      </c>
      <c r="AU347" s="218" t="s">
        <v>86</v>
      </c>
      <c r="AY347" s="14" t="s">
        <v>139</v>
      </c>
      <c r="BE347" s="219">
        <f>IF(N347="základní",J347,0)</f>
        <v>0</v>
      </c>
      <c r="BF347" s="219">
        <f>IF(N347="snížená",J347,0)</f>
        <v>0</v>
      </c>
      <c r="BG347" s="219">
        <f>IF(N347="zákl. přenesená",J347,0)</f>
        <v>0</v>
      </c>
      <c r="BH347" s="219">
        <f>IF(N347="sníž. přenesená",J347,0)</f>
        <v>0</v>
      </c>
      <c r="BI347" s="219">
        <f>IF(N347="nulová",J347,0)</f>
        <v>0</v>
      </c>
      <c r="BJ347" s="14" t="s">
        <v>84</v>
      </c>
      <c r="BK347" s="219">
        <f>ROUND(I347*H347,2)</f>
        <v>0</v>
      </c>
      <c r="BL347" s="14" t="s">
        <v>144</v>
      </c>
      <c r="BM347" s="218" t="s">
        <v>501</v>
      </c>
    </row>
    <row r="348" s="2" customFormat="1">
      <c r="A348" s="35"/>
      <c r="B348" s="36"/>
      <c r="C348" s="37"/>
      <c r="D348" s="220" t="s">
        <v>145</v>
      </c>
      <c r="E348" s="37"/>
      <c r="F348" s="221" t="s">
        <v>758</v>
      </c>
      <c r="G348" s="37"/>
      <c r="H348" s="37"/>
      <c r="I348" s="222"/>
      <c r="J348" s="37"/>
      <c r="K348" s="37"/>
      <c r="L348" s="41"/>
      <c r="M348" s="223"/>
      <c r="N348" s="224"/>
      <c r="O348" s="88"/>
      <c r="P348" s="88"/>
      <c r="Q348" s="88"/>
      <c r="R348" s="88"/>
      <c r="S348" s="88"/>
      <c r="T348" s="89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14" t="s">
        <v>145</v>
      </c>
      <c r="AU348" s="14" t="s">
        <v>86</v>
      </c>
    </row>
    <row r="349" s="2" customFormat="1" ht="16.5" customHeight="1">
      <c r="A349" s="35"/>
      <c r="B349" s="36"/>
      <c r="C349" s="207" t="s">
        <v>504</v>
      </c>
      <c r="D349" s="207" t="s">
        <v>140</v>
      </c>
      <c r="E349" s="208" t="s">
        <v>759</v>
      </c>
      <c r="F349" s="209" t="s">
        <v>760</v>
      </c>
      <c r="G349" s="210" t="s">
        <v>149</v>
      </c>
      <c r="H349" s="211">
        <v>1</v>
      </c>
      <c r="I349" s="212"/>
      <c r="J349" s="213">
        <f>ROUND(I349*H349,2)</f>
        <v>0</v>
      </c>
      <c r="K349" s="209" t="s">
        <v>1</v>
      </c>
      <c r="L349" s="41"/>
      <c r="M349" s="214" t="s">
        <v>1</v>
      </c>
      <c r="N349" s="215" t="s">
        <v>41</v>
      </c>
      <c r="O349" s="88"/>
      <c r="P349" s="216">
        <f>O349*H349</f>
        <v>0</v>
      </c>
      <c r="Q349" s="216">
        <v>0</v>
      </c>
      <c r="R349" s="216">
        <f>Q349*H349</f>
        <v>0</v>
      </c>
      <c r="S349" s="216">
        <v>0</v>
      </c>
      <c r="T349" s="217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18" t="s">
        <v>144</v>
      </c>
      <c r="AT349" s="218" t="s">
        <v>140</v>
      </c>
      <c r="AU349" s="218" t="s">
        <v>86</v>
      </c>
      <c r="AY349" s="14" t="s">
        <v>139</v>
      </c>
      <c r="BE349" s="219">
        <f>IF(N349="základní",J349,0)</f>
        <v>0</v>
      </c>
      <c r="BF349" s="219">
        <f>IF(N349="snížená",J349,0)</f>
        <v>0</v>
      </c>
      <c r="BG349" s="219">
        <f>IF(N349="zákl. přenesená",J349,0)</f>
        <v>0</v>
      </c>
      <c r="BH349" s="219">
        <f>IF(N349="sníž. přenesená",J349,0)</f>
        <v>0</v>
      </c>
      <c r="BI349" s="219">
        <f>IF(N349="nulová",J349,0)</f>
        <v>0</v>
      </c>
      <c r="BJ349" s="14" t="s">
        <v>84</v>
      </c>
      <c r="BK349" s="219">
        <f>ROUND(I349*H349,2)</f>
        <v>0</v>
      </c>
      <c r="BL349" s="14" t="s">
        <v>144</v>
      </c>
      <c r="BM349" s="218" t="s">
        <v>507</v>
      </c>
    </row>
    <row r="350" s="2" customFormat="1">
      <c r="A350" s="35"/>
      <c r="B350" s="36"/>
      <c r="C350" s="37"/>
      <c r="D350" s="220" t="s">
        <v>145</v>
      </c>
      <c r="E350" s="37"/>
      <c r="F350" s="221" t="s">
        <v>760</v>
      </c>
      <c r="G350" s="37"/>
      <c r="H350" s="37"/>
      <c r="I350" s="222"/>
      <c r="J350" s="37"/>
      <c r="K350" s="37"/>
      <c r="L350" s="41"/>
      <c r="M350" s="223"/>
      <c r="N350" s="224"/>
      <c r="O350" s="88"/>
      <c r="P350" s="88"/>
      <c r="Q350" s="88"/>
      <c r="R350" s="88"/>
      <c r="S350" s="88"/>
      <c r="T350" s="89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14" t="s">
        <v>145</v>
      </c>
      <c r="AU350" s="14" t="s">
        <v>86</v>
      </c>
    </row>
    <row r="351" s="2" customFormat="1" ht="16.5" customHeight="1">
      <c r="A351" s="35"/>
      <c r="B351" s="36"/>
      <c r="C351" s="207" t="s">
        <v>321</v>
      </c>
      <c r="D351" s="207" t="s">
        <v>140</v>
      </c>
      <c r="E351" s="208" t="s">
        <v>761</v>
      </c>
      <c r="F351" s="209" t="s">
        <v>762</v>
      </c>
      <c r="G351" s="210" t="s">
        <v>149</v>
      </c>
      <c r="H351" s="211">
        <v>2</v>
      </c>
      <c r="I351" s="212"/>
      <c r="J351" s="213">
        <f>ROUND(I351*H351,2)</f>
        <v>0</v>
      </c>
      <c r="K351" s="209" t="s">
        <v>1</v>
      </c>
      <c r="L351" s="41"/>
      <c r="M351" s="214" t="s">
        <v>1</v>
      </c>
      <c r="N351" s="215" t="s">
        <v>41</v>
      </c>
      <c r="O351" s="88"/>
      <c r="P351" s="216">
        <f>O351*H351</f>
        <v>0</v>
      </c>
      <c r="Q351" s="216">
        <v>0</v>
      </c>
      <c r="R351" s="216">
        <f>Q351*H351</f>
        <v>0</v>
      </c>
      <c r="S351" s="216">
        <v>0</v>
      </c>
      <c r="T351" s="217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18" t="s">
        <v>144</v>
      </c>
      <c r="AT351" s="218" t="s">
        <v>140</v>
      </c>
      <c r="AU351" s="218" t="s">
        <v>86</v>
      </c>
      <c r="AY351" s="14" t="s">
        <v>139</v>
      </c>
      <c r="BE351" s="219">
        <f>IF(N351="základní",J351,0)</f>
        <v>0</v>
      </c>
      <c r="BF351" s="219">
        <f>IF(N351="snížená",J351,0)</f>
        <v>0</v>
      </c>
      <c r="BG351" s="219">
        <f>IF(N351="zákl. přenesená",J351,0)</f>
        <v>0</v>
      </c>
      <c r="BH351" s="219">
        <f>IF(N351="sníž. přenesená",J351,0)</f>
        <v>0</v>
      </c>
      <c r="BI351" s="219">
        <f>IF(N351="nulová",J351,0)</f>
        <v>0</v>
      </c>
      <c r="BJ351" s="14" t="s">
        <v>84</v>
      </c>
      <c r="BK351" s="219">
        <f>ROUND(I351*H351,2)</f>
        <v>0</v>
      </c>
      <c r="BL351" s="14" t="s">
        <v>144</v>
      </c>
      <c r="BM351" s="218" t="s">
        <v>510</v>
      </c>
    </row>
    <row r="352" s="2" customFormat="1">
      <c r="A352" s="35"/>
      <c r="B352" s="36"/>
      <c r="C352" s="37"/>
      <c r="D352" s="220" t="s">
        <v>145</v>
      </c>
      <c r="E352" s="37"/>
      <c r="F352" s="221" t="s">
        <v>762</v>
      </c>
      <c r="G352" s="37"/>
      <c r="H352" s="37"/>
      <c r="I352" s="222"/>
      <c r="J352" s="37"/>
      <c r="K352" s="37"/>
      <c r="L352" s="41"/>
      <c r="M352" s="223"/>
      <c r="N352" s="224"/>
      <c r="O352" s="88"/>
      <c r="P352" s="88"/>
      <c r="Q352" s="88"/>
      <c r="R352" s="88"/>
      <c r="S352" s="88"/>
      <c r="T352" s="89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4" t="s">
        <v>145</v>
      </c>
      <c r="AU352" s="14" t="s">
        <v>86</v>
      </c>
    </row>
    <row r="353" s="2" customFormat="1" ht="16.5" customHeight="1">
      <c r="A353" s="35"/>
      <c r="B353" s="36"/>
      <c r="C353" s="207" t="s">
        <v>511</v>
      </c>
      <c r="D353" s="207" t="s">
        <v>140</v>
      </c>
      <c r="E353" s="208" t="s">
        <v>763</v>
      </c>
      <c r="F353" s="209" t="s">
        <v>764</v>
      </c>
      <c r="G353" s="210" t="s">
        <v>149</v>
      </c>
      <c r="H353" s="211">
        <v>1</v>
      </c>
      <c r="I353" s="212"/>
      <c r="J353" s="213">
        <f>ROUND(I353*H353,2)</f>
        <v>0</v>
      </c>
      <c r="K353" s="209" t="s">
        <v>1</v>
      </c>
      <c r="L353" s="41"/>
      <c r="M353" s="214" t="s">
        <v>1</v>
      </c>
      <c r="N353" s="215" t="s">
        <v>41</v>
      </c>
      <c r="O353" s="88"/>
      <c r="P353" s="216">
        <f>O353*H353</f>
        <v>0</v>
      </c>
      <c r="Q353" s="216">
        <v>0</v>
      </c>
      <c r="R353" s="216">
        <f>Q353*H353</f>
        <v>0</v>
      </c>
      <c r="S353" s="216">
        <v>0</v>
      </c>
      <c r="T353" s="217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18" t="s">
        <v>144</v>
      </c>
      <c r="AT353" s="218" t="s">
        <v>140</v>
      </c>
      <c r="AU353" s="218" t="s">
        <v>86</v>
      </c>
      <c r="AY353" s="14" t="s">
        <v>139</v>
      </c>
      <c r="BE353" s="219">
        <f>IF(N353="základní",J353,0)</f>
        <v>0</v>
      </c>
      <c r="BF353" s="219">
        <f>IF(N353="snížená",J353,0)</f>
        <v>0</v>
      </c>
      <c r="BG353" s="219">
        <f>IF(N353="zákl. přenesená",J353,0)</f>
        <v>0</v>
      </c>
      <c r="BH353" s="219">
        <f>IF(N353="sníž. přenesená",J353,0)</f>
        <v>0</v>
      </c>
      <c r="BI353" s="219">
        <f>IF(N353="nulová",J353,0)</f>
        <v>0</v>
      </c>
      <c r="BJ353" s="14" t="s">
        <v>84</v>
      </c>
      <c r="BK353" s="219">
        <f>ROUND(I353*H353,2)</f>
        <v>0</v>
      </c>
      <c r="BL353" s="14" t="s">
        <v>144</v>
      </c>
      <c r="BM353" s="218" t="s">
        <v>514</v>
      </c>
    </row>
    <row r="354" s="2" customFormat="1">
      <c r="A354" s="35"/>
      <c r="B354" s="36"/>
      <c r="C354" s="37"/>
      <c r="D354" s="220" t="s">
        <v>145</v>
      </c>
      <c r="E354" s="37"/>
      <c r="F354" s="221" t="s">
        <v>764</v>
      </c>
      <c r="G354" s="37"/>
      <c r="H354" s="37"/>
      <c r="I354" s="222"/>
      <c r="J354" s="37"/>
      <c r="K354" s="37"/>
      <c r="L354" s="41"/>
      <c r="M354" s="223"/>
      <c r="N354" s="224"/>
      <c r="O354" s="88"/>
      <c r="P354" s="88"/>
      <c r="Q354" s="88"/>
      <c r="R354" s="88"/>
      <c r="S354" s="88"/>
      <c r="T354" s="89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T354" s="14" t="s">
        <v>145</v>
      </c>
      <c r="AU354" s="14" t="s">
        <v>86</v>
      </c>
    </row>
    <row r="355" s="2" customFormat="1" ht="24.15" customHeight="1">
      <c r="A355" s="35"/>
      <c r="B355" s="36"/>
      <c r="C355" s="207" t="s">
        <v>324</v>
      </c>
      <c r="D355" s="207" t="s">
        <v>140</v>
      </c>
      <c r="E355" s="208" t="s">
        <v>765</v>
      </c>
      <c r="F355" s="209" t="s">
        <v>766</v>
      </c>
      <c r="G355" s="210" t="s">
        <v>149</v>
      </c>
      <c r="H355" s="211">
        <v>1</v>
      </c>
      <c r="I355" s="212"/>
      <c r="J355" s="213">
        <f>ROUND(I355*H355,2)</f>
        <v>0</v>
      </c>
      <c r="K355" s="209" t="s">
        <v>1</v>
      </c>
      <c r="L355" s="41"/>
      <c r="M355" s="214" t="s">
        <v>1</v>
      </c>
      <c r="N355" s="215" t="s">
        <v>41</v>
      </c>
      <c r="O355" s="88"/>
      <c r="P355" s="216">
        <f>O355*H355</f>
        <v>0</v>
      </c>
      <c r="Q355" s="216">
        <v>0</v>
      </c>
      <c r="R355" s="216">
        <f>Q355*H355</f>
        <v>0</v>
      </c>
      <c r="S355" s="216">
        <v>0</v>
      </c>
      <c r="T355" s="217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18" t="s">
        <v>144</v>
      </c>
      <c r="AT355" s="218" t="s">
        <v>140</v>
      </c>
      <c r="AU355" s="218" t="s">
        <v>86</v>
      </c>
      <c r="AY355" s="14" t="s">
        <v>139</v>
      </c>
      <c r="BE355" s="219">
        <f>IF(N355="základní",J355,0)</f>
        <v>0</v>
      </c>
      <c r="BF355" s="219">
        <f>IF(N355="snížená",J355,0)</f>
        <v>0</v>
      </c>
      <c r="BG355" s="219">
        <f>IF(N355="zákl. přenesená",J355,0)</f>
        <v>0</v>
      </c>
      <c r="BH355" s="219">
        <f>IF(N355="sníž. přenesená",J355,0)</f>
        <v>0</v>
      </c>
      <c r="BI355" s="219">
        <f>IF(N355="nulová",J355,0)</f>
        <v>0</v>
      </c>
      <c r="BJ355" s="14" t="s">
        <v>84</v>
      </c>
      <c r="BK355" s="219">
        <f>ROUND(I355*H355,2)</f>
        <v>0</v>
      </c>
      <c r="BL355" s="14" t="s">
        <v>144</v>
      </c>
      <c r="BM355" s="218" t="s">
        <v>517</v>
      </c>
    </row>
    <row r="356" s="2" customFormat="1">
      <c r="A356" s="35"/>
      <c r="B356" s="36"/>
      <c r="C356" s="37"/>
      <c r="D356" s="220" t="s">
        <v>145</v>
      </c>
      <c r="E356" s="37"/>
      <c r="F356" s="221" t="s">
        <v>766</v>
      </c>
      <c r="G356" s="37"/>
      <c r="H356" s="37"/>
      <c r="I356" s="222"/>
      <c r="J356" s="37"/>
      <c r="K356" s="37"/>
      <c r="L356" s="41"/>
      <c r="M356" s="223"/>
      <c r="N356" s="224"/>
      <c r="O356" s="88"/>
      <c r="P356" s="88"/>
      <c r="Q356" s="88"/>
      <c r="R356" s="88"/>
      <c r="S356" s="88"/>
      <c r="T356" s="89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T356" s="14" t="s">
        <v>145</v>
      </c>
      <c r="AU356" s="14" t="s">
        <v>86</v>
      </c>
    </row>
    <row r="357" s="2" customFormat="1" ht="21.75" customHeight="1">
      <c r="A357" s="35"/>
      <c r="B357" s="36"/>
      <c r="C357" s="207" t="s">
        <v>519</v>
      </c>
      <c r="D357" s="207" t="s">
        <v>140</v>
      </c>
      <c r="E357" s="208" t="s">
        <v>767</v>
      </c>
      <c r="F357" s="209" t="s">
        <v>768</v>
      </c>
      <c r="G357" s="210" t="s">
        <v>149</v>
      </c>
      <c r="H357" s="211">
        <v>1</v>
      </c>
      <c r="I357" s="212"/>
      <c r="J357" s="213">
        <f>ROUND(I357*H357,2)</f>
        <v>0</v>
      </c>
      <c r="K357" s="209" t="s">
        <v>1</v>
      </c>
      <c r="L357" s="41"/>
      <c r="M357" s="214" t="s">
        <v>1</v>
      </c>
      <c r="N357" s="215" t="s">
        <v>41</v>
      </c>
      <c r="O357" s="88"/>
      <c r="P357" s="216">
        <f>O357*H357</f>
        <v>0</v>
      </c>
      <c r="Q357" s="216">
        <v>0</v>
      </c>
      <c r="R357" s="216">
        <f>Q357*H357</f>
        <v>0</v>
      </c>
      <c r="S357" s="216">
        <v>0</v>
      </c>
      <c r="T357" s="217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18" t="s">
        <v>144</v>
      </c>
      <c r="AT357" s="218" t="s">
        <v>140</v>
      </c>
      <c r="AU357" s="218" t="s">
        <v>86</v>
      </c>
      <c r="AY357" s="14" t="s">
        <v>139</v>
      </c>
      <c r="BE357" s="219">
        <f>IF(N357="základní",J357,0)</f>
        <v>0</v>
      </c>
      <c r="BF357" s="219">
        <f>IF(N357="snížená",J357,0)</f>
        <v>0</v>
      </c>
      <c r="BG357" s="219">
        <f>IF(N357="zákl. přenesená",J357,0)</f>
        <v>0</v>
      </c>
      <c r="BH357" s="219">
        <f>IF(N357="sníž. přenesená",J357,0)</f>
        <v>0</v>
      </c>
      <c r="BI357" s="219">
        <f>IF(N357="nulová",J357,0)</f>
        <v>0</v>
      </c>
      <c r="BJ357" s="14" t="s">
        <v>84</v>
      </c>
      <c r="BK357" s="219">
        <f>ROUND(I357*H357,2)</f>
        <v>0</v>
      </c>
      <c r="BL357" s="14" t="s">
        <v>144</v>
      </c>
      <c r="BM357" s="218" t="s">
        <v>522</v>
      </c>
    </row>
    <row r="358" s="2" customFormat="1">
      <c r="A358" s="35"/>
      <c r="B358" s="36"/>
      <c r="C358" s="37"/>
      <c r="D358" s="220" t="s">
        <v>145</v>
      </c>
      <c r="E358" s="37"/>
      <c r="F358" s="221" t="s">
        <v>768</v>
      </c>
      <c r="G358" s="37"/>
      <c r="H358" s="37"/>
      <c r="I358" s="222"/>
      <c r="J358" s="37"/>
      <c r="K358" s="37"/>
      <c r="L358" s="41"/>
      <c r="M358" s="223"/>
      <c r="N358" s="224"/>
      <c r="O358" s="88"/>
      <c r="P358" s="88"/>
      <c r="Q358" s="88"/>
      <c r="R358" s="88"/>
      <c r="S358" s="88"/>
      <c r="T358" s="89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T358" s="14" t="s">
        <v>145</v>
      </c>
      <c r="AU358" s="14" t="s">
        <v>86</v>
      </c>
    </row>
    <row r="359" s="2" customFormat="1" ht="16.5" customHeight="1">
      <c r="A359" s="35"/>
      <c r="B359" s="36"/>
      <c r="C359" s="207" t="s">
        <v>328</v>
      </c>
      <c r="D359" s="207" t="s">
        <v>140</v>
      </c>
      <c r="E359" s="208" t="s">
        <v>769</v>
      </c>
      <c r="F359" s="209" t="s">
        <v>770</v>
      </c>
      <c r="G359" s="210" t="s">
        <v>149</v>
      </c>
      <c r="H359" s="211">
        <v>1</v>
      </c>
      <c r="I359" s="212"/>
      <c r="J359" s="213">
        <f>ROUND(I359*H359,2)</f>
        <v>0</v>
      </c>
      <c r="K359" s="209" t="s">
        <v>1</v>
      </c>
      <c r="L359" s="41"/>
      <c r="M359" s="214" t="s">
        <v>1</v>
      </c>
      <c r="N359" s="215" t="s">
        <v>41</v>
      </c>
      <c r="O359" s="88"/>
      <c r="P359" s="216">
        <f>O359*H359</f>
        <v>0</v>
      </c>
      <c r="Q359" s="216">
        <v>0</v>
      </c>
      <c r="R359" s="216">
        <f>Q359*H359</f>
        <v>0</v>
      </c>
      <c r="S359" s="216">
        <v>0</v>
      </c>
      <c r="T359" s="217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18" t="s">
        <v>144</v>
      </c>
      <c r="AT359" s="218" t="s">
        <v>140</v>
      </c>
      <c r="AU359" s="218" t="s">
        <v>86</v>
      </c>
      <c r="AY359" s="14" t="s">
        <v>139</v>
      </c>
      <c r="BE359" s="219">
        <f>IF(N359="základní",J359,0)</f>
        <v>0</v>
      </c>
      <c r="BF359" s="219">
        <f>IF(N359="snížená",J359,0)</f>
        <v>0</v>
      </c>
      <c r="BG359" s="219">
        <f>IF(N359="zákl. přenesená",J359,0)</f>
        <v>0</v>
      </c>
      <c r="BH359" s="219">
        <f>IF(N359="sníž. přenesená",J359,0)</f>
        <v>0</v>
      </c>
      <c r="BI359" s="219">
        <f>IF(N359="nulová",J359,0)</f>
        <v>0</v>
      </c>
      <c r="BJ359" s="14" t="s">
        <v>84</v>
      </c>
      <c r="BK359" s="219">
        <f>ROUND(I359*H359,2)</f>
        <v>0</v>
      </c>
      <c r="BL359" s="14" t="s">
        <v>144</v>
      </c>
      <c r="BM359" s="218" t="s">
        <v>526</v>
      </c>
    </row>
    <row r="360" s="2" customFormat="1">
      <c r="A360" s="35"/>
      <c r="B360" s="36"/>
      <c r="C360" s="37"/>
      <c r="D360" s="220" t="s">
        <v>145</v>
      </c>
      <c r="E360" s="37"/>
      <c r="F360" s="221" t="s">
        <v>770</v>
      </c>
      <c r="G360" s="37"/>
      <c r="H360" s="37"/>
      <c r="I360" s="222"/>
      <c r="J360" s="37"/>
      <c r="K360" s="37"/>
      <c r="L360" s="41"/>
      <c r="M360" s="223"/>
      <c r="N360" s="224"/>
      <c r="O360" s="88"/>
      <c r="P360" s="88"/>
      <c r="Q360" s="88"/>
      <c r="R360" s="88"/>
      <c r="S360" s="88"/>
      <c r="T360" s="89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4" t="s">
        <v>145</v>
      </c>
      <c r="AU360" s="14" t="s">
        <v>86</v>
      </c>
    </row>
    <row r="361" s="2" customFormat="1" ht="16.5" customHeight="1">
      <c r="A361" s="35"/>
      <c r="B361" s="36"/>
      <c r="C361" s="207" t="s">
        <v>528</v>
      </c>
      <c r="D361" s="207" t="s">
        <v>140</v>
      </c>
      <c r="E361" s="208" t="s">
        <v>771</v>
      </c>
      <c r="F361" s="209" t="s">
        <v>772</v>
      </c>
      <c r="G361" s="210" t="s">
        <v>149</v>
      </c>
      <c r="H361" s="211">
        <v>1</v>
      </c>
      <c r="I361" s="212"/>
      <c r="J361" s="213">
        <f>ROUND(I361*H361,2)</f>
        <v>0</v>
      </c>
      <c r="K361" s="209" t="s">
        <v>1</v>
      </c>
      <c r="L361" s="41"/>
      <c r="M361" s="214" t="s">
        <v>1</v>
      </c>
      <c r="N361" s="215" t="s">
        <v>41</v>
      </c>
      <c r="O361" s="88"/>
      <c r="P361" s="216">
        <f>O361*H361</f>
        <v>0</v>
      </c>
      <c r="Q361" s="216">
        <v>0</v>
      </c>
      <c r="R361" s="216">
        <f>Q361*H361</f>
        <v>0</v>
      </c>
      <c r="S361" s="216">
        <v>0</v>
      </c>
      <c r="T361" s="217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18" t="s">
        <v>144</v>
      </c>
      <c r="AT361" s="218" t="s">
        <v>140</v>
      </c>
      <c r="AU361" s="218" t="s">
        <v>86</v>
      </c>
      <c r="AY361" s="14" t="s">
        <v>139</v>
      </c>
      <c r="BE361" s="219">
        <f>IF(N361="základní",J361,0)</f>
        <v>0</v>
      </c>
      <c r="BF361" s="219">
        <f>IF(N361="snížená",J361,0)</f>
        <v>0</v>
      </c>
      <c r="BG361" s="219">
        <f>IF(N361="zákl. přenesená",J361,0)</f>
        <v>0</v>
      </c>
      <c r="BH361" s="219">
        <f>IF(N361="sníž. přenesená",J361,0)</f>
        <v>0</v>
      </c>
      <c r="BI361" s="219">
        <f>IF(N361="nulová",J361,0)</f>
        <v>0</v>
      </c>
      <c r="BJ361" s="14" t="s">
        <v>84</v>
      </c>
      <c r="BK361" s="219">
        <f>ROUND(I361*H361,2)</f>
        <v>0</v>
      </c>
      <c r="BL361" s="14" t="s">
        <v>144</v>
      </c>
      <c r="BM361" s="218" t="s">
        <v>531</v>
      </c>
    </row>
    <row r="362" s="2" customFormat="1">
      <c r="A362" s="35"/>
      <c r="B362" s="36"/>
      <c r="C362" s="37"/>
      <c r="D362" s="220" t="s">
        <v>145</v>
      </c>
      <c r="E362" s="37"/>
      <c r="F362" s="221" t="s">
        <v>772</v>
      </c>
      <c r="G362" s="37"/>
      <c r="H362" s="37"/>
      <c r="I362" s="222"/>
      <c r="J362" s="37"/>
      <c r="K362" s="37"/>
      <c r="L362" s="41"/>
      <c r="M362" s="223"/>
      <c r="N362" s="224"/>
      <c r="O362" s="88"/>
      <c r="P362" s="88"/>
      <c r="Q362" s="88"/>
      <c r="R362" s="88"/>
      <c r="S362" s="88"/>
      <c r="T362" s="89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T362" s="14" t="s">
        <v>145</v>
      </c>
      <c r="AU362" s="14" t="s">
        <v>86</v>
      </c>
    </row>
    <row r="363" s="2" customFormat="1" ht="16.5" customHeight="1">
      <c r="A363" s="35"/>
      <c r="B363" s="36"/>
      <c r="C363" s="207" t="s">
        <v>331</v>
      </c>
      <c r="D363" s="207" t="s">
        <v>140</v>
      </c>
      <c r="E363" s="208" t="s">
        <v>643</v>
      </c>
      <c r="F363" s="209" t="s">
        <v>644</v>
      </c>
      <c r="G363" s="210" t="s">
        <v>149</v>
      </c>
      <c r="H363" s="211">
        <v>1</v>
      </c>
      <c r="I363" s="212"/>
      <c r="J363" s="213">
        <f>ROUND(I363*H363,2)</f>
        <v>0</v>
      </c>
      <c r="K363" s="209" t="s">
        <v>1</v>
      </c>
      <c r="L363" s="41"/>
      <c r="M363" s="214" t="s">
        <v>1</v>
      </c>
      <c r="N363" s="215" t="s">
        <v>41</v>
      </c>
      <c r="O363" s="88"/>
      <c r="P363" s="216">
        <f>O363*H363</f>
        <v>0</v>
      </c>
      <c r="Q363" s="216">
        <v>0</v>
      </c>
      <c r="R363" s="216">
        <f>Q363*H363</f>
        <v>0</v>
      </c>
      <c r="S363" s="216">
        <v>0</v>
      </c>
      <c r="T363" s="217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18" t="s">
        <v>144</v>
      </c>
      <c r="AT363" s="218" t="s">
        <v>140</v>
      </c>
      <c r="AU363" s="218" t="s">
        <v>86</v>
      </c>
      <c r="AY363" s="14" t="s">
        <v>139</v>
      </c>
      <c r="BE363" s="219">
        <f>IF(N363="základní",J363,0)</f>
        <v>0</v>
      </c>
      <c r="BF363" s="219">
        <f>IF(N363="snížená",J363,0)</f>
        <v>0</v>
      </c>
      <c r="BG363" s="219">
        <f>IF(N363="zákl. přenesená",J363,0)</f>
        <v>0</v>
      </c>
      <c r="BH363" s="219">
        <f>IF(N363="sníž. přenesená",J363,0)</f>
        <v>0</v>
      </c>
      <c r="BI363" s="219">
        <f>IF(N363="nulová",J363,0)</f>
        <v>0</v>
      </c>
      <c r="BJ363" s="14" t="s">
        <v>84</v>
      </c>
      <c r="BK363" s="219">
        <f>ROUND(I363*H363,2)</f>
        <v>0</v>
      </c>
      <c r="BL363" s="14" t="s">
        <v>144</v>
      </c>
      <c r="BM363" s="218" t="s">
        <v>535</v>
      </c>
    </row>
    <row r="364" s="2" customFormat="1">
      <c r="A364" s="35"/>
      <c r="B364" s="36"/>
      <c r="C364" s="37"/>
      <c r="D364" s="220" t="s">
        <v>145</v>
      </c>
      <c r="E364" s="37"/>
      <c r="F364" s="221" t="s">
        <v>644</v>
      </c>
      <c r="G364" s="37"/>
      <c r="H364" s="37"/>
      <c r="I364" s="222"/>
      <c r="J364" s="37"/>
      <c r="K364" s="37"/>
      <c r="L364" s="41"/>
      <c r="M364" s="223"/>
      <c r="N364" s="224"/>
      <c r="O364" s="88"/>
      <c r="P364" s="88"/>
      <c r="Q364" s="88"/>
      <c r="R364" s="88"/>
      <c r="S364" s="88"/>
      <c r="T364" s="89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4" t="s">
        <v>145</v>
      </c>
      <c r="AU364" s="14" t="s">
        <v>86</v>
      </c>
    </row>
    <row r="365" s="2" customFormat="1" ht="16.5" customHeight="1">
      <c r="A365" s="35"/>
      <c r="B365" s="36"/>
      <c r="C365" s="207" t="s">
        <v>536</v>
      </c>
      <c r="D365" s="207" t="s">
        <v>140</v>
      </c>
      <c r="E365" s="208" t="s">
        <v>773</v>
      </c>
      <c r="F365" s="209" t="s">
        <v>774</v>
      </c>
      <c r="G365" s="210" t="s">
        <v>149</v>
      </c>
      <c r="H365" s="211">
        <v>1</v>
      </c>
      <c r="I365" s="212"/>
      <c r="J365" s="213">
        <f>ROUND(I365*H365,2)</f>
        <v>0</v>
      </c>
      <c r="K365" s="209" t="s">
        <v>1</v>
      </c>
      <c r="L365" s="41"/>
      <c r="M365" s="214" t="s">
        <v>1</v>
      </c>
      <c r="N365" s="215" t="s">
        <v>41</v>
      </c>
      <c r="O365" s="88"/>
      <c r="P365" s="216">
        <f>O365*H365</f>
        <v>0</v>
      </c>
      <c r="Q365" s="216">
        <v>0</v>
      </c>
      <c r="R365" s="216">
        <f>Q365*H365</f>
        <v>0</v>
      </c>
      <c r="S365" s="216">
        <v>0</v>
      </c>
      <c r="T365" s="217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18" t="s">
        <v>144</v>
      </c>
      <c r="AT365" s="218" t="s">
        <v>140</v>
      </c>
      <c r="AU365" s="218" t="s">
        <v>86</v>
      </c>
      <c r="AY365" s="14" t="s">
        <v>139</v>
      </c>
      <c r="BE365" s="219">
        <f>IF(N365="základní",J365,0)</f>
        <v>0</v>
      </c>
      <c r="BF365" s="219">
        <f>IF(N365="snížená",J365,0)</f>
        <v>0</v>
      </c>
      <c r="BG365" s="219">
        <f>IF(N365="zákl. přenesená",J365,0)</f>
        <v>0</v>
      </c>
      <c r="BH365" s="219">
        <f>IF(N365="sníž. přenesená",J365,0)</f>
        <v>0</v>
      </c>
      <c r="BI365" s="219">
        <f>IF(N365="nulová",J365,0)</f>
        <v>0</v>
      </c>
      <c r="BJ365" s="14" t="s">
        <v>84</v>
      </c>
      <c r="BK365" s="219">
        <f>ROUND(I365*H365,2)</f>
        <v>0</v>
      </c>
      <c r="BL365" s="14" t="s">
        <v>144</v>
      </c>
      <c r="BM365" s="218" t="s">
        <v>539</v>
      </c>
    </row>
    <row r="366" s="2" customFormat="1">
      <c r="A366" s="35"/>
      <c r="B366" s="36"/>
      <c r="C366" s="37"/>
      <c r="D366" s="220" t="s">
        <v>145</v>
      </c>
      <c r="E366" s="37"/>
      <c r="F366" s="221" t="s">
        <v>774</v>
      </c>
      <c r="G366" s="37"/>
      <c r="H366" s="37"/>
      <c r="I366" s="222"/>
      <c r="J366" s="37"/>
      <c r="K366" s="37"/>
      <c r="L366" s="41"/>
      <c r="M366" s="223"/>
      <c r="N366" s="224"/>
      <c r="O366" s="88"/>
      <c r="P366" s="88"/>
      <c r="Q366" s="88"/>
      <c r="R366" s="88"/>
      <c r="S366" s="88"/>
      <c r="T366" s="89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T366" s="14" t="s">
        <v>145</v>
      </c>
      <c r="AU366" s="14" t="s">
        <v>86</v>
      </c>
    </row>
    <row r="367" s="2" customFormat="1">
      <c r="A367" s="35"/>
      <c r="B367" s="36"/>
      <c r="C367" s="37"/>
      <c r="D367" s="220" t="s">
        <v>633</v>
      </c>
      <c r="E367" s="37"/>
      <c r="F367" s="237" t="s">
        <v>661</v>
      </c>
      <c r="G367" s="37"/>
      <c r="H367" s="37"/>
      <c r="I367" s="222"/>
      <c r="J367" s="37"/>
      <c r="K367" s="37"/>
      <c r="L367" s="41"/>
      <c r="M367" s="223"/>
      <c r="N367" s="224"/>
      <c r="O367" s="88"/>
      <c r="P367" s="88"/>
      <c r="Q367" s="88"/>
      <c r="R367" s="88"/>
      <c r="S367" s="88"/>
      <c r="T367" s="89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4" t="s">
        <v>633</v>
      </c>
      <c r="AU367" s="14" t="s">
        <v>86</v>
      </c>
    </row>
    <row r="368" s="2" customFormat="1" ht="21.75" customHeight="1">
      <c r="A368" s="35"/>
      <c r="B368" s="36"/>
      <c r="C368" s="207" t="s">
        <v>335</v>
      </c>
      <c r="D368" s="207" t="s">
        <v>140</v>
      </c>
      <c r="E368" s="208" t="s">
        <v>775</v>
      </c>
      <c r="F368" s="209" t="s">
        <v>776</v>
      </c>
      <c r="G368" s="210" t="s">
        <v>149</v>
      </c>
      <c r="H368" s="211">
        <v>1</v>
      </c>
      <c r="I368" s="212"/>
      <c r="J368" s="213">
        <f>ROUND(I368*H368,2)</f>
        <v>0</v>
      </c>
      <c r="K368" s="209" t="s">
        <v>1</v>
      </c>
      <c r="L368" s="41"/>
      <c r="M368" s="214" t="s">
        <v>1</v>
      </c>
      <c r="N368" s="215" t="s">
        <v>41</v>
      </c>
      <c r="O368" s="88"/>
      <c r="P368" s="216">
        <f>O368*H368</f>
        <v>0</v>
      </c>
      <c r="Q368" s="216">
        <v>0</v>
      </c>
      <c r="R368" s="216">
        <f>Q368*H368</f>
        <v>0</v>
      </c>
      <c r="S368" s="216">
        <v>0</v>
      </c>
      <c r="T368" s="217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18" t="s">
        <v>144</v>
      </c>
      <c r="AT368" s="218" t="s">
        <v>140</v>
      </c>
      <c r="AU368" s="218" t="s">
        <v>86</v>
      </c>
      <c r="AY368" s="14" t="s">
        <v>139</v>
      </c>
      <c r="BE368" s="219">
        <f>IF(N368="základní",J368,0)</f>
        <v>0</v>
      </c>
      <c r="BF368" s="219">
        <f>IF(N368="snížená",J368,0)</f>
        <v>0</v>
      </c>
      <c r="BG368" s="219">
        <f>IF(N368="zákl. přenesená",J368,0)</f>
        <v>0</v>
      </c>
      <c r="BH368" s="219">
        <f>IF(N368="sníž. přenesená",J368,0)</f>
        <v>0</v>
      </c>
      <c r="BI368" s="219">
        <f>IF(N368="nulová",J368,0)</f>
        <v>0</v>
      </c>
      <c r="BJ368" s="14" t="s">
        <v>84</v>
      </c>
      <c r="BK368" s="219">
        <f>ROUND(I368*H368,2)</f>
        <v>0</v>
      </c>
      <c r="BL368" s="14" t="s">
        <v>144</v>
      </c>
      <c r="BM368" s="218" t="s">
        <v>544</v>
      </c>
    </row>
    <row r="369" s="2" customFormat="1">
      <c r="A369" s="35"/>
      <c r="B369" s="36"/>
      <c r="C369" s="37"/>
      <c r="D369" s="220" t="s">
        <v>145</v>
      </c>
      <c r="E369" s="37"/>
      <c r="F369" s="221" t="s">
        <v>776</v>
      </c>
      <c r="G369" s="37"/>
      <c r="H369" s="37"/>
      <c r="I369" s="222"/>
      <c r="J369" s="37"/>
      <c r="K369" s="37"/>
      <c r="L369" s="41"/>
      <c r="M369" s="223"/>
      <c r="N369" s="224"/>
      <c r="O369" s="88"/>
      <c r="P369" s="88"/>
      <c r="Q369" s="88"/>
      <c r="R369" s="88"/>
      <c r="S369" s="88"/>
      <c r="T369" s="89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T369" s="14" t="s">
        <v>145</v>
      </c>
      <c r="AU369" s="14" t="s">
        <v>86</v>
      </c>
    </row>
    <row r="370" s="2" customFormat="1" ht="16.5" customHeight="1">
      <c r="A370" s="35"/>
      <c r="B370" s="36"/>
      <c r="C370" s="207" t="s">
        <v>545</v>
      </c>
      <c r="D370" s="207" t="s">
        <v>140</v>
      </c>
      <c r="E370" s="208" t="s">
        <v>777</v>
      </c>
      <c r="F370" s="209" t="s">
        <v>778</v>
      </c>
      <c r="G370" s="210" t="s">
        <v>149</v>
      </c>
      <c r="H370" s="211">
        <v>1</v>
      </c>
      <c r="I370" s="212"/>
      <c r="J370" s="213">
        <f>ROUND(I370*H370,2)</f>
        <v>0</v>
      </c>
      <c r="K370" s="209" t="s">
        <v>1</v>
      </c>
      <c r="L370" s="41"/>
      <c r="M370" s="214" t="s">
        <v>1</v>
      </c>
      <c r="N370" s="215" t="s">
        <v>41</v>
      </c>
      <c r="O370" s="88"/>
      <c r="P370" s="216">
        <f>O370*H370</f>
        <v>0</v>
      </c>
      <c r="Q370" s="216">
        <v>0</v>
      </c>
      <c r="R370" s="216">
        <f>Q370*H370</f>
        <v>0</v>
      </c>
      <c r="S370" s="216">
        <v>0</v>
      </c>
      <c r="T370" s="217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18" t="s">
        <v>144</v>
      </c>
      <c r="AT370" s="218" t="s">
        <v>140</v>
      </c>
      <c r="AU370" s="218" t="s">
        <v>86</v>
      </c>
      <c r="AY370" s="14" t="s">
        <v>139</v>
      </c>
      <c r="BE370" s="219">
        <f>IF(N370="základní",J370,0)</f>
        <v>0</v>
      </c>
      <c r="BF370" s="219">
        <f>IF(N370="snížená",J370,0)</f>
        <v>0</v>
      </c>
      <c r="BG370" s="219">
        <f>IF(N370="zákl. přenesená",J370,0)</f>
        <v>0</v>
      </c>
      <c r="BH370" s="219">
        <f>IF(N370="sníž. přenesená",J370,0)</f>
        <v>0</v>
      </c>
      <c r="BI370" s="219">
        <f>IF(N370="nulová",J370,0)</f>
        <v>0</v>
      </c>
      <c r="BJ370" s="14" t="s">
        <v>84</v>
      </c>
      <c r="BK370" s="219">
        <f>ROUND(I370*H370,2)</f>
        <v>0</v>
      </c>
      <c r="BL370" s="14" t="s">
        <v>144</v>
      </c>
      <c r="BM370" s="218" t="s">
        <v>548</v>
      </c>
    </row>
    <row r="371" s="2" customFormat="1">
      <c r="A371" s="35"/>
      <c r="B371" s="36"/>
      <c r="C371" s="37"/>
      <c r="D371" s="220" t="s">
        <v>145</v>
      </c>
      <c r="E371" s="37"/>
      <c r="F371" s="221" t="s">
        <v>778</v>
      </c>
      <c r="G371" s="37"/>
      <c r="H371" s="37"/>
      <c r="I371" s="222"/>
      <c r="J371" s="37"/>
      <c r="K371" s="37"/>
      <c r="L371" s="41"/>
      <c r="M371" s="223"/>
      <c r="N371" s="224"/>
      <c r="O371" s="88"/>
      <c r="P371" s="88"/>
      <c r="Q371" s="88"/>
      <c r="R371" s="88"/>
      <c r="S371" s="88"/>
      <c r="T371" s="89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T371" s="14" t="s">
        <v>145</v>
      </c>
      <c r="AU371" s="14" t="s">
        <v>86</v>
      </c>
    </row>
    <row r="372" s="2" customFormat="1" ht="16.5" customHeight="1">
      <c r="A372" s="35"/>
      <c r="B372" s="36"/>
      <c r="C372" s="207" t="s">
        <v>338</v>
      </c>
      <c r="D372" s="207" t="s">
        <v>140</v>
      </c>
      <c r="E372" s="208" t="s">
        <v>779</v>
      </c>
      <c r="F372" s="209" t="s">
        <v>780</v>
      </c>
      <c r="G372" s="210" t="s">
        <v>149</v>
      </c>
      <c r="H372" s="211">
        <v>1</v>
      </c>
      <c r="I372" s="212"/>
      <c r="J372" s="213">
        <f>ROUND(I372*H372,2)</f>
        <v>0</v>
      </c>
      <c r="K372" s="209" t="s">
        <v>1</v>
      </c>
      <c r="L372" s="41"/>
      <c r="M372" s="214" t="s">
        <v>1</v>
      </c>
      <c r="N372" s="215" t="s">
        <v>41</v>
      </c>
      <c r="O372" s="88"/>
      <c r="P372" s="216">
        <f>O372*H372</f>
        <v>0</v>
      </c>
      <c r="Q372" s="216">
        <v>0</v>
      </c>
      <c r="R372" s="216">
        <f>Q372*H372</f>
        <v>0</v>
      </c>
      <c r="S372" s="216">
        <v>0</v>
      </c>
      <c r="T372" s="217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18" t="s">
        <v>144</v>
      </c>
      <c r="AT372" s="218" t="s">
        <v>140</v>
      </c>
      <c r="AU372" s="218" t="s">
        <v>86</v>
      </c>
      <c r="AY372" s="14" t="s">
        <v>139</v>
      </c>
      <c r="BE372" s="219">
        <f>IF(N372="základní",J372,0)</f>
        <v>0</v>
      </c>
      <c r="BF372" s="219">
        <f>IF(N372="snížená",J372,0)</f>
        <v>0</v>
      </c>
      <c r="BG372" s="219">
        <f>IF(N372="zákl. přenesená",J372,0)</f>
        <v>0</v>
      </c>
      <c r="BH372" s="219">
        <f>IF(N372="sníž. přenesená",J372,0)</f>
        <v>0</v>
      </c>
      <c r="BI372" s="219">
        <f>IF(N372="nulová",J372,0)</f>
        <v>0</v>
      </c>
      <c r="BJ372" s="14" t="s">
        <v>84</v>
      </c>
      <c r="BK372" s="219">
        <f>ROUND(I372*H372,2)</f>
        <v>0</v>
      </c>
      <c r="BL372" s="14" t="s">
        <v>144</v>
      </c>
      <c r="BM372" s="218" t="s">
        <v>554</v>
      </c>
    </row>
    <row r="373" s="2" customFormat="1">
      <c r="A373" s="35"/>
      <c r="B373" s="36"/>
      <c r="C373" s="37"/>
      <c r="D373" s="220" t="s">
        <v>145</v>
      </c>
      <c r="E373" s="37"/>
      <c r="F373" s="221" t="s">
        <v>780</v>
      </c>
      <c r="G373" s="37"/>
      <c r="H373" s="37"/>
      <c r="I373" s="222"/>
      <c r="J373" s="37"/>
      <c r="K373" s="37"/>
      <c r="L373" s="41"/>
      <c r="M373" s="223"/>
      <c r="N373" s="224"/>
      <c r="O373" s="88"/>
      <c r="P373" s="88"/>
      <c r="Q373" s="88"/>
      <c r="R373" s="88"/>
      <c r="S373" s="88"/>
      <c r="T373" s="89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T373" s="14" t="s">
        <v>145</v>
      </c>
      <c r="AU373" s="14" t="s">
        <v>86</v>
      </c>
    </row>
    <row r="374" s="2" customFormat="1" ht="16.5" customHeight="1">
      <c r="A374" s="35"/>
      <c r="B374" s="36"/>
      <c r="C374" s="207" t="s">
        <v>781</v>
      </c>
      <c r="D374" s="207" t="s">
        <v>140</v>
      </c>
      <c r="E374" s="208" t="s">
        <v>782</v>
      </c>
      <c r="F374" s="209" t="s">
        <v>783</v>
      </c>
      <c r="G374" s="210" t="s">
        <v>149</v>
      </c>
      <c r="H374" s="211">
        <v>1</v>
      </c>
      <c r="I374" s="212"/>
      <c r="J374" s="213">
        <f>ROUND(I374*H374,2)</f>
        <v>0</v>
      </c>
      <c r="K374" s="209" t="s">
        <v>1</v>
      </c>
      <c r="L374" s="41"/>
      <c r="M374" s="214" t="s">
        <v>1</v>
      </c>
      <c r="N374" s="215" t="s">
        <v>41</v>
      </c>
      <c r="O374" s="88"/>
      <c r="P374" s="216">
        <f>O374*H374</f>
        <v>0</v>
      </c>
      <c r="Q374" s="216">
        <v>0</v>
      </c>
      <c r="R374" s="216">
        <f>Q374*H374</f>
        <v>0</v>
      </c>
      <c r="S374" s="216">
        <v>0</v>
      </c>
      <c r="T374" s="217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18" t="s">
        <v>144</v>
      </c>
      <c r="AT374" s="218" t="s">
        <v>140</v>
      </c>
      <c r="AU374" s="218" t="s">
        <v>86</v>
      </c>
      <c r="AY374" s="14" t="s">
        <v>139</v>
      </c>
      <c r="BE374" s="219">
        <f>IF(N374="základní",J374,0)</f>
        <v>0</v>
      </c>
      <c r="BF374" s="219">
        <f>IF(N374="snížená",J374,0)</f>
        <v>0</v>
      </c>
      <c r="BG374" s="219">
        <f>IF(N374="zákl. přenesená",J374,0)</f>
        <v>0</v>
      </c>
      <c r="BH374" s="219">
        <f>IF(N374="sníž. přenesená",J374,0)</f>
        <v>0</v>
      </c>
      <c r="BI374" s="219">
        <f>IF(N374="nulová",J374,0)</f>
        <v>0</v>
      </c>
      <c r="BJ374" s="14" t="s">
        <v>84</v>
      </c>
      <c r="BK374" s="219">
        <f>ROUND(I374*H374,2)</f>
        <v>0</v>
      </c>
      <c r="BL374" s="14" t="s">
        <v>144</v>
      </c>
      <c r="BM374" s="218" t="s">
        <v>784</v>
      </c>
    </row>
    <row r="375" s="2" customFormat="1">
      <c r="A375" s="35"/>
      <c r="B375" s="36"/>
      <c r="C375" s="37"/>
      <c r="D375" s="220" t="s">
        <v>145</v>
      </c>
      <c r="E375" s="37"/>
      <c r="F375" s="221" t="s">
        <v>783</v>
      </c>
      <c r="G375" s="37"/>
      <c r="H375" s="37"/>
      <c r="I375" s="222"/>
      <c r="J375" s="37"/>
      <c r="K375" s="37"/>
      <c r="L375" s="41"/>
      <c r="M375" s="223"/>
      <c r="N375" s="224"/>
      <c r="O375" s="88"/>
      <c r="P375" s="88"/>
      <c r="Q375" s="88"/>
      <c r="R375" s="88"/>
      <c r="S375" s="88"/>
      <c r="T375" s="89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T375" s="14" t="s">
        <v>145</v>
      </c>
      <c r="AU375" s="14" t="s">
        <v>86</v>
      </c>
    </row>
    <row r="376" s="2" customFormat="1">
      <c r="A376" s="35"/>
      <c r="B376" s="36"/>
      <c r="C376" s="37"/>
      <c r="D376" s="220" t="s">
        <v>633</v>
      </c>
      <c r="E376" s="37"/>
      <c r="F376" s="237" t="s">
        <v>721</v>
      </c>
      <c r="G376" s="37"/>
      <c r="H376" s="37"/>
      <c r="I376" s="222"/>
      <c r="J376" s="37"/>
      <c r="K376" s="37"/>
      <c r="L376" s="41"/>
      <c r="M376" s="223"/>
      <c r="N376" s="224"/>
      <c r="O376" s="88"/>
      <c r="P376" s="88"/>
      <c r="Q376" s="88"/>
      <c r="R376" s="88"/>
      <c r="S376" s="88"/>
      <c r="T376" s="89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T376" s="14" t="s">
        <v>633</v>
      </c>
      <c r="AU376" s="14" t="s">
        <v>86</v>
      </c>
    </row>
    <row r="377" s="2" customFormat="1" ht="24.15" customHeight="1">
      <c r="A377" s="35"/>
      <c r="B377" s="36"/>
      <c r="C377" s="207" t="s">
        <v>342</v>
      </c>
      <c r="D377" s="207" t="s">
        <v>140</v>
      </c>
      <c r="E377" s="208" t="s">
        <v>785</v>
      </c>
      <c r="F377" s="209" t="s">
        <v>786</v>
      </c>
      <c r="G377" s="210" t="s">
        <v>149</v>
      </c>
      <c r="H377" s="211">
        <v>1</v>
      </c>
      <c r="I377" s="212"/>
      <c r="J377" s="213">
        <f>ROUND(I377*H377,2)</f>
        <v>0</v>
      </c>
      <c r="K377" s="209" t="s">
        <v>1</v>
      </c>
      <c r="L377" s="41"/>
      <c r="M377" s="214" t="s">
        <v>1</v>
      </c>
      <c r="N377" s="215" t="s">
        <v>41</v>
      </c>
      <c r="O377" s="88"/>
      <c r="P377" s="216">
        <f>O377*H377</f>
        <v>0</v>
      </c>
      <c r="Q377" s="216">
        <v>0</v>
      </c>
      <c r="R377" s="216">
        <f>Q377*H377</f>
        <v>0</v>
      </c>
      <c r="S377" s="216">
        <v>0</v>
      </c>
      <c r="T377" s="217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18" t="s">
        <v>144</v>
      </c>
      <c r="AT377" s="218" t="s">
        <v>140</v>
      </c>
      <c r="AU377" s="218" t="s">
        <v>86</v>
      </c>
      <c r="AY377" s="14" t="s">
        <v>139</v>
      </c>
      <c r="BE377" s="219">
        <f>IF(N377="základní",J377,0)</f>
        <v>0</v>
      </c>
      <c r="BF377" s="219">
        <f>IF(N377="snížená",J377,0)</f>
        <v>0</v>
      </c>
      <c r="BG377" s="219">
        <f>IF(N377="zákl. přenesená",J377,0)</f>
        <v>0</v>
      </c>
      <c r="BH377" s="219">
        <f>IF(N377="sníž. přenesená",J377,0)</f>
        <v>0</v>
      </c>
      <c r="BI377" s="219">
        <f>IF(N377="nulová",J377,0)</f>
        <v>0</v>
      </c>
      <c r="BJ377" s="14" t="s">
        <v>84</v>
      </c>
      <c r="BK377" s="219">
        <f>ROUND(I377*H377,2)</f>
        <v>0</v>
      </c>
      <c r="BL377" s="14" t="s">
        <v>144</v>
      </c>
      <c r="BM377" s="218" t="s">
        <v>787</v>
      </c>
    </row>
    <row r="378" s="2" customFormat="1">
      <c r="A378" s="35"/>
      <c r="B378" s="36"/>
      <c r="C378" s="37"/>
      <c r="D378" s="220" t="s">
        <v>145</v>
      </c>
      <c r="E378" s="37"/>
      <c r="F378" s="221" t="s">
        <v>786</v>
      </c>
      <c r="G378" s="37"/>
      <c r="H378" s="37"/>
      <c r="I378" s="222"/>
      <c r="J378" s="37"/>
      <c r="K378" s="37"/>
      <c r="L378" s="41"/>
      <c r="M378" s="223"/>
      <c r="N378" s="224"/>
      <c r="O378" s="88"/>
      <c r="P378" s="88"/>
      <c r="Q378" s="88"/>
      <c r="R378" s="88"/>
      <c r="S378" s="88"/>
      <c r="T378" s="89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T378" s="14" t="s">
        <v>145</v>
      </c>
      <c r="AU378" s="14" t="s">
        <v>86</v>
      </c>
    </row>
    <row r="379" s="2" customFormat="1" ht="16.5" customHeight="1">
      <c r="A379" s="35"/>
      <c r="B379" s="36"/>
      <c r="C379" s="207" t="s">
        <v>788</v>
      </c>
      <c r="D379" s="207" t="s">
        <v>140</v>
      </c>
      <c r="E379" s="208" t="s">
        <v>789</v>
      </c>
      <c r="F379" s="209" t="s">
        <v>790</v>
      </c>
      <c r="G379" s="210" t="s">
        <v>149</v>
      </c>
      <c r="H379" s="211">
        <v>1</v>
      </c>
      <c r="I379" s="212"/>
      <c r="J379" s="213">
        <f>ROUND(I379*H379,2)</f>
        <v>0</v>
      </c>
      <c r="K379" s="209" t="s">
        <v>1</v>
      </c>
      <c r="L379" s="41"/>
      <c r="M379" s="214" t="s">
        <v>1</v>
      </c>
      <c r="N379" s="215" t="s">
        <v>41</v>
      </c>
      <c r="O379" s="88"/>
      <c r="P379" s="216">
        <f>O379*H379</f>
        <v>0</v>
      </c>
      <c r="Q379" s="216">
        <v>0</v>
      </c>
      <c r="R379" s="216">
        <f>Q379*H379</f>
        <v>0</v>
      </c>
      <c r="S379" s="216">
        <v>0</v>
      </c>
      <c r="T379" s="217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18" t="s">
        <v>144</v>
      </c>
      <c r="AT379" s="218" t="s">
        <v>140</v>
      </c>
      <c r="AU379" s="218" t="s">
        <v>86</v>
      </c>
      <c r="AY379" s="14" t="s">
        <v>139</v>
      </c>
      <c r="BE379" s="219">
        <f>IF(N379="základní",J379,0)</f>
        <v>0</v>
      </c>
      <c r="BF379" s="219">
        <f>IF(N379="snížená",J379,0)</f>
        <v>0</v>
      </c>
      <c r="BG379" s="219">
        <f>IF(N379="zákl. přenesená",J379,0)</f>
        <v>0</v>
      </c>
      <c r="BH379" s="219">
        <f>IF(N379="sníž. přenesená",J379,0)</f>
        <v>0</v>
      </c>
      <c r="BI379" s="219">
        <f>IF(N379="nulová",J379,0)</f>
        <v>0</v>
      </c>
      <c r="BJ379" s="14" t="s">
        <v>84</v>
      </c>
      <c r="BK379" s="219">
        <f>ROUND(I379*H379,2)</f>
        <v>0</v>
      </c>
      <c r="BL379" s="14" t="s">
        <v>144</v>
      </c>
      <c r="BM379" s="218" t="s">
        <v>791</v>
      </c>
    </row>
    <row r="380" s="2" customFormat="1">
      <c r="A380" s="35"/>
      <c r="B380" s="36"/>
      <c r="C380" s="37"/>
      <c r="D380" s="220" t="s">
        <v>145</v>
      </c>
      <c r="E380" s="37"/>
      <c r="F380" s="221" t="s">
        <v>790</v>
      </c>
      <c r="G380" s="37"/>
      <c r="H380" s="37"/>
      <c r="I380" s="222"/>
      <c r="J380" s="37"/>
      <c r="K380" s="37"/>
      <c r="L380" s="41"/>
      <c r="M380" s="223"/>
      <c r="N380" s="224"/>
      <c r="O380" s="88"/>
      <c r="P380" s="88"/>
      <c r="Q380" s="88"/>
      <c r="R380" s="88"/>
      <c r="S380" s="88"/>
      <c r="T380" s="89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T380" s="14" t="s">
        <v>145</v>
      </c>
      <c r="AU380" s="14" t="s">
        <v>86</v>
      </c>
    </row>
    <row r="381" s="2" customFormat="1" ht="16.5" customHeight="1">
      <c r="A381" s="35"/>
      <c r="B381" s="36"/>
      <c r="C381" s="207" t="s">
        <v>345</v>
      </c>
      <c r="D381" s="207" t="s">
        <v>140</v>
      </c>
      <c r="E381" s="208" t="s">
        <v>792</v>
      </c>
      <c r="F381" s="209" t="s">
        <v>793</v>
      </c>
      <c r="G381" s="210" t="s">
        <v>149</v>
      </c>
      <c r="H381" s="211">
        <v>1</v>
      </c>
      <c r="I381" s="212"/>
      <c r="J381" s="213">
        <f>ROUND(I381*H381,2)</f>
        <v>0</v>
      </c>
      <c r="K381" s="209" t="s">
        <v>1</v>
      </c>
      <c r="L381" s="41"/>
      <c r="M381" s="214" t="s">
        <v>1</v>
      </c>
      <c r="N381" s="215" t="s">
        <v>41</v>
      </c>
      <c r="O381" s="88"/>
      <c r="P381" s="216">
        <f>O381*H381</f>
        <v>0</v>
      </c>
      <c r="Q381" s="216">
        <v>0</v>
      </c>
      <c r="R381" s="216">
        <f>Q381*H381</f>
        <v>0</v>
      </c>
      <c r="S381" s="216">
        <v>0</v>
      </c>
      <c r="T381" s="217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18" t="s">
        <v>144</v>
      </c>
      <c r="AT381" s="218" t="s">
        <v>140</v>
      </c>
      <c r="AU381" s="218" t="s">
        <v>86</v>
      </c>
      <c r="AY381" s="14" t="s">
        <v>139</v>
      </c>
      <c r="BE381" s="219">
        <f>IF(N381="základní",J381,0)</f>
        <v>0</v>
      </c>
      <c r="BF381" s="219">
        <f>IF(N381="snížená",J381,0)</f>
        <v>0</v>
      </c>
      <c r="BG381" s="219">
        <f>IF(N381="zákl. přenesená",J381,0)</f>
        <v>0</v>
      </c>
      <c r="BH381" s="219">
        <f>IF(N381="sníž. přenesená",J381,0)</f>
        <v>0</v>
      </c>
      <c r="BI381" s="219">
        <f>IF(N381="nulová",J381,0)</f>
        <v>0</v>
      </c>
      <c r="BJ381" s="14" t="s">
        <v>84</v>
      </c>
      <c r="BK381" s="219">
        <f>ROUND(I381*H381,2)</f>
        <v>0</v>
      </c>
      <c r="BL381" s="14" t="s">
        <v>144</v>
      </c>
      <c r="BM381" s="218" t="s">
        <v>794</v>
      </c>
    </row>
    <row r="382" s="2" customFormat="1">
      <c r="A382" s="35"/>
      <c r="B382" s="36"/>
      <c r="C382" s="37"/>
      <c r="D382" s="220" t="s">
        <v>145</v>
      </c>
      <c r="E382" s="37"/>
      <c r="F382" s="221" t="s">
        <v>793</v>
      </c>
      <c r="G382" s="37"/>
      <c r="H382" s="37"/>
      <c r="I382" s="222"/>
      <c r="J382" s="37"/>
      <c r="K382" s="37"/>
      <c r="L382" s="41"/>
      <c r="M382" s="223"/>
      <c r="N382" s="224"/>
      <c r="O382" s="88"/>
      <c r="P382" s="88"/>
      <c r="Q382" s="88"/>
      <c r="R382" s="88"/>
      <c r="S382" s="88"/>
      <c r="T382" s="89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T382" s="14" t="s">
        <v>145</v>
      </c>
      <c r="AU382" s="14" t="s">
        <v>86</v>
      </c>
    </row>
    <row r="383" s="2" customFormat="1" ht="21.75" customHeight="1">
      <c r="A383" s="35"/>
      <c r="B383" s="36"/>
      <c r="C383" s="207" t="s">
        <v>795</v>
      </c>
      <c r="D383" s="207" t="s">
        <v>140</v>
      </c>
      <c r="E383" s="208" t="s">
        <v>796</v>
      </c>
      <c r="F383" s="209" t="s">
        <v>797</v>
      </c>
      <c r="G383" s="210" t="s">
        <v>149</v>
      </c>
      <c r="H383" s="211">
        <v>1</v>
      </c>
      <c r="I383" s="212"/>
      <c r="J383" s="213">
        <f>ROUND(I383*H383,2)</f>
        <v>0</v>
      </c>
      <c r="K383" s="209" t="s">
        <v>1</v>
      </c>
      <c r="L383" s="41"/>
      <c r="M383" s="214" t="s">
        <v>1</v>
      </c>
      <c r="N383" s="215" t="s">
        <v>41</v>
      </c>
      <c r="O383" s="88"/>
      <c r="P383" s="216">
        <f>O383*H383</f>
        <v>0</v>
      </c>
      <c r="Q383" s="216">
        <v>0</v>
      </c>
      <c r="R383" s="216">
        <f>Q383*H383</f>
        <v>0</v>
      </c>
      <c r="S383" s="216">
        <v>0</v>
      </c>
      <c r="T383" s="217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18" t="s">
        <v>144</v>
      </c>
      <c r="AT383" s="218" t="s">
        <v>140</v>
      </c>
      <c r="AU383" s="218" t="s">
        <v>86</v>
      </c>
      <c r="AY383" s="14" t="s">
        <v>139</v>
      </c>
      <c r="BE383" s="219">
        <f>IF(N383="základní",J383,0)</f>
        <v>0</v>
      </c>
      <c r="BF383" s="219">
        <f>IF(N383="snížená",J383,0)</f>
        <v>0</v>
      </c>
      <c r="BG383" s="219">
        <f>IF(N383="zákl. přenesená",J383,0)</f>
        <v>0</v>
      </c>
      <c r="BH383" s="219">
        <f>IF(N383="sníž. přenesená",J383,0)</f>
        <v>0</v>
      </c>
      <c r="BI383" s="219">
        <f>IF(N383="nulová",J383,0)</f>
        <v>0</v>
      </c>
      <c r="BJ383" s="14" t="s">
        <v>84</v>
      </c>
      <c r="BK383" s="219">
        <f>ROUND(I383*H383,2)</f>
        <v>0</v>
      </c>
      <c r="BL383" s="14" t="s">
        <v>144</v>
      </c>
      <c r="BM383" s="218" t="s">
        <v>798</v>
      </c>
    </row>
    <row r="384" s="2" customFormat="1">
      <c r="A384" s="35"/>
      <c r="B384" s="36"/>
      <c r="C384" s="37"/>
      <c r="D384" s="220" t="s">
        <v>145</v>
      </c>
      <c r="E384" s="37"/>
      <c r="F384" s="221" t="s">
        <v>797</v>
      </c>
      <c r="G384" s="37"/>
      <c r="H384" s="37"/>
      <c r="I384" s="222"/>
      <c r="J384" s="37"/>
      <c r="K384" s="37"/>
      <c r="L384" s="41"/>
      <c r="M384" s="223"/>
      <c r="N384" s="224"/>
      <c r="O384" s="88"/>
      <c r="P384" s="88"/>
      <c r="Q384" s="88"/>
      <c r="R384" s="88"/>
      <c r="S384" s="88"/>
      <c r="T384" s="89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T384" s="14" t="s">
        <v>145</v>
      </c>
      <c r="AU384" s="14" t="s">
        <v>86</v>
      </c>
    </row>
    <row r="385" s="2" customFormat="1" ht="16.5" customHeight="1">
      <c r="A385" s="35"/>
      <c r="B385" s="36"/>
      <c r="C385" s="207" t="s">
        <v>349</v>
      </c>
      <c r="D385" s="207" t="s">
        <v>140</v>
      </c>
      <c r="E385" s="208" t="s">
        <v>799</v>
      </c>
      <c r="F385" s="209" t="s">
        <v>800</v>
      </c>
      <c r="G385" s="210" t="s">
        <v>149</v>
      </c>
      <c r="H385" s="211">
        <v>1</v>
      </c>
      <c r="I385" s="212"/>
      <c r="J385" s="213">
        <f>ROUND(I385*H385,2)</f>
        <v>0</v>
      </c>
      <c r="K385" s="209" t="s">
        <v>1</v>
      </c>
      <c r="L385" s="41"/>
      <c r="M385" s="214" t="s">
        <v>1</v>
      </c>
      <c r="N385" s="215" t="s">
        <v>41</v>
      </c>
      <c r="O385" s="88"/>
      <c r="P385" s="216">
        <f>O385*H385</f>
        <v>0</v>
      </c>
      <c r="Q385" s="216">
        <v>0</v>
      </c>
      <c r="R385" s="216">
        <f>Q385*H385</f>
        <v>0</v>
      </c>
      <c r="S385" s="216">
        <v>0</v>
      </c>
      <c r="T385" s="217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18" t="s">
        <v>144</v>
      </c>
      <c r="AT385" s="218" t="s">
        <v>140</v>
      </c>
      <c r="AU385" s="218" t="s">
        <v>86</v>
      </c>
      <c r="AY385" s="14" t="s">
        <v>139</v>
      </c>
      <c r="BE385" s="219">
        <f>IF(N385="základní",J385,0)</f>
        <v>0</v>
      </c>
      <c r="BF385" s="219">
        <f>IF(N385="snížená",J385,0)</f>
        <v>0</v>
      </c>
      <c r="BG385" s="219">
        <f>IF(N385="zákl. přenesená",J385,0)</f>
        <v>0</v>
      </c>
      <c r="BH385" s="219">
        <f>IF(N385="sníž. přenesená",J385,0)</f>
        <v>0</v>
      </c>
      <c r="BI385" s="219">
        <f>IF(N385="nulová",J385,0)</f>
        <v>0</v>
      </c>
      <c r="BJ385" s="14" t="s">
        <v>84</v>
      </c>
      <c r="BK385" s="219">
        <f>ROUND(I385*H385,2)</f>
        <v>0</v>
      </c>
      <c r="BL385" s="14" t="s">
        <v>144</v>
      </c>
      <c r="BM385" s="218" t="s">
        <v>801</v>
      </c>
    </row>
    <row r="386" s="2" customFormat="1">
      <c r="A386" s="35"/>
      <c r="B386" s="36"/>
      <c r="C386" s="37"/>
      <c r="D386" s="220" t="s">
        <v>145</v>
      </c>
      <c r="E386" s="37"/>
      <c r="F386" s="221" t="s">
        <v>800</v>
      </c>
      <c r="G386" s="37"/>
      <c r="H386" s="37"/>
      <c r="I386" s="222"/>
      <c r="J386" s="37"/>
      <c r="K386" s="37"/>
      <c r="L386" s="41"/>
      <c r="M386" s="223"/>
      <c r="N386" s="224"/>
      <c r="O386" s="88"/>
      <c r="P386" s="88"/>
      <c r="Q386" s="88"/>
      <c r="R386" s="88"/>
      <c r="S386" s="88"/>
      <c r="T386" s="89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T386" s="14" t="s">
        <v>145</v>
      </c>
      <c r="AU386" s="14" t="s">
        <v>86</v>
      </c>
    </row>
    <row r="387" s="2" customFormat="1" ht="16.5" customHeight="1">
      <c r="A387" s="35"/>
      <c r="B387" s="36"/>
      <c r="C387" s="207" t="s">
        <v>802</v>
      </c>
      <c r="D387" s="207" t="s">
        <v>140</v>
      </c>
      <c r="E387" s="208" t="s">
        <v>803</v>
      </c>
      <c r="F387" s="209" t="s">
        <v>804</v>
      </c>
      <c r="G387" s="210" t="s">
        <v>149</v>
      </c>
      <c r="H387" s="211">
        <v>2</v>
      </c>
      <c r="I387" s="212"/>
      <c r="J387" s="213">
        <f>ROUND(I387*H387,2)</f>
        <v>0</v>
      </c>
      <c r="K387" s="209" t="s">
        <v>1</v>
      </c>
      <c r="L387" s="41"/>
      <c r="M387" s="214" t="s">
        <v>1</v>
      </c>
      <c r="N387" s="215" t="s">
        <v>41</v>
      </c>
      <c r="O387" s="88"/>
      <c r="P387" s="216">
        <f>O387*H387</f>
        <v>0</v>
      </c>
      <c r="Q387" s="216">
        <v>0</v>
      </c>
      <c r="R387" s="216">
        <f>Q387*H387</f>
        <v>0</v>
      </c>
      <c r="S387" s="216">
        <v>0</v>
      </c>
      <c r="T387" s="217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18" t="s">
        <v>144</v>
      </c>
      <c r="AT387" s="218" t="s">
        <v>140</v>
      </c>
      <c r="AU387" s="218" t="s">
        <v>86</v>
      </c>
      <c r="AY387" s="14" t="s">
        <v>139</v>
      </c>
      <c r="BE387" s="219">
        <f>IF(N387="základní",J387,0)</f>
        <v>0</v>
      </c>
      <c r="BF387" s="219">
        <f>IF(N387="snížená",J387,0)</f>
        <v>0</v>
      </c>
      <c r="BG387" s="219">
        <f>IF(N387="zákl. přenesená",J387,0)</f>
        <v>0</v>
      </c>
      <c r="BH387" s="219">
        <f>IF(N387="sníž. přenesená",J387,0)</f>
        <v>0</v>
      </c>
      <c r="BI387" s="219">
        <f>IF(N387="nulová",J387,0)</f>
        <v>0</v>
      </c>
      <c r="BJ387" s="14" t="s">
        <v>84</v>
      </c>
      <c r="BK387" s="219">
        <f>ROUND(I387*H387,2)</f>
        <v>0</v>
      </c>
      <c r="BL387" s="14" t="s">
        <v>144</v>
      </c>
      <c r="BM387" s="218" t="s">
        <v>805</v>
      </c>
    </row>
    <row r="388" s="2" customFormat="1">
      <c r="A388" s="35"/>
      <c r="B388" s="36"/>
      <c r="C388" s="37"/>
      <c r="D388" s="220" t="s">
        <v>145</v>
      </c>
      <c r="E388" s="37"/>
      <c r="F388" s="221" t="s">
        <v>804</v>
      </c>
      <c r="G388" s="37"/>
      <c r="H388" s="37"/>
      <c r="I388" s="222"/>
      <c r="J388" s="37"/>
      <c r="K388" s="37"/>
      <c r="L388" s="41"/>
      <c r="M388" s="223"/>
      <c r="N388" s="224"/>
      <c r="O388" s="88"/>
      <c r="P388" s="88"/>
      <c r="Q388" s="88"/>
      <c r="R388" s="88"/>
      <c r="S388" s="88"/>
      <c r="T388" s="89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T388" s="14" t="s">
        <v>145</v>
      </c>
      <c r="AU388" s="14" t="s">
        <v>86</v>
      </c>
    </row>
    <row r="389" s="2" customFormat="1" ht="16.5" customHeight="1">
      <c r="A389" s="35"/>
      <c r="B389" s="36"/>
      <c r="C389" s="207" t="s">
        <v>352</v>
      </c>
      <c r="D389" s="207" t="s">
        <v>140</v>
      </c>
      <c r="E389" s="208" t="s">
        <v>806</v>
      </c>
      <c r="F389" s="209" t="s">
        <v>807</v>
      </c>
      <c r="G389" s="210" t="s">
        <v>149</v>
      </c>
      <c r="H389" s="211">
        <v>1</v>
      </c>
      <c r="I389" s="212"/>
      <c r="J389" s="213">
        <f>ROUND(I389*H389,2)</f>
        <v>0</v>
      </c>
      <c r="K389" s="209" t="s">
        <v>1</v>
      </c>
      <c r="L389" s="41"/>
      <c r="M389" s="214" t="s">
        <v>1</v>
      </c>
      <c r="N389" s="215" t="s">
        <v>41</v>
      </c>
      <c r="O389" s="88"/>
      <c r="P389" s="216">
        <f>O389*H389</f>
        <v>0</v>
      </c>
      <c r="Q389" s="216">
        <v>0</v>
      </c>
      <c r="R389" s="216">
        <f>Q389*H389</f>
        <v>0</v>
      </c>
      <c r="S389" s="216">
        <v>0</v>
      </c>
      <c r="T389" s="217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18" t="s">
        <v>144</v>
      </c>
      <c r="AT389" s="218" t="s">
        <v>140</v>
      </c>
      <c r="AU389" s="218" t="s">
        <v>86</v>
      </c>
      <c r="AY389" s="14" t="s">
        <v>139</v>
      </c>
      <c r="BE389" s="219">
        <f>IF(N389="základní",J389,0)</f>
        <v>0</v>
      </c>
      <c r="BF389" s="219">
        <f>IF(N389="snížená",J389,0)</f>
        <v>0</v>
      </c>
      <c r="BG389" s="219">
        <f>IF(N389="zákl. přenesená",J389,0)</f>
        <v>0</v>
      </c>
      <c r="BH389" s="219">
        <f>IF(N389="sníž. přenesená",J389,0)</f>
        <v>0</v>
      </c>
      <c r="BI389" s="219">
        <f>IF(N389="nulová",J389,0)</f>
        <v>0</v>
      </c>
      <c r="BJ389" s="14" t="s">
        <v>84</v>
      </c>
      <c r="BK389" s="219">
        <f>ROUND(I389*H389,2)</f>
        <v>0</v>
      </c>
      <c r="BL389" s="14" t="s">
        <v>144</v>
      </c>
      <c r="BM389" s="218" t="s">
        <v>808</v>
      </c>
    </row>
    <row r="390" s="2" customFormat="1">
      <c r="A390" s="35"/>
      <c r="B390" s="36"/>
      <c r="C390" s="37"/>
      <c r="D390" s="220" t="s">
        <v>145</v>
      </c>
      <c r="E390" s="37"/>
      <c r="F390" s="221" t="s">
        <v>807</v>
      </c>
      <c r="G390" s="37"/>
      <c r="H390" s="37"/>
      <c r="I390" s="222"/>
      <c r="J390" s="37"/>
      <c r="K390" s="37"/>
      <c r="L390" s="41"/>
      <c r="M390" s="223"/>
      <c r="N390" s="224"/>
      <c r="O390" s="88"/>
      <c r="P390" s="88"/>
      <c r="Q390" s="88"/>
      <c r="R390" s="88"/>
      <c r="S390" s="88"/>
      <c r="T390" s="89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T390" s="14" t="s">
        <v>145</v>
      </c>
      <c r="AU390" s="14" t="s">
        <v>86</v>
      </c>
    </row>
    <row r="391" s="2" customFormat="1" ht="24.15" customHeight="1">
      <c r="A391" s="35"/>
      <c r="B391" s="36"/>
      <c r="C391" s="207" t="s">
        <v>809</v>
      </c>
      <c r="D391" s="207" t="s">
        <v>140</v>
      </c>
      <c r="E391" s="208" t="s">
        <v>810</v>
      </c>
      <c r="F391" s="209" t="s">
        <v>811</v>
      </c>
      <c r="G391" s="210" t="s">
        <v>149</v>
      </c>
      <c r="H391" s="211">
        <v>1</v>
      </c>
      <c r="I391" s="212"/>
      <c r="J391" s="213">
        <f>ROUND(I391*H391,2)</f>
        <v>0</v>
      </c>
      <c r="K391" s="209" t="s">
        <v>1</v>
      </c>
      <c r="L391" s="41"/>
      <c r="M391" s="214" t="s">
        <v>1</v>
      </c>
      <c r="N391" s="215" t="s">
        <v>41</v>
      </c>
      <c r="O391" s="88"/>
      <c r="P391" s="216">
        <f>O391*H391</f>
        <v>0</v>
      </c>
      <c r="Q391" s="216">
        <v>0</v>
      </c>
      <c r="R391" s="216">
        <f>Q391*H391</f>
        <v>0</v>
      </c>
      <c r="S391" s="216">
        <v>0</v>
      </c>
      <c r="T391" s="217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18" t="s">
        <v>144</v>
      </c>
      <c r="AT391" s="218" t="s">
        <v>140</v>
      </c>
      <c r="AU391" s="218" t="s">
        <v>86</v>
      </c>
      <c r="AY391" s="14" t="s">
        <v>139</v>
      </c>
      <c r="BE391" s="219">
        <f>IF(N391="základní",J391,0)</f>
        <v>0</v>
      </c>
      <c r="BF391" s="219">
        <f>IF(N391="snížená",J391,0)</f>
        <v>0</v>
      </c>
      <c r="BG391" s="219">
        <f>IF(N391="zákl. přenesená",J391,0)</f>
        <v>0</v>
      </c>
      <c r="BH391" s="219">
        <f>IF(N391="sníž. přenesená",J391,0)</f>
        <v>0</v>
      </c>
      <c r="BI391" s="219">
        <f>IF(N391="nulová",J391,0)</f>
        <v>0</v>
      </c>
      <c r="BJ391" s="14" t="s">
        <v>84</v>
      </c>
      <c r="BK391" s="219">
        <f>ROUND(I391*H391,2)</f>
        <v>0</v>
      </c>
      <c r="BL391" s="14" t="s">
        <v>144</v>
      </c>
      <c r="BM391" s="218" t="s">
        <v>812</v>
      </c>
    </row>
    <row r="392" s="2" customFormat="1">
      <c r="A392" s="35"/>
      <c r="B392" s="36"/>
      <c r="C392" s="37"/>
      <c r="D392" s="220" t="s">
        <v>145</v>
      </c>
      <c r="E392" s="37"/>
      <c r="F392" s="221" t="s">
        <v>811</v>
      </c>
      <c r="G392" s="37"/>
      <c r="H392" s="37"/>
      <c r="I392" s="222"/>
      <c r="J392" s="37"/>
      <c r="K392" s="37"/>
      <c r="L392" s="41"/>
      <c r="M392" s="223"/>
      <c r="N392" s="224"/>
      <c r="O392" s="88"/>
      <c r="P392" s="88"/>
      <c r="Q392" s="88"/>
      <c r="R392" s="88"/>
      <c r="S392" s="88"/>
      <c r="T392" s="89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T392" s="14" t="s">
        <v>145</v>
      </c>
      <c r="AU392" s="14" t="s">
        <v>86</v>
      </c>
    </row>
    <row r="393" s="2" customFormat="1" ht="16.5" customHeight="1">
      <c r="A393" s="35"/>
      <c r="B393" s="36"/>
      <c r="C393" s="207" t="s">
        <v>356</v>
      </c>
      <c r="D393" s="207" t="s">
        <v>140</v>
      </c>
      <c r="E393" s="208" t="s">
        <v>813</v>
      </c>
      <c r="F393" s="209" t="s">
        <v>814</v>
      </c>
      <c r="G393" s="210" t="s">
        <v>149</v>
      </c>
      <c r="H393" s="211">
        <v>2</v>
      </c>
      <c r="I393" s="212"/>
      <c r="J393" s="213">
        <f>ROUND(I393*H393,2)</f>
        <v>0</v>
      </c>
      <c r="K393" s="209" t="s">
        <v>1</v>
      </c>
      <c r="L393" s="41"/>
      <c r="M393" s="214" t="s">
        <v>1</v>
      </c>
      <c r="N393" s="215" t="s">
        <v>41</v>
      </c>
      <c r="O393" s="88"/>
      <c r="P393" s="216">
        <f>O393*H393</f>
        <v>0</v>
      </c>
      <c r="Q393" s="216">
        <v>0</v>
      </c>
      <c r="R393" s="216">
        <f>Q393*H393</f>
        <v>0</v>
      </c>
      <c r="S393" s="216">
        <v>0</v>
      </c>
      <c r="T393" s="217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18" t="s">
        <v>144</v>
      </c>
      <c r="AT393" s="218" t="s">
        <v>140</v>
      </c>
      <c r="AU393" s="218" t="s">
        <v>86</v>
      </c>
      <c r="AY393" s="14" t="s">
        <v>139</v>
      </c>
      <c r="BE393" s="219">
        <f>IF(N393="základní",J393,0)</f>
        <v>0</v>
      </c>
      <c r="BF393" s="219">
        <f>IF(N393="snížená",J393,0)</f>
        <v>0</v>
      </c>
      <c r="BG393" s="219">
        <f>IF(N393="zákl. přenesená",J393,0)</f>
        <v>0</v>
      </c>
      <c r="BH393" s="219">
        <f>IF(N393="sníž. přenesená",J393,0)</f>
        <v>0</v>
      </c>
      <c r="BI393" s="219">
        <f>IF(N393="nulová",J393,0)</f>
        <v>0</v>
      </c>
      <c r="BJ393" s="14" t="s">
        <v>84</v>
      </c>
      <c r="BK393" s="219">
        <f>ROUND(I393*H393,2)</f>
        <v>0</v>
      </c>
      <c r="BL393" s="14" t="s">
        <v>144</v>
      </c>
      <c r="BM393" s="218" t="s">
        <v>815</v>
      </c>
    </row>
    <row r="394" s="2" customFormat="1">
      <c r="A394" s="35"/>
      <c r="B394" s="36"/>
      <c r="C394" s="37"/>
      <c r="D394" s="220" t="s">
        <v>145</v>
      </c>
      <c r="E394" s="37"/>
      <c r="F394" s="221" t="s">
        <v>814</v>
      </c>
      <c r="G394" s="37"/>
      <c r="H394" s="37"/>
      <c r="I394" s="222"/>
      <c r="J394" s="37"/>
      <c r="K394" s="37"/>
      <c r="L394" s="41"/>
      <c r="M394" s="223"/>
      <c r="N394" s="224"/>
      <c r="O394" s="88"/>
      <c r="P394" s="88"/>
      <c r="Q394" s="88"/>
      <c r="R394" s="88"/>
      <c r="S394" s="88"/>
      <c r="T394" s="89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T394" s="14" t="s">
        <v>145</v>
      </c>
      <c r="AU394" s="14" t="s">
        <v>86</v>
      </c>
    </row>
    <row r="395" s="2" customFormat="1" ht="16.5" customHeight="1">
      <c r="A395" s="35"/>
      <c r="B395" s="36"/>
      <c r="C395" s="207" t="s">
        <v>816</v>
      </c>
      <c r="D395" s="207" t="s">
        <v>140</v>
      </c>
      <c r="E395" s="208" t="s">
        <v>817</v>
      </c>
      <c r="F395" s="209" t="s">
        <v>818</v>
      </c>
      <c r="G395" s="210" t="s">
        <v>149</v>
      </c>
      <c r="H395" s="211">
        <v>1</v>
      </c>
      <c r="I395" s="212"/>
      <c r="J395" s="213">
        <f>ROUND(I395*H395,2)</f>
        <v>0</v>
      </c>
      <c r="K395" s="209" t="s">
        <v>1</v>
      </c>
      <c r="L395" s="41"/>
      <c r="M395" s="214" t="s">
        <v>1</v>
      </c>
      <c r="N395" s="215" t="s">
        <v>41</v>
      </c>
      <c r="O395" s="88"/>
      <c r="P395" s="216">
        <f>O395*H395</f>
        <v>0</v>
      </c>
      <c r="Q395" s="216">
        <v>0</v>
      </c>
      <c r="R395" s="216">
        <f>Q395*H395</f>
        <v>0</v>
      </c>
      <c r="S395" s="216">
        <v>0</v>
      </c>
      <c r="T395" s="217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18" t="s">
        <v>144</v>
      </c>
      <c r="AT395" s="218" t="s">
        <v>140</v>
      </c>
      <c r="AU395" s="218" t="s">
        <v>86</v>
      </c>
      <c r="AY395" s="14" t="s">
        <v>139</v>
      </c>
      <c r="BE395" s="219">
        <f>IF(N395="základní",J395,0)</f>
        <v>0</v>
      </c>
      <c r="BF395" s="219">
        <f>IF(N395="snížená",J395,0)</f>
        <v>0</v>
      </c>
      <c r="BG395" s="219">
        <f>IF(N395="zákl. přenesená",J395,0)</f>
        <v>0</v>
      </c>
      <c r="BH395" s="219">
        <f>IF(N395="sníž. přenesená",J395,0)</f>
        <v>0</v>
      </c>
      <c r="BI395" s="219">
        <f>IF(N395="nulová",J395,0)</f>
        <v>0</v>
      </c>
      <c r="BJ395" s="14" t="s">
        <v>84</v>
      </c>
      <c r="BK395" s="219">
        <f>ROUND(I395*H395,2)</f>
        <v>0</v>
      </c>
      <c r="BL395" s="14" t="s">
        <v>144</v>
      </c>
      <c r="BM395" s="218" t="s">
        <v>819</v>
      </c>
    </row>
    <row r="396" s="2" customFormat="1">
      <c r="A396" s="35"/>
      <c r="B396" s="36"/>
      <c r="C396" s="37"/>
      <c r="D396" s="220" t="s">
        <v>145</v>
      </c>
      <c r="E396" s="37"/>
      <c r="F396" s="221" t="s">
        <v>818</v>
      </c>
      <c r="G396" s="37"/>
      <c r="H396" s="37"/>
      <c r="I396" s="222"/>
      <c r="J396" s="37"/>
      <c r="K396" s="37"/>
      <c r="L396" s="41"/>
      <c r="M396" s="223"/>
      <c r="N396" s="224"/>
      <c r="O396" s="88"/>
      <c r="P396" s="88"/>
      <c r="Q396" s="88"/>
      <c r="R396" s="88"/>
      <c r="S396" s="88"/>
      <c r="T396" s="89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T396" s="14" t="s">
        <v>145</v>
      </c>
      <c r="AU396" s="14" t="s">
        <v>86</v>
      </c>
    </row>
    <row r="397" s="11" customFormat="1" ht="22.8" customHeight="1">
      <c r="A397" s="11"/>
      <c r="B397" s="193"/>
      <c r="C397" s="194"/>
      <c r="D397" s="195" t="s">
        <v>75</v>
      </c>
      <c r="E397" s="235" t="s">
        <v>550</v>
      </c>
      <c r="F397" s="235" t="s">
        <v>820</v>
      </c>
      <c r="G397" s="194"/>
      <c r="H397" s="194"/>
      <c r="I397" s="197"/>
      <c r="J397" s="236">
        <f>BK397</f>
        <v>0</v>
      </c>
      <c r="K397" s="194"/>
      <c r="L397" s="199"/>
      <c r="M397" s="200"/>
      <c r="N397" s="201"/>
      <c r="O397" s="201"/>
      <c r="P397" s="202">
        <f>SUM(P398:P462)</f>
        <v>0</v>
      </c>
      <c r="Q397" s="201"/>
      <c r="R397" s="202">
        <f>SUM(R398:R462)</f>
        <v>0</v>
      </c>
      <c r="S397" s="201"/>
      <c r="T397" s="203">
        <f>SUM(T398:T462)</f>
        <v>0</v>
      </c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R397" s="204" t="s">
        <v>84</v>
      </c>
      <c r="AT397" s="205" t="s">
        <v>75</v>
      </c>
      <c r="AU397" s="205" t="s">
        <v>84</v>
      </c>
      <c r="AY397" s="204" t="s">
        <v>139</v>
      </c>
      <c r="BK397" s="206">
        <f>SUM(BK398:BK462)</f>
        <v>0</v>
      </c>
    </row>
    <row r="398" s="2" customFormat="1" ht="16.5" customHeight="1">
      <c r="A398" s="35"/>
      <c r="B398" s="36"/>
      <c r="C398" s="207" t="s">
        <v>359</v>
      </c>
      <c r="D398" s="207" t="s">
        <v>140</v>
      </c>
      <c r="E398" s="208" t="s">
        <v>821</v>
      </c>
      <c r="F398" s="209" t="s">
        <v>822</v>
      </c>
      <c r="G398" s="210" t="s">
        <v>149</v>
      </c>
      <c r="H398" s="211">
        <v>1</v>
      </c>
      <c r="I398" s="212"/>
      <c r="J398" s="213">
        <f>ROUND(I398*H398,2)</f>
        <v>0</v>
      </c>
      <c r="K398" s="209" t="s">
        <v>1</v>
      </c>
      <c r="L398" s="41"/>
      <c r="M398" s="214" t="s">
        <v>1</v>
      </c>
      <c r="N398" s="215" t="s">
        <v>41</v>
      </c>
      <c r="O398" s="88"/>
      <c r="P398" s="216">
        <f>O398*H398</f>
        <v>0</v>
      </c>
      <c r="Q398" s="216">
        <v>0</v>
      </c>
      <c r="R398" s="216">
        <f>Q398*H398</f>
        <v>0</v>
      </c>
      <c r="S398" s="216">
        <v>0</v>
      </c>
      <c r="T398" s="217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18" t="s">
        <v>144</v>
      </c>
      <c r="AT398" s="218" t="s">
        <v>140</v>
      </c>
      <c r="AU398" s="218" t="s">
        <v>86</v>
      </c>
      <c r="AY398" s="14" t="s">
        <v>139</v>
      </c>
      <c r="BE398" s="219">
        <f>IF(N398="základní",J398,0)</f>
        <v>0</v>
      </c>
      <c r="BF398" s="219">
        <f>IF(N398="snížená",J398,0)</f>
        <v>0</v>
      </c>
      <c r="BG398" s="219">
        <f>IF(N398="zákl. přenesená",J398,0)</f>
        <v>0</v>
      </c>
      <c r="BH398" s="219">
        <f>IF(N398="sníž. přenesená",J398,0)</f>
        <v>0</v>
      </c>
      <c r="BI398" s="219">
        <f>IF(N398="nulová",J398,0)</f>
        <v>0</v>
      </c>
      <c r="BJ398" s="14" t="s">
        <v>84</v>
      </c>
      <c r="BK398" s="219">
        <f>ROUND(I398*H398,2)</f>
        <v>0</v>
      </c>
      <c r="BL398" s="14" t="s">
        <v>144</v>
      </c>
      <c r="BM398" s="218" t="s">
        <v>823</v>
      </c>
    </row>
    <row r="399" s="2" customFormat="1">
      <c r="A399" s="35"/>
      <c r="B399" s="36"/>
      <c r="C399" s="37"/>
      <c r="D399" s="220" t="s">
        <v>145</v>
      </c>
      <c r="E399" s="37"/>
      <c r="F399" s="221" t="s">
        <v>822</v>
      </c>
      <c r="G399" s="37"/>
      <c r="H399" s="37"/>
      <c r="I399" s="222"/>
      <c r="J399" s="37"/>
      <c r="K399" s="37"/>
      <c r="L399" s="41"/>
      <c r="M399" s="223"/>
      <c r="N399" s="224"/>
      <c r="O399" s="88"/>
      <c r="P399" s="88"/>
      <c r="Q399" s="88"/>
      <c r="R399" s="88"/>
      <c r="S399" s="88"/>
      <c r="T399" s="89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T399" s="14" t="s">
        <v>145</v>
      </c>
      <c r="AU399" s="14" t="s">
        <v>86</v>
      </c>
    </row>
    <row r="400" s="2" customFormat="1" ht="24.15" customHeight="1">
      <c r="A400" s="35"/>
      <c r="B400" s="36"/>
      <c r="C400" s="207" t="s">
        <v>824</v>
      </c>
      <c r="D400" s="207" t="s">
        <v>140</v>
      </c>
      <c r="E400" s="208" t="s">
        <v>825</v>
      </c>
      <c r="F400" s="209" t="s">
        <v>826</v>
      </c>
      <c r="G400" s="210" t="s">
        <v>149</v>
      </c>
      <c r="H400" s="211">
        <v>1</v>
      </c>
      <c r="I400" s="212"/>
      <c r="J400" s="213">
        <f>ROUND(I400*H400,2)</f>
        <v>0</v>
      </c>
      <c r="K400" s="209" t="s">
        <v>1</v>
      </c>
      <c r="L400" s="41"/>
      <c r="M400" s="214" t="s">
        <v>1</v>
      </c>
      <c r="N400" s="215" t="s">
        <v>41</v>
      </c>
      <c r="O400" s="88"/>
      <c r="P400" s="216">
        <f>O400*H400</f>
        <v>0</v>
      </c>
      <c r="Q400" s="216">
        <v>0</v>
      </c>
      <c r="R400" s="216">
        <f>Q400*H400</f>
        <v>0</v>
      </c>
      <c r="S400" s="216">
        <v>0</v>
      </c>
      <c r="T400" s="217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18" t="s">
        <v>144</v>
      </c>
      <c r="AT400" s="218" t="s">
        <v>140</v>
      </c>
      <c r="AU400" s="218" t="s">
        <v>86</v>
      </c>
      <c r="AY400" s="14" t="s">
        <v>139</v>
      </c>
      <c r="BE400" s="219">
        <f>IF(N400="základní",J400,0)</f>
        <v>0</v>
      </c>
      <c r="BF400" s="219">
        <f>IF(N400="snížená",J400,0)</f>
        <v>0</v>
      </c>
      <c r="BG400" s="219">
        <f>IF(N400="zákl. přenesená",J400,0)</f>
        <v>0</v>
      </c>
      <c r="BH400" s="219">
        <f>IF(N400="sníž. přenesená",J400,0)</f>
        <v>0</v>
      </c>
      <c r="BI400" s="219">
        <f>IF(N400="nulová",J400,0)</f>
        <v>0</v>
      </c>
      <c r="BJ400" s="14" t="s">
        <v>84</v>
      </c>
      <c r="BK400" s="219">
        <f>ROUND(I400*H400,2)</f>
        <v>0</v>
      </c>
      <c r="BL400" s="14" t="s">
        <v>144</v>
      </c>
      <c r="BM400" s="218" t="s">
        <v>827</v>
      </c>
    </row>
    <row r="401" s="2" customFormat="1">
      <c r="A401" s="35"/>
      <c r="B401" s="36"/>
      <c r="C401" s="37"/>
      <c r="D401" s="220" t="s">
        <v>145</v>
      </c>
      <c r="E401" s="37"/>
      <c r="F401" s="221" t="s">
        <v>826</v>
      </c>
      <c r="G401" s="37"/>
      <c r="H401" s="37"/>
      <c r="I401" s="222"/>
      <c r="J401" s="37"/>
      <c r="K401" s="37"/>
      <c r="L401" s="41"/>
      <c r="M401" s="223"/>
      <c r="N401" s="224"/>
      <c r="O401" s="88"/>
      <c r="P401" s="88"/>
      <c r="Q401" s="88"/>
      <c r="R401" s="88"/>
      <c r="S401" s="88"/>
      <c r="T401" s="89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T401" s="14" t="s">
        <v>145</v>
      </c>
      <c r="AU401" s="14" t="s">
        <v>86</v>
      </c>
    </row>
    <row r="402" s="2" customFormat="1" ht="24.15" customHeight="1">
      <c r="A402" s="35"/>
      <c r="B402" s="36"/>
      <c r="C402" s="207" t="s">
        <v>366</v>
      </c>
      <c r="D402" s="207" t="s">
        <v>140</v>
      </c>
      <c r="E402" s="208" t="s">
        <v>698</v>
      </c>
      <c r="F402" s="209" t="s">
        <v>699</v>
      </c>
      <c r="G402" s="210" t="s">
        <v>149</v>
      </c>
      <c r="H402" s="211">
        <v>1</v>
      </c>
      <c r="I402" s="212"/>
      <c r="J402" s="213">
        <f>ROUND(I402*H402,2)</f>
        <v>0</v>
      </c>
      <c r="K402" s="209" t="s">
        <v>1</v>
      </c>
      <c r="L402" s="41"/>
      <c r="M402" s="214" t="s">
        <v>1</v>
      </c>
      <c r="N402" s="215" t="s">
        <v>41</v>
      </c>
      <c r="O402" s="88"/>
      <c r="P402" s="216">
        <f>O402*H402</f>
        <v>0</v>
      </c>
      <c r="Q402" s="216">
        <v>0</v>
      </c>
      <c r="R402" s="216">
        <f>Q402*H402</f>
        <v>0</v>
      </c>
      <c r="S402" s="216">
        <v>0</v>
      </c>
      <c r="T402" s="217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18" t="s">
        <v>144</v>
      </c>
      <c r="AT402" s="218" t="s">
        <v>140</v>
      </c>
      <c r="AU402" s="218" t="s">
        <v>86</v>
      </c>
      <c r="AY402" s="14" t="s">
        <v>139</v>
      </c>
      <c r="BE402" s="219">
        <f>IF(N402="základní",J402,0)</f>
        <v>0</v>
      </c>
      <c r="BF402" s="219">
        <f>IF(N402="snížená",J402,0)</f>
        <v>0</v>
      </c>
      <c r="BG402" s="219">
        <f>IF(N402="zákl. přenesená",J402,0)</f>
        <v>0</v>
      </c>
      <c r="BH402" s="219">
        <f>IF(N402="sníž. přenesená",J402,0)</f>
        <v>0</v>
      </c>
      <c r="BI402" s="219">
        <f>IF(N402="nulová",J402,0)</f>
        <v>0</v>
      </c>
      <c r="BJ402" s="14" t="s">
        <v>84</v>
      </c>
      <c r="BK402" s="219">
        <f>ROUND(I402*H402,2)</f>
        <v>0</v>
      </c>
      <c r="BL402" s="14" t="s">
        <v>144</v>
      </c>
      <c r="BM402" s="218" t="s">
        <v>828</v>
      </c>
    </row>
    <row r="403" s="2" customFormat="1">
      <c r="A403" s="35"/>
      <c r="B403" s="36"/>
      <c r="C403" s="37"/>
      <c r="D403" s="220" t="s">
        <v>145</v>
      </c>
      <c r="E403" s="37"/>
      <c r="F403" s="221" t="s">
        <v>699</v>
      </c>
      <c r="G403" s="37"/>
      <c r="H403" s="37"/>
      <c r="I403" s="222"/>
      <c r="J403" s="37"/>
      <c r="K403" s="37"/>
      <c r="L403" s="41"/>
      <c r="M403" s="223"/>
      <c r="N403" s="224"/>
      <c r="O403" s="88"/>
      <c r="P403" s="88"/>
      <c r="Q403" s="88"/>
      <c r="R403" s="88"/>
      <c r="S403" s="88"/>
      <c r="T403" s="89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T403" s="14" t="s">
        <v>145</v>
      </c>
      <c r="AU403" s="14" t="s">
        <v>86</v>
      </c>
    </row>
    <row r="404" s="2" customFormat="1">
      <c r="A404" s="35"/>
      <c r="B404" s="36"/>
      <c r="C404" s="37"/>
      <c r="D404" s="220" t="s">
        <v>633</v>
      </c>
      <c r="E404" s="37"/>
      <c r="F404" s="237" t="s">
        <v>700</v>
      </c>
      <c r="G404" s="37"/>
      <c r="H404" s="37"/>
      <c r="I404" s="222"/>
      <c r="J404" s="37"/>
      <c r="K404" s="37"/>
      <c r="L404" s="41"/>
      <c r="M404" s="223"/>
      <c r="N404" s="224"/>
      <c r="O404" s="88"/>
      <c r="P404" s="88"/>
      <c r="Q404" s="88"/>
      <c r="R404" s="88"/>
      <c r="S404" s="88"/>
      <c r="T404" s="89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T404" s="14" t="s">
        <v>633</v>
      </c>
      <c r="AU404" s="14" t="s">
        <v>86</v>
      </c>
    </row>
    <row r="405" s="2" customFormat="1" ht="24.15" customHeight="1">
      <c r="A405" s="35"/>
      <c r="B405" s="36"/>
      <c r="C405" s="207" t="s">
        <v>829</v>
      </c>
      <c r="D405" s="207" t="s">
        <v>140</v>
      </c>
      <c r="E405" s="208" t="s">
        <v>631</v>
      </c>
      <c r="F405" s="209" t="s">
        <v>632</v>
      </c>
      <c r="G405" s="210" t="s">
        <v>149</v>
      </c>
      <c r="H405" s="211">
        <v>1</v>
      </c>
      <c r="I405" s="212"/>
      <c r="J405" s="213">
        <f>ROUND(I405*H405,2)</f>
        <v>0</v>
      </c>
      <c r="K405" s="209" t="s">
        <v>1</v>
      </c>
      <c r="L405" s="41"/>
      <c r="M405" s="214" t="s">
        <v>1</v>
      </c>
      <c r="N405" s="215" t="s">
        <v>41</v>
      </c>
      <c r="O405" s="88"/>
      <c r="P405" s="216">
        <f>O405*H405</f>
        <v>0</v>
      </c>
      <c r="Q405" s="216">
        <v>0</v>
      </c>
      <c r="R405" s="216">
        <f>Q405*H405</f>
        <v>0</v>
      </c>
      <c r="S405" s="216">
        <v>0</v>
      </c>
      <c r="T405" s="217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18" t="s">
        <v>144</v>
      </c>
      <c r="AT405" s="218" t="s">
        <v>140</v>
      </c>
      <c r="AU405" s="218" t="s">
        <v>86</v>
      </c>
      <c r="AY405" s="14" t="s">
        <v>139</v>
      </c>
      <c r="BE405" s="219">
        <f>IF(N405="základní",J405,0)</f>
        <v>0</v>
      </c>
      <c r="BF405" s="219">
        <f>IF(N405="snížená",J405,0)</f>
        <v>0</v>
      </c>
      <c r="BG405" s="219">
        <f>IF(N405="zákl. přenesená",J405,0)</f>
        <v>0</v>
      </c>
      <c r="BH405" s="219">
        <f>IF(N405="sníž. přenesená",J405,0)</f>
        <v>0</v>
      </c>
      <c r="BI405" s="219">
        <f>IF(N405="nulová",J405,0)</f>
        <v>0</v>
      </c>
      <c r="BJ405" s="14" t="s">
        <v>84</v>
      </c>
      <c r="BK405" s="219">
        <f>ROUND(I405*H405,2)</f>
        <v>0</v>
      </c>
      <c r="BL405" s="14" t="s">
        <v>144</v>
      </c>
      <c r="BM405" s="218" t="s">
        <v>830</v>
      </c>
    </row>
    <row r="406" s="2" customFormat="1">
      <c r="A406" s="35"/>
      <c r="B406" s="36"/>
      <c r="C406" s="37"/>
      <c r="D406" s="220" t="s">
        <v>145</v>
      </c>
      <c r="E406" s="37"/>
      <c r="F406" s="221" t="s">
        <v>632</v>
      </c>
      <c r="G406" s="37"/>
      <c r="H406" s="37"/>
      <c r="I406" s="222"/>
      <c r="J406" s="37"/>
      <c r="K406" s="37"/>
      <c r="L406" s="41"/>
      <c r="M406" s="223"/>
      <c r="N406" s="224"/>
      <c r="O406" s="88"/>
      <c r="P406" s="88"/>
      <c r="Q406" s="88"/>
      <c r="R406" s="88"/>
      <c r="S406" s="88"/>
      <c r="T406" s="89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T406" s="14" t="s">
        <v>145</v>
      </c>
      <c r="AU406" s="14" t="s">
        <v>86</v>
      </c>
    </row>
    <row r="407" s="2" customFormat="1" ht="24.15" customHeight="1">
      <c r="A407" s="35"/>
      <c r="B407" s="36"/>
      <c r="C407" s="207" t="s">
        <v>369</v>
      </c>
      <c r="D407" s="207" t="s">
        <v>140</v>
      </c>
      <c r="E407" s="208" t="s">
        <v>831</v>
      </c>
      <c r="F407" s="209" t="s">
        <v>832</v>
      </c>
      <c r="G407" s="210" t="s">
        <v>149</v>
      </c>
      <c r="H407" s="211">
        <v>3</v>
      </c>
      <c r="I407" s="212"/>
      <c r="J407" s="213">
        <f>ROUND(I407*H407,2)</f>
        <v>0</v>
      </c>
      <c r="K407" s="209" t="s">
        <v>1</v>
      </c>
      <c r="L407" s="41"/>
      <c r="M407" s="214" t="s">
        <v>1</v>
      </c>
      <c r="N407" s="215" t="s">
        <v>41</v>
      </c>
      <c r="O407" s="88"/>
      <c r="P407" s="216">
        <f>O407*H407</f>
        <v>0</v>
      </c>
      <c r="Q407" s="216">
        <v>0</v>
      </c>
      <c r="R407" s="216">
        <f>Q407*H407</f>
        <v>0</v>
      </c>
      <c r="S407" s="216">
        <v>0</v>
      </c>
      <c r="T407" s="217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18" t="s">
        <v>144</v>
      </c>
      <c r="AT407" s="218" t="s">
        <v>140</v>
      </c>
      <c r="AU407" s="218" t="s">
        <v>86</v>
      </c>
      <c r="AY407" s="14" t="s">
        <v>139</v>
      </c>
      <c r="BE407" s="219">
        <f>IF(N407="základní",J407,0)</f>
        <v>0</v>
      </c>
      <c r="BF407" s="219">
        <f>IF(N407="snížená",J407,0)</f>
        <v>0</v>
      </c>
      <c r="BG407" s="219">
        <f>IF(N407="zákl. přenesená",J407,0)</f>
        <v>0</v>
      </c>
      <c r="BH407" s="219">
        <f>IF(N407="sníž. přenesená",J407,0)</f>
        <v>0</v>
      </c>
      <c r="BI407" s="219">
        <f>IF(N407="nulová",J407,0)</f>
        <v>0</v>
      </c>
      <c r="BJ407" s="14" t="s">
        <v>84</v>
      </c>
      <c r="BK407" s="219">
        <f>ROUND(I407*H407,2)</f>
        <v>0</v>
      </c>
      <c r="BL407" s="14" t="s">
        <v>144</v>
      </c>
      <c r="BM407" s="218" t="s">
        <v>833</v>
      </c>
    </row>
    <row r="408" s="2" customFormat="1">
      <c r="A408" s="35"/>
      <c r="B408" s="36"/>
      <c r="C408" s="37"/>
      <c r="D408" s="220" t="s">
        <v>145</v>
      </c>
      <c r="E408" s="37"/>
      <c r="F408" s="221" t="s">
        <v>832</v>
      </c>
      <c r="G408" s="37"/>
      <c r="H408" s="37"/>
      <c r="I408" s="222"/>
      <c r="J408" s="37"/>
      <c r="K408" s="37"/>
      <c r="L408" s="41"/>
      <c r="M408" s="223"/>
      <c r="N408" s="224"/>
      <c r="O408" s="88"/>
      <c r="P408" s="88"/>
      <c r="Q408" s="88"/>
      <c r="R408" s="88"/>
      <c r="S408" s="88"/>
      <c r="T408" s="89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T408" s="14" t="s">
        <v>145</v>
      </c>
      <c r="AU408" s="14" t="s">
        <v>86</v>
      </c>
    </row>
    <row r="409" s="2" customFormat="1" ht="16.5" customHeight="1">
      <c r="A409" s="35"/>
      <c r="B409" s="36"/>
      <c r="C409" s="207" t="s">
        <v>834</v>
      </c>
      <c r="D409" s="207" t="s">
        <v>140</v>
      </c>
      <c r="E409" s="208" t="s">
        <v>835</v>
      </c>
      <c r="F409" s="209" t="s">
        <v>836</v>
      </c>
      <c r="G409" s="210" t="s">
        <v>149</v>
      </c>
      <c r="H409" s="211">
        <v>1</v>
      </c>
      <c r="I409" s="212"/>
      <c r="J409" s="213">
        <f>ROUND(I409*H409,2)</f>
        <v>0</v>
      </c>
      <c r="K409" s="209" t="s">
        <v>1</v>
      </c>
      <c r="L409" s="41"/>
      <c r="M409" s="214" t="s">
        <v>1</v>
      </c>
      <c r="N409" s="215" t="s">
        <v>41</v>
      </c>
      <c r="O409" s="88"/>
      <c r="P409" s="216">
        <f>O409*H409</f>
        <v>0</v>
      </c>
      <c r="Q409" s="216">
        <v>0</v>
      </c>
      <c r="R409" s="216">
        <f>Q409*H409</f>
        <v>0</v>
      </c>
      <c r="S409" s="216">
        <v>0</v>
      </c>
      <c r="T409" s="217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218" t="s">
        <v>144</v>
      </c>
      <c r="AT409" s="218" t="s">
        <v>140</v>
      </c>
      <c r="AU409" s="218" t="s">
        <v>86</v>
      </c>
      <c r="AY409" s="14" t="s">
        <v>139</v>
      </c>
      <c r="BE409" s="219">
        <f>IF(N409="základní",J409,0)</f>
        <v>0</v>
      </c>
      <c r="BF409" s="219">
        <f>IF(N409="snížená",J409,0)</f>
        <v>0</v>
      </c>
      <c r="BG409" s="219">
        <f>IF(N409="zákl. přenesená",J409,0)</f>
        <v>0</v>
      </c>
      <c r="BH409" s="219">
        <f>IF(N409="sníž. přenesená",J409,0)</f>
        <v>0</v>
      </c>
      <c r="BI409" s="219">
        <f>IF(N409="nulová",J409,0)</f>
        <v>0</v>
      </c>
      <c r="BJ409" s="14" t="s">
        <v>84</v>
      </c>
      <c r="BK409" s="219">
        <f>ROUND(I409*H409,2)</f>
        <v>0</v>
      </c>
      <c r="BL409" s="14" t="s">
        <v>144</v>
      </c>
      <c r="BM409" s="218" t="s">
        <v>837</v>
      </c>
    </row>
    <row r="410" s="2" customFormat="1">
      <c r="A410" s="35"/>
      <c r="B410" s="36"/>
      <c r="C410" s="37"/>
      <c r="D410" s="220" t="s">
        <v>145</v>
      </c>
      <c r="E410" s="37"/>
      <c r="F410" s="221" t="s">
        <v>836</v>
      </c>
      <c r="G410" s="37"/>
      <c r="H410" s="37"/>
      <c r="I410" s="222"/>
      <c r="J410" s="37"/>
      <c r="K410" s="37"/>
      <c r="L410" s="41"/>
      <c r="M410" s="223"/>
      <c r="N410" s="224"/>
      <c r="O410" s="88"/>
      <c r="P410" s="88"/>
      <c r="Q410" s="88"/>
      <c r="R410" s="88"/>
      <c r="S410" s="88"/>
      <c r="T410" s="89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T410" s="14" t="s">
        <v>145</v>
      </c>
      <c r="AU410" s="14" t="s">
        <v>86</v>
      </c>
    </row>
    <row r="411" s="2" customFormat="1" ht="24.15" customHeight="1">
      <c r="A411" s="35"/>
      <c r="B411" s="36"/>
      <c r="C411" s="207" t="s">
        <v>373</v>
      </c>
      <c r="D411" s="207" t="s">
        <v>140</v>
      </c>
      <c r="E411" s="208" t="s">
        <v>838</v>
      </c>
      <c r="F411" s="209" t="s">
        <v>839</v>
      </c>
      <c r="G411" s="210" t="s">
        <v>149</v>
      </c>
      <c r="H411" s="211">
        <v>1</v>
      </c>
      <c r="I411" s="212"/>
      <c r="J411" s="213">
        <f>ROUND(I411*H411,2)</f>
        <v>0</v>
      </c>
      <c r="K411" s="209" t="s">
        <v>1</v>
      </c>
      <c r="L411" s="41"/>
      <c r="M411" s="214" t="s">
        <v>1</v>
      </c>
      <c r="N411" s="215" t="s">
        <v>41</v>
      </c>
      <c r="O411" s="88"/>
      <c r="P411" s="216">
        <f>O411*H411</f>
        <v>0</v>
      </c>
      <c r="Q411" s="216">
        <v>0</v>
      </c>
      <c r="R411" s="216">
        <f>Q411*H411</f>
        <v>0</v>
      </c>
      <c r="S411" s="216">
        <v>0</v>
      </c>
      <c r="T411" s="217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18" t="s">
        <v>144</v>
      </c>
      <c r="AT411" s="218" t="s">
        <v>140</v>
      </c>
      <c r="AU411" s="218" t="s">
        <v>86</v>
      </c>
      <c r="AY411" s="14" t="s">
        <v>139</v>
      </c>
      <c r="BE411" s="219">
        <f>IF(N411="základní",J411,0)</f>
        <v>0</v>
      </c>
      <c r="BF411" s="219">
        <f>IF(N411="snížená",J411,0)</f>
        <v>0</v>
      </c>
      <c r="BG411" s="219">
        <f>IF(N411="zákl. přenesená",J411,0)</f>
        <v>0</v>
      </c>
      <c r="BH411" s="219">
        <f>IF(N411="sníž. přenesená",J411,0)</f>
        <v>0</v>
      </c>
      <c r="BI411" s="219">
        <f>IF(N411="nulová",J411,0)</f>
        <v>0</v>
      </c>
      <c r="BJ411" s="14" t="s">
        <v>84</v>
      </c>
      <c r="BK411" s="219">
        <f>ROUND(I411*H411,2)</f>
        <v>0</v>
      </c>
      <c r="BL411" s="14" t="s">
        <v>144</v>
      </c>
      <c r="BM411" s="218" t="s">
        <v>840</v>
      </c>
    </row>
    <row r="412" s="2" customFormat="1">
      <c r="A412" s="35"/>
      <c r="B412" s="36"/>
      <c r="C412" s="37"/>
      <c r="D412" s="220" t="s">
        <v>145</v>
      </c>
      <c r="E412" s="37"/>
      <c r="F412" s="221" t="s">
        <v>839</v>
      </c>
      <c r="G412" s="37"/>
      <c r="H412" s="37"/>
      <c r="I412" s="222"/>
      <c r="J412" s="37"/>
      <c r="K412" s="37"/>
      <c r="L412" s="41"/>
      <c r="M412" s="223"/>
      <c r="N412" s="224"/>
      <c r="O412" s="88"/>
      <c r="P412" s="88"/>
      <c r="Q412" s="88"/>
      <c r="R412" s="88"/>
      <c r="S412" s="88"/>
      <c r="T412" s="89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T412" s="14" t="s">
        <v>145</v>
      </c>
      <c r="AU412" s="14" t="s">
        <v>86</v>
      </c>
    </row>
    <row r="413" s="2" customFormat="1" ht="16.5" customHeight="1">
      <c r="A413" s="35"/>
      <c r="B413" s="36"/>
      <c r="C413" s="207" t="s">
        <v>841</v>
      </c>
      <c r="D413" s="207" t="s">
        <v>140</v>
      </c>
      <c r="E413" s="208" t="s">
        <v>842</v>
      </c>
      <c r="F413" s="209" t="s">
        <v>843</v>
      </c>
      <c r="G413" s="210" t="s">
        <v>149</v>
      </c>
      <c r="H413" s="211">
        <v>1</v>
      </c>
      <c r="I413" s="212"/>
      <c r="J413" s="213">
        <f>ROUND(I413*H413,2)</f>
        <v>0</v>
      </c>
      <c r="K413" s="209" t="s">
        <v>1</v>
      </c>
      <c r="L413" s="41"/>
      <c r="M413" s="214" t="s">
        <v>1</v>
      </c>
      <c r="N413" s="215" t="s">
        <v>41</v>
      </c>
      <c r="O413" s="88"/>
      <c r="P413" s="216">
        <f>O413*H413</f>
        <v>0</v>
      </c>
      <c r="Q413" s="216">
        <v>0</v>
      </c>
      <c r="R413" s="216">
        <f>Q413*H413</f>
        <v>0</v>
      </c>
      <c r="S413" s="216">
        <v>0</v>
      </c>
      <c r="T413" s="217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18" t="s">
        <v>144</v>
      </c>
      <c r="AT413" s="218" t="s">
        <v>140</v>
      </c>
      <c r="AU413" s="218" t="s">
        <v>86</v>
      </c>
      <c r="AY413" s="14" t="s">
        <v>139</v>
      </c>
      <c r="BE413" s="219">
        <f>IF(N413="základní",J413,0)</f>
        <v>0</v>
      </c>
      <c r="BF413" s="219">
        <f>IF(N413="snížená",J413,0)</f>
        <v>0</v>
      </c>
      <c r="BG413" s="219">
        <f>IF(N413="zákl. přenesená",J413,0)</f>
        <v>0</v>
      </c>
      <c r="BH413" s="219">
        <f>IF(N413="sníž. přenesená",J413,0)</f>
        <v>0</v>
      </c>
      <c r="BI413" s="219">
        <f>IF(N413="nulová",J413,0)</f>
        <v>0</v>
      </c>
      <c r="BJ413" s="14" t="s">
        <v>84</v>
      </c>
      <c r="BK413" s="219">
        <f>ROUND(I413*H413,2)</f>
        <v>0</v>
      </c>
      <c r="BL413" s="14" t="s">
        <v>144</v>
      </c>
      <c r="BM413" s="218" t="s">
        <v>844</v>
      </c>
    </row>
    <row r="414" s="2" customFormat="1">
      <c r="A414" s="35"/>
      <c r="B414" s="36"/>
      <c r="C414" s="37"/>
      <c r="D414" s="220" t="s">
        <v>145</v>
      </c>
      <c r="E414" s="37"/>
      <c r="F414" s="221" t="s">
        <v>843</v>
      </c>
      <c r="G414" s="37"/>
      <c r="H414" s="37"/>
      <c r="I414" s="222"/>
      <c r="J414" s="37"/>
      <c r="K414" s="37"/>
      <c r="L414" s="41"/>
      <c r="M414" s="223"/>
      <c r="N414" s="224"/>
      <c r="O414" s="88"/>
      <c r="P414" s="88"/>
      <c r="Q414" s="88"/>
      <c r="R414" s="88"/>
      <c r="S414" s="88"/>
      <c r="T414" s="89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T414" s="14" t="s">
        <v>145</v>
      </c>
      <c r="AU414" s="14" t="s">
        <v>86</v>
      </c>
    </row>
    <row r="415" s="2" customFormat="1" ht="16.5" customHeight="1">
      <c r="A415" s="35"/>
      <c r="B415" s="36"/>
      <c r="C415" s="207" t="s">
        <v>376</v>
      </c>
      <c r="D415" s="207" t="s">
        <v>140</v>
      </c>
      <c r="E415" s="208" t="s">
        <v>845</v>
      </c>
      <c r="F415" s="209" t="s">
        <v>846</v>
      </c>
      <c r="G415" s="210" t="s">
        <v>149</v>
      </c>
      <c r="H415" s="211">
        <v>1</v>
      </c>
      <c r="I415" s="212"/>
      <c r="J415" s="213">
        <f>ROUND(I415*H415,2)</f>
        <v>0</v>
      </c>
      <c r="K415" s="209" t="s">
        <v>1</v>
      </c>
      <c r="L415" s="41"/>
      <c r="M415" s="214" t="s">
        <v>1</v>
      </c>
      <c r="N415" s="215" t="s">
        <v>41</v>
      </c>
      <c r="O415" s="88"/>
      <c r="P415" s="216">
        <f>O415*H415</f>
        <v>0</v>
      </c>
      <c r="Q415" s="216">
        <v>0</v>
      </c>
      <c r="R415" s="216">
        <f>Q415*H415</f>
        <v>0</v>
      </c>
      <c r="S415" s="216">
        <v>0</v>
      </c>
      <c r="T415" s="217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218" t="s">
        <v>144</v>
      </c>
      <c r="AT415" s="218" t="s">
        <v>140</v>
      </c>
      <c r="AU415" s="218" t="s">
        <v>86</v>
      </c>
      <c r="AY415" s="14" t="s">
        <v>139</v>
      </c>
      <c r="BE415" s="219">
        <f>IF(N415="základní",J415,0)</f>
        <v>0</v>
      </c>
      <c r="BF415" s="219">
        <f>IF(N415="snížená",J415,0)</f>
        <v>0</v>
      </c>
      <c r="BG415" s="219">
        <f>IF(N415="zákl. přenesená",J415,0)</f>
        <v>0</v>
      </c>
      <c r="BH415" s="219">
        <f>IF(N415="sníž. přenesená",J415,0)</f>
        <v>0</v>
      </c>
      <c r="BI415" s="219">
        <f>IF(N415="nulová",J415,0)</f>
        <v>0</v>
      </c>
      <c r="BJ415" s="14" t="s">
        <v>84</v>
      </c>
      <c r="BK415" s="219">
        <f>ROUND(I415*H415,2)</f>
        <v>0</v>
      </c>
      <c r="BL415" s="14" t="s">
        <v>144</v>
      </c>
      <c r="BM415" s="218" t="s">
        <v>847</v>
      </c>
    </row>
    <row r="416" s="2" customFormat="1">
      <c r="A416" s="35"/>
      <c r="B416" s="36"/>
      <c r="C416" s="37"/>
      <c r="D416" s="220" t="s">
        <v>145</v>
      </c>
      <c r="E416" s="37"/>
      <c r="F416" s="221" t="s">
        <v>846</v>
      </c>
      <c r="G416" s="37"/>
      <c r="H416" s="37"/>
      <c r="I416" s="222"/>
      <c r="J416" s="37"/>
      <c r="K416" s="37"/>
      <c r="L416" s="41"/>
      <c r="M416" s="223"/>
      <c r="N416" s="224"/>
      <c r="O416" s="88"/>
      <c r="P416" s="88"/>
      <c r="Q416" s="88"/>
      <c r="R416" s="88"/>
      <c r="S416" s="88"/>
      <c r="T416" s="89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T416" s="14" t="s">
        <v>145</v>
      </c>
      <c r="AU416" s="14" t="s">
        <v>86</v>
      </c>
    </row>
    <row r="417" s="2" customFormat="1" ht="16.5" customHeight="1">
      <c r="A417" s="35"/>
      <c r="B417" s="36"/>
      <c r="C417" s="207" t="s">
        <v>848</v>
      </c>
      <c r="D417" s="207" t="s">
        <v>140</v>
      </c>
      <c r="E417" s="208" t="s">
        <v>849</v>
      </c>
      <c r="F417" s="209" t="s">
        <v>850</v>
      </c>
      <c r="G417" s="210" t="s">
        <v>149</v>
      </c>
      <c r="H417" s="211">
        <v>1</v>
      </c>
      <c r="I417" s="212"/>
      <c r="J417" s="213">
        <f>ROUND(I417*H417,2)</f>
        <v>0</v>
      </c>
      <c r="K417" s="209" t="s">
        <v>1</v>
      </c>
      <c r="L417" s="41"/>
      <c r="M417" s="214" t="s">
        <v>1</v>
      </c>
      <c r="N417" s="215" t="s">
        <v>41</v>
      </c>
      <c r="O417" s="88"/>
      <c r="P417" s="216">
        <f>O417*H417</f>
        <v>0</v>
      </c>
      <c r="Q417" s="216">
        <v>0</v>
      </c>
      <c r="R417" s="216">
        <f>Q417*H417</f>
        <v>0</v>
      </c>
      <c r="S417" s="216">
        <v>0</v>
      </c>
      <c r="T417" s="217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218" t="s">
        <v>144</v>
      </c>
      <c r="AT417" s="218" t="s">
        <v>140</v>
      </c>
      <c r="AU417" s="218" t="s">
        <v>86</v>
      </c>
      <c r="AY417" s="14" t="s">
        <v>139</v>
      </c>
      <c r="BE417" s="219">
        <f>IF(N417="základní",J417,0)</f>
        <v>0</v>
      </c>
      <c r="BF417" s="219">
        <f>IF(N417="snížená",J417,0)</f>
        <v>0</v>
      </c>
      <c r="BG417" s="219">
        <f>IF(N417="zákl. přenesená",J417,0)</f>
        <v>0</v>
      </c>
      <c r="BH417" s="219">
        <f>IF(N417="sníž. přenesená",J417,0)</f>
        <v>0</v>
      </c>
      <c r="BI417" s="219">
        <f>IF(N417="nulová",J417,0)</f>
        <v>0</v>
      </c>
      <c r="BJ417" s="14" t="s">
        <v>84</v>
      </c>
      <c r="BK417" s="219">
        <f>ROUND(I417*H417,2)</f>
        <v>0</v>
      </c>
      <c r="BL417" s="14" t="s">
        <v>144</v>
      </c>
      <c r="BM417" s="218" t="s">
        <v>851</v>
      </c>
    </row>
    <row r="418" s="2" customFormat="1">
      <c r="A418" s="35"/>
      <c r="B418" s="36"/>
      <c r="C418" s="37"/>
      <c r="D418" s="220" t="s">
        <v>145</v>
      </c>
      <c r="E418" s="37"/>
      <c r="F418" s="221" t="s">
        <v>850</v>
      </c>
      <c r="G418" s="37"/>
      <c r="H418" s="37"/>
      <c r="I418" s="222"/>
      <c r="J418" s="37"/>
      <c r="K418" s="37"/>
      <c r="L418" s="41"/>
      <c r="M418" s="223"/>
      <c r="N418" s="224"/>
      <c r="O418" s="88"/>
      <c r="P418" s="88"/>
      <c r="Q418" s="88"/>
      <c r="R418" s="88"/>
      <c r="S418" s="88"/>
      <c r="T418" s="89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T418" s="14" t="s">
        <v>145</v>
      </c>
      <c r="AU418" s="14" t="s">
        <v>86</v>
      </c>
    </row>
    <row r="419" s="2" customFormat="1" ht="16.5" customHeight="1">
      <c r="A419" s="35"/>
      <c r="B419" s="36"/>
      <c r="C419" s="207" t="s">
        <v>380</v>
      </c>
      <c r="D419" s="207" t="s">
        <v>140</v>
      </c>
      <c r="E419" s="208" t="s">
        <v>852</v>
      </c>
      <c r="F419" s="209" t="s">
        <v>853</v>
      </c>
      <c r="G419" s="210" t="s">
        <v>149</v>
      </c>
      <c r="H419" s="211">
        <v>1</v>
      </c>
      <c r="I419" s="212"/>
      <c r="J419" s="213">
        <f>ROUND(I419*H419,2)</f>
        <v>0</v>
      </c>
      <c r="K419" s="209" t="s">
        <v>1</v>
      </c>
      <c r="L419" s="41"/>
      <c r="M419" s="214" t="s">
        <v>1</v>
      </c>
      <c r="N419" s="215" t="s">
        <v>41</v>
      </c>
      <c r="O419" s="88"/>
      <c r="P419" s="216">
        <f>O419*H419</f>
        <v>0</v>
      </c>
      <c r="Q419" s="216">
        <v>0</v>
      </c>
      <c r="R419" s="216">
        <f>Q419*H419</f>
        <v>0</v>
      </c>
      <c r="S419" s="216">
        <v>0</v>
      </c>
      <c r="T419" s="217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218" t="s">
        <v>144</v>
      </c>
      <c r="AT419" s="218" t="s">
        <v>140</v>
      </c>
      <c r="AU419" s="218" t="s">
        <v>86</v>
      </c>
      <c r="AY419" s="14" t="s">
        <v>139</v>
      </c>
      <c r="BE419" s="219">
        <f>IF(N419="základní",J419,0)</f>
        <v>0</v>
      </c>
      <c r="BF419" s="219">
        <f>IF(N419="snížená",J419,0)</f>
        <v>0</v>
      </c>
      <c r="BG419" s="219">
        <f>IF(N419="zákl. přenesená",J419,0)</f>
        <v>0</v>
      </c>
      <c r="BH419" s="219">
        <f>IF(N419="sníž. přenesená",J419,0)</f>
        <v>0</v>
      </c>
      <c r="BI419" s="219">
        <f>IF(N419="nulová",J419,0)</f>
        <v>0</v>
      </c>
      <c r="BJ419" s="14" t="s">
        <v>84</v>
      </c>
      <c r="BK419" s="219">
        <f>ROUND(I419*H419,2)</f>
        <v>0</v>
      </c>
      <c r="BL419" s="14" t="s">
        <v>144</v>
      </c>
      <c r="BM419" s="218" t="s">
        <v>854</v>
      </c>
    </row>
    <row r="420" s="2" customFormat="1">
      <c r="A420" s="35"/>
      <c r="B420" s="36"/>
      <c r="C420" s="37"/>
      <c r="D420" s="220" t="s">
        <v>145</v>
      </c>
      <c r="E420" s="37"/>
      <c r="F420" s="221" t="s">
        <v>853</v>
      </c>
      <c r="G420" s="37"/>
      <c r="H420" s="37"/>
      <c r="I420" s="222"/>
      <c r="J420" s="37"/>
      <c r="K420" s="37"/>
      <c r="L420" s="41"/>
      <c r="M420" s="223"/>
      <c r="N420" s="224"/>
      <c r="O420" s="88"/>
      <c r="P420" s="88"/>
      <c r="Q420" s="88"/>
      <c r="R420" s="88"/>
      <c r="S420" s="88"/>
      <c r="T420" s="89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T420" s="14" t="s">
        <v>145</v>
      </c>
      <c r="AU420" s="14" t="s">
        <v>86</v>
      </c>
    </row>
    <row r="421" s="2" customFormat="1" ht="16.5" customHeight="1">
      <c r="A421" s="35"/>
      <c r="B421" s="36"/>
      <c r="C421" s="207" t="s">
        <v>855</v>
      </c>
      <c r="D421" s="207" t="s">
        <v>140</v>
      </c>
      <c r="E421" s="208" t="s">
        <v>856</v>
      </c>
      <c r="F421" s="209" t="s">
        <v>857</v>
      </c>
      <c r="G421" s="210" t="s">
        <v>149</v>
      </c>
      <c r="H421" s="211">
        <v>2</v>
      </c>
      <c r="I421" s="212"/>
      <c r="J421" s="213">
        <f>ROUND(I421*H421,2)</f>
        <v>0</v>
      </c>
      <c r="K421" s="209" t="s">
        <v>1</v>
      </c>
      <c r="L421" s="41"/>
      <c r="M421" s="214" t="s">
        <v>1</v>
      </c>
      <c r="N421" s="215" t="s">
        <v>41</v>
      </c>
      <c r="O421" s="88"/>
      <c r="P421" s="216">
        <f>O421*H421</f>
        <v>0</v>
      </c>
      <c r="Q421" s="216">
        <v>0</v>
      </c>
      <c r="R421" s="216">
        <f>Q421*H421</f>
        <v>0</v>
      </c>
      <c r="S421" s="216">
        <v>0</v>
      </c>
      <c r="T421" s="217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218" t="s">
        <v>144</v>
      </c>
      <c r="AT421" s="218" t="s">
        <v>140</v>
      </c>
      <c r="AU421" s="218" t="s">
        <v>86</v>
      </c>
      <c r="AY421" s="14" t="s">
        <v>139</v>
      </c>
      <c r="BE421" s="219">
        <f>IF(N421="základní",J421,0)</f>
        <v>0</v>
      </c>
      <c r="BF421" s="219">
        <f>IF(N421="snížená",J421,0)</f>
        <v>0</v>
      </c>
      <c r="BG421" s="219">
        <f>IF(N421="zákl. přenesená",J421,0)</f>
        <v>0</v>
      </c>
      <c r="BH421" s="219">
        <f>IF(N421="sníž. přenesená",J421,0)</f>
        <v>0</v>
      </c>
      <c r="BI421" s="219">
        <f>IF(N421="nulová",J421,0)</f>
        <v>0</v>
      </c>
      <c r="BJ421" s="14" t="s">
        <v>84</v>
      </c>
      <c r="BK421" s="219">
        <f>ROUND(I421*H421,2)</f>
        <v>0</v>
      </c>
      <c r="BL421" s="14" t="s">
        <v>144</v>
      </c>
      <c r="BM421" s="218" t="s">
        <v>858</v>
      </c>
    </row>
    <row r="422" s="2" customFormat="1">
      <c r="A422" s="35"/>
      <c r="B422" s="36"/>
      <c r="C422" s="37"/>
      <c r="D422" s="220" t="s">
        <v>145</v>
      </c>
      <c r="E422" s="37"/>
      <c r="F422" s="221" t="s">
        <v>857</v>
      </c>
      <c r="G422" s="37"/>
      <c r="H422" s="37"/>
      <c r="I422" s="222"/>
      <c r="J422" s="37"/>
      <c r="K422" s="37"/>
      <c r="L422" s="41"/>
      <c r="M422" s="223"/>
      <c r="N422" s="224"/>
      <c r="O422" s="88"/>
      <c r="P422" s="88"/>
      <c r="Q422" s="88"/>
      <c r="R422" s="88"/>
      <c r="S422" s="88"/>
      <c r="T422" s="89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T422" s="14" t="s">
        <v>145</v>
      </c>
      <c r="AU422" s="14" t="s">
        <v>86</v>
      </c>
    </row>
    <row r="423" s="2" customFormat="1" ht="16.5" customHeight="1">
      <c r="A423" s="35"/>
      <c r="B423" s="36"/>
      <c r="C423" s="207" t="s">
        <v>383</v>
      </c>
      <c r="D423" s="207" t="s">
        <v>140</v>
      </c>
      <c r="E423" s="208" t="s">
        <v>859</v>
      </c>
      <c r="F423" s="209" t="s">
        <v>860</v>
      </c>
      <c r="G423" s="210" t="s">
        <v>149</v>
      </c>
      <c r="H423" s="211">
        <v>1</v>
      </c>
      <c r="I423" s="212"/>
      <c r="J423" s="213">
        <f>ROUND(I423*H423,2)</f>
        <v>0</v>
      </c>
      <c r="K423" s="209" t="s">
        <v>1</v>
      </c>
      <c r="L423" s="41"/>
      <c r="M423" s="214" t="s">
        <v>1</v>
      </c>
      <c r="N423" s="215" t="s">
        <v>41</v>
      </c>
      <c r="O423" s="88"/>
      <c r="P423" s="216">
        <f>O423*H423</f>
        <v>0</v>
      </c>
      <c r="Q423" s="216">
        <v>0</v>
      </c>
      <c r="R423" s="216">
        <f>Q423*H423</f>
        <v>0</v>
      </c>
      <c r="S423" s="216">
        <v>0</v>
      </c>
      <c r="T423" s="217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18" t="s">
        <v>144</v>
      </c>
      <c r="AT423" s="218" t="s">
        <v>140</v>
      </c>
      <c r="AU423" s="218" t="s">
        <v>86</v>
      </c>
      <c r="AY423" s="14" t="s">
        <v>139</v>
      </c>
      <c r="BE423" s="219">
        <f>IF(N423="základní",J423,0)</f>
        <v>0</v>
      </c>
      <c r="BF423" s="219">
        <f>IF(N423="snížená",J423,0)</f>
        <v>0</v>
      </c>
      <c r="BG423" s="219">
        <f>IF(N423="zákl. přenesená",J423,0)</f>
        <v>0</v>
      </c>
      <c r="BH423" s="219">
        <f>IF(N423="sníž. přenesená",J423,0)</f>
        <v>0</v>
      </c>
      <c r="BI423" s="219">
        <f>IF(N423="nulová",J423,0)</f>
        <v>0</v>
      </c>
      <c r="BJ423" s="14" t="s">
        <v>84</v>
      </c>
      <c r="BK423" s="219">
        <f>ROUND(I423*H423,2)</f>
        <v>0</v>
      </c>
      <c r="BL423" s="14" t="s">
        <v>144</v>
      </c>
      <c r="BM423" s="218" t="s">
        <v>861</v>
      </c>
    </row>
    <row r="424" s="2" customFormat="1">
      <c r="A424" s="35"/>
      <c r="B424" s="36"/>
      <c r="C424" s="37"/>
      <c r="D424" s="220" t="s">
        <v>145</v>
      </c>
      <c r="E424" s="37"/>
      <c r="F424" s="221" t="s">
        <v>860</v>
      </c>
      <c r="G424" s="37"/>
      <c r="H424" s="37"/>
      <c r="I424" s="222"/>
      <c r="J424" s="37"/>
      <c r="K424" s="37"/>
      <c r="L424" s="41"/>
      <c r="M424" s="223"/>
      <c r="N424" s="224"/>
      <c r="O424" s="88"/>
      <c r="P424" s="88"/>
      <c r="Q424" s="88"/>
      <c r="R424" s="88"/>
      <c r="S424" s="88"/>
      <c r="T424" s="89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T424" s="14" t="s">
        <v>145</v>
      </c>
      <c r="AU424" s="14" t="s">
        <v>86</v>
      </c>
    </row>
    <row r="425" s="2" customFormat="1" ht="16.5" customHeight="1">
      <c r="A425" s="35"/>
      <c r="B425" s="36"/>
      <c r="C425" s="207" t="s">
        <v>862</v>
      </c>
      <c r="D425" s="207" t="s">
        <v>140</v>
      </c>
      <c r="E425" s="208" t="s">
        <v>863</v>
      </c>
      <c r="F425" s="209" t="s">
        <v>864</v>
      </c>
      <c r="G425" s="210" t="s">
        <v>149</v>
      </c>
      <c r="H425" s="211">
        <v>1</v>
      </c>
      <c r="I425" s="212"/>
      <c r="J425" s="213">
        <f>ROUND(I425*H425,2)</f>
        <v>0</v>
      </c>
      <c r="K425" s="209" t="s">
        <v>1</v>
      </c>
      <c r="L425" s="41"/>
      <c r="M425" s="214" t="s">
        <v>1</v>
      </c>
      <c r="N425" s="215" t="s">
        <v>41</v>
      </c>
      <c r="O425" s="88"/>
      <c r="P425" s="216">
        <f>O425*H425</f>
        <v>0</v>
      </c>
      <c r="Q425" s="216">
        <v>0</v>
      </c>
      <c r="R425" s="216">
        <f>Q425*H425</f>
        <v>0</v>
      </c>
      <c r="S425" s="216">
        <v>0</v>
      </c>
      <c r="T425" s="217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218" t="s">
        <v>144</v>
      </c>
      <c r="AT425" s="218" t="s">
        <v>140</v>
      </c>
      <c r="AU425" s="218" t="s">
        <v>86</v>
      </c>
      <c r="AY425" s="14" t="s">
        <v>139</v>
      </c>
      <c r="BE425" s="219">
        <f>IF(N425="základní",J425,0)</f>
        <v>0</v>
      </c>
      <c r="BF425" s="219">
        <f>IF(N425="snížená",J425,0)</f>
        <v>0</v>
      </c>
      <c r="BG425" s="219">
        <f>IF(N425="zákl. přenesená",J425,0)</f>
        <v>0</v>
      </c>
      <c r="BH425" s="219">
        <f>IF(N425="sníž. přenesená",J425,0)</f>
        <v>0</v>
      </c>
      <c r="BI425" s="219">
        <f>IF(N425="nulová",J425,0)</f>
        <v>0</v>
      </c>
      <c r="BJ425" s="14" t="s">
        <v>84</v>
      </c>
      <c r="BK425" s="219">
        <f>ROUND(I425*H425,2)</f>
        <v>0</v>
      </c>
      <c r="BL425" s="14" t="s">
        <v>144</v>
      </c>
      <c r="BM425" s="218" t="s">
        <v>865</v>
      </c>
    </row>
    <row r="426" s="2" customFormat="1">
      <c r="A426" s="35"/>
      <c r="B426" s="36"/>
      <c r="C426" s="37"/>
      <c r="D426" s="220" t="s">
        <v>145</v>
      </c>
      <c r="E426" s="37"/>
      <c r="F426" s="221" t="s">
        <v>864</v>
      </c>
      <c r="G426" s="37"/>
      <c r="H426" s="37"/>
      <c r="I426" s="222"/>
      <c r="J426" s="37"/>
      <c r="K426" s="37"/>
      <c r="L426" s="41"/>
      <c r="M426" s="223"/>
      <c r="N426" s="224"/>
      <c r="O426" s="88"/>
      <c r="P426" s="88"/>
      <c r="Q426" s="88"/>
      <c r="R426" s="88"/>
      <c r="S426" s="88"/>
      <c r="T426" s="89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T426" s="14" t="s">
        <v>145</v>
      </c>
      <c r="AU426" s="14" t="s">
        <v>86</v>
      </c>
    </row>
    <row r="427" s="2" customFormat="1" ht="16.5" customHeight="1">
      <c r="A427" s="35"/>
      <c r="B427" s="36"/>
      <c r="C427" s="207" t="s">
        <v>389</v>
      </c>
      <c r="D427" s="207" t="s">
        <v>140</v>
      </c>
      <c r="E427" s="208" t="s">
        <v>866</v>
      </c>
      <c r="F427" s="209" t="s">
        <v>867</v>
      </c>
      <c r="G427" s="210" t="s">
        <v>149</v>
      </c>
      <c r="H427" s="211">
        <v>2</v>
      </c>
      <c r="I427" s="212"/>
      <c r="J427" s="213">
        <f>ROUND(I427*H427,2)</f>
        <v>0</v>
      </c>
      <c r="K427" s="209" t="s">
        <v>1</v>
      </c>
      <c r="L427" s="41"/>
      <c r="M427" s="214" t="s">
        <v>1</v>
      </c>
      <c r="N427" s="215" t="s">
        <v>41</v>
      </c>
      <c r="O427" s="88"/>
      <c r="P427" s="216">
        <f>O427*H427</f>
        <v>0</v>
      </c>
      <c r="Q427" s="216">
        <v>0</v>
      </c>
      <c r="R427" s="216">
        <f>Q427*H427</f>
        <v>0</v>
      </c>
      <c r="S427" s="216">
        <v>0</v>
      </c>
      <c r="T427" s="217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218" t="s">
        <v>144</v>
      </c>
      <c r="AT427" s="218" t="s">
        <v>140</v>
      </c>
      <c r="AU427" s="218" t="s">
        <v>86</v>
      </c>
      <c r="AY427" s="14" t="s">
        <v>139</v>
      </c>
      <c r="BE427" s="219">
        <f>IF(N427="základní",J427,0)</f>
        <v>0</v>
      </c>
      <c r="BF427" s="219">
        <f>IF(N427="snížená",J427,0)</f>
        <v>0</v>
      </c>
      <c r="BG427" s="219">
        <f>IF(N427="zákl. přenesená",J427,0)</f>
        <v>0</v>
      </c>
      <c r="BH427" s="219">
        <f>IF(N427="sníž. přenesená",J427,0)</f>
        <v>0</v>
      </c>
      <c r="BI427" s="219">
        <f>IF(N427="nulová",J427,0)</f>
        <v>0</v>
      </c>
      <c r="BJ427" s="14" t="s">
        <v>84</v>
      </c>
      <c r="BK427" s="219">
        <f>ROUND(I427*H427,2)</f>
        <v>0</v>
      </c>
      <c r="BL427" s="14" t="s">
        <v>144</v>
      </c>
      <c r="BM427" s="218" t="s">
        <v>868</v>
      </c>
    </row>
    <row r="428" s="2" customFormat="1">
      <c r="A428" s="35"/>
      <c r="B428" s="36"/>
      <c r="C428" s="37"/>
      <c r="D428" s="220" t="s">
        <v>145</v>
      </c>
      <c r="E428" s="37"/>
      <c r="F428" s="221" t="s">
        <v>867</v>
      </c>
      <c r="G428" s="37"/>
      <c r="H428" s="37"/>
      <c r="I428" s="222"/>
      <c r="J428" s="37"/>
      <c r="K428" s="37"/>
      <c r="L428" s="41"/>
      <c r="M428" s="223"/>
      <c r="N428" s="224"/>
      <c r="O428" s="88"/>
      <c r="P428" s="88"/>
      <c r="Q428" s="88"/>
      <c r="R428" s="88"/>
      <c r="S428" s="88"/>
      <c r="T428" s="89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T428" s="14" t="s">
        <v>145</v>
      </c>
      <c r="AU428" s="14" t="s">
        <v>86</v>
      </c>
    </row>
    <row r="429" s="2" customFormat="1" ht="16.5" customHeight="1">
      <c r="A429" s="35"/>
      <c r="B429" s="36"/>
      <c r="C429" s="207" t="s">
        <v>869</v>
      </c>
      <c r="D429" s="207" t="s">
        <v>140</v>
      </c>
      <c r="E429" s="208" t="s">
        <v>870</v>
      </c>
      <c r="F429" s="209" t="s">
        <v>871</v>
      </c>
      <c r="G429" s="210" t="s">
        <v>149</v>
      </c>
      <c r="H429" s="211">
        <v>1</v>
      </c>
      <c r="I429" s="212"/>
      <c r="J429" s="213">
        <f>ROUND(I429*H429,2)</f>
        <v>0</v>
      </c>
      <c r="K429" s="209" t="s">
        <v>1</v>
      </c>
      <c r="L429" s="41"/>
      <c r="M429" s="214" t="s">
        <v>1</v>
      </c>
      <c r="N429" s="215" t="s">
        <v>41</v>
      </c>
      <c r="O429" s="88"/>
      <c r="P429" s="216">
        <f>O429*H429</f>
        <v>0</v>
      </c>
      <c r="Q429" s="216">
        <v>0</v>
      </c>
      <c r="R429" s="216">
        <f>Q429*H429</f>
        <v>0</v>
      </c>
      <c r="S429" s="216">
        <v>0</v>
      </c>
      <c r="T429" s="217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18" t="s">
        <v>144</v>
      </c>
      <c r="AT429" s="218" t="s">
        <v>140</v>
      </c>
      <c r="AU429" s="218" t="s">
        <v>86</v>
      </c>
      <c r="AY429" s="14" t="s">
        <v>139</v>
      </c>
      <c r="BE429" s="219">
        <f>IF(N429="základní",J429,0)</f>
        <v>0</v>
      </c>
      <c r="BF429" s="219">
        <f>IF(N429="snížená",J429,0)</f>
        <v>0</v>
      </c>
      <c r="BG429" s="219">
        <f>IF(N429="zákl. přenesená",J429,0)</f>
        <v>0</v>
      </c>
      <c r="BH429" s="219">
        <f>IF(N429="sníž. přenesená",J429,0)</f>
        <v>0</v>
      </c>
      <c r="BI429" s="219">
        <f>IF(N429="nulová",J429,0)</f>
        <v>0</v>
      </c>
      <c r="BJ429" s="14" t="s">
        <v>84</v>
      </c>
      <c r="BK429" s="219">
        <f>ROUND(I429*H429,2)</f>
        <v>0</v>
      </c>
      <c r="BL429" s="14" t="s">
        <v>144</v>
      </c>
      <c r="BM429" s="218" t="s">
        <v>872</v>
      </c>
    </row>
    <row r="430" s="2" customFormat="1">
      <c r="A430" s="35"/>
      <c r="B430" s="36"/>
      <c r="C430" s="37"/>
      <c r="D430" s="220" t="s">
        <v>145</v>
      </c>
      <c r="E430" s="37"/>
      <c r="F430" s="221" t="s">
        <v>871</v>
      </c>
      <c r="G430" s="37"/>
      <c r="H430" s="37"/>
      <c r="I430" s="222"/>
      <c r="J430" s="37"/>
      <c r="K430" s="37"/>
      <c r="L430" s="41"/>
      <c r="M430" s="223"/>
      <c r="N430" s="224"/>
      <c r="O430" s="88"/>
      <c r="P430" s="88"/>
      <c r="Q430" s="88"/>
      <c r="R430" s="88"/>
      <c r="S430" s="88"/>
      <c r="T430" s="89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T430" s="14" t="s">
        <v>145</v>
      </c>
      <c r="AU430" s="14" t="s">
        <v>86</v>
      </c>
    </row>
    <row r="431" s="2" customFormat="1" ht="16.5" customHeight="1">
      <c r="A431" s="35"/>
      <c r="B431" s="36"/>
      <c r="C431" s="207" t="s">
        <v>392</v>
      </c>
      <c r="D431" s="207" t="s">
        <v>140</v>
      </c>
      <c r="E431" s="208" t="s">
        <v>873</v>
      </c>
      <c r="F431" s="209" t="s">
        <v>874</v>
      </c>
      <c r="G431" s="210" t="s">
        <v>149</v>
      </c>
      <c r="H431" s="211">
        <v>1</v>
      </c>
      <c r="I431" s="212"/>
      <c r="J431" s="213">
        <f>ROUND(I431*H431,2)</f>
        <v>0</v>
      </c>
      <c r="K431" s="209" t="s">
        <v>1</v>
      </c>
      <c r="L431" s="41"/>
      <c r="M431" s="214" t="s">
        <v>1</v>
      </c>
      <c r="N431" s="215" t="s">
        <v>41</v>
      </c>
      <c r="O431" s="88"/>
      <c r="P431" s="216">
        <f>O431*H431</f>
        <v>0</v>
      </c>
      <c r="Q431" s="216">
        <v>0</v>
      </c>
      <c r="R431" s="216">
        <f>Q431*H431</f>
        <v>0</v>
      </c>
      <c r="S431" s="216">
        <v>0</v>
      </c>
      <c r="T431" s="217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218" t="s">
        <v>144</v>
      </c>
      <c r="AT431" s="218" t="s">
        <v>140</v>
      </c>
      <c r="AU431" s="218" t="s">
        <v>86</v>
      </c>
      <c r="AY431" s="14" t="s">
        <v>139</v>
      </c>
      <c r="BE431" s="219">
        <f>IF(N431="základní",J431,0)</f>
        <v>0</v>
      </c>
      <c r="BF431" s="219">
        <f>IF(N431="snížená",J431,0)</f>
        <v>0</v>
      </c>
      <c r="BG431" s="219">
        <f>IF(N431="zákl. přenesená",J431,0)</f>
        <v>0</v>
      </c>
      <c r="BH431" s="219">
        <f>IF(N431="sníž. přenesená",J431,0)</f>
        <v>0</v>
      </c>
      <c r="BI431" s="219">
        <f>IF(N431="nulová",J431,0)</f>
        <v>0</v>
      </c>
      <c r="BJ431" s="14" t="s">
        <v>84</v>
      </c>
      <c r="BK431" s="219">
        <f>ROUND(I431*H431,2)</f>
        <v>0</v>
      </c>
      <c r="BL431" s="14" t="s">
        <v>144</v>
      </c>
      <c r="BM431" s="218" t="s">
        <v>875</v>
      </c>
    </row>
    <row r="432" s="2" customFormat="1">
      <c r="A432" s="35"/>
      <c r="B432" s="36"/>
      <c r="C432" s="37"/>
      <c r="D432" s="220" t="s">
        <v>145</v>
      </c>
      <c r="E432" s="37"/>
      <c r="F432" s="221" t="s">
        <v>874</v>
      </c>
      <c r="G432" s="37"/>
      <c r="H432" s="37"/>
      <c r="I432" s="222"/>
      <c r="J432" s="37"/>
      <c r="K432" s="37"/>
      <c r="L432" s="41"/>
      <c r="M432" s="223"/>
      <c r="N432" s="224"/>
      <c r="O432" s="88"/>
      <c r="P432" s="88"/>
      <c r="Q432" s="88"/>
      <c r="R432" s="88"/>
      <c r="S432" s="88"/>
      <c r="T432" s="89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T432" s="14" t="s">
        <v>145</v>
      </c>
      <c r="AU432" s="14" t="s">
        <v>86</v>
      </c>
    </row>
    <row r="433" s="2" customFormat="1" ht="16.5" customHeight="1">
      <c r="A433" s="35"/>
      <c r="B433" s="36"/>
      <c r="C433" s="207" t="s">
        <v>876</v>
      </c>
      <c r="D433" s="207" t="s">
        <v>140</v>
      </c>
      <c r="E433" s="208" t="s">
        <v>877</v>
      </c>
      <c r="F433" s="209" t="s">
        <v>878</v>
      </c>
      <c r="G433" s="210" t="s">
        <v>149</v>
      </c>
      <c r="H433" s="211">
        <v>2</v>
      </c>
      <c r="I433" s="212"/>
      <c r="J433" s="213">
        <f>ROUND(I433*H433,2)</f>
        <v>0</v>
      </c>
      <c r="K433" s="209" t="s">
        <v>1</v>
      </c>
      <c r="L433" s="41"/>
      <c r="M433" s="214" t="s">
        <v>1</v>
      </c>
      <c r="N433" s="215" t="s">
        <v>41</v>
      </c>
      <c r="O433" s="88"/>
      <c r="P433" s="216">
        <f>O433*H433</f>
        <v>0</v>
      </c>
      <c r="Q433" s="216">
        <v>0</v>
      </c>
      <c r="R433" s="216">
        <f>Q433*H433</f>
        <v>0</v>
      </c>
      <c r="S433" s="216">
        <v>0</v>
      </c>
      <c r="T433" s="217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18" t="s">
        <v>144</v>
      </c>
      <c r="AT433" s="218" t="s">
        <v>140</v>
      </c>
      <c r="AU433" s="218" t="s">
        <v>86</v>
      </c>
      <c r="AY433" s="14" t="s">
        <v>139</v>
      </c>
      <c r="BE433" s="219">
        <f>IF(N433="základní",J433,0)</f>
        <v>0</v>
      </c>
      <c r="BF433" s="219">
        <f>IF(N433="snížená",J433,0)</f>
        <v>0</v>
      </c>
      <c r="BG433" s="219">
        <f>IF(N433="zákl. přenesená",J433,0)</f>
        <v>0</v>
      </c>
      <c r="BH433" s="219">
        <f>IF(N433="sníž. přenesená",J433,0)</f>
        <v>0</v>
      </c>
      <c r="BI433" s="219">
        <f>IF(N433="nulová",J433,0)</f>
        <v>0</v>
      </c>
      <c r="BJ433" s="14" t="s">
        <v>84</v>
      </c>
      <c r="BK433" s="219">
        <f>ROUND(I433*H433,2)</f>
        <v>0</v>
      </c>
      <c r="BL433" s="14" t="s">
        <v>144</v>
      </c>
      <c r="BM433" s="218" t="s">
        <v>879</v>
      </c>
    </row>
    <row r="434" s="2" customFormat="1">
      <c r="A434" s="35"/>
      <c r="B434" s="36"/>
      <c r="C434" s="37"/>
      <c r="D434" s="220" t="s">
        <v>145</v>
      </c>
      <c r="E434" s="37"/>
      <c r="F434" s="221" t="s">
        <v>878</v>
      </c>
      <c r="G434" s="37"/>
      <c r="H434" s="37"/>
      <c r="I434" s="222"/>
      <c r="J434" s="37"/>
      <c r="K434" s="37"/>
      <c r="L434" s="41"/>
      <c r="M434" s="223"/>
      <c r="N434" s="224"/>
      <c r="O434" s="88"/>
      <c r="P434" s="88"/>
      <c r="Q434" s="88"/>
      <c r="R434" s="88"/>
      <c r="S434" s="88"/>
      <c r="T434" s="89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T434" s="14" t="s">
        <v>145</v>
      </c>
      <c r="AU434" s="14" t="s">
        <v>86</v>
      </c>
    </row>
    <row r="435" s="2" customFormat="1">
      <c r="A435" s="35"/>
      <c r="B435" s="36"/>
      <c r="C435" s="37"/>
      <c r="D435" s="220" t="s">
        <v>633</v>
      </c>
      <c r="E435" s="37"/>
      <c r="F435" s="237" t="s">
        <v>661</v>
      </c>
      <c r="G435" s="37"/>
      <c r="H435" s="37"/>
      <c r="I435" s="222"/>
      <c r="J435" s="37"/>
      <c r="K435" s="37"/>
      <c r="L435" s="41"/>
      <c r="M435" s="223"/>
      <c r="N435" s="224"/>
      <c r="O435" s="88"/>
      <c r="P435" s="88"/>
      <c r="Q435" s="88"/>
      <c r="R435" s="88"/>
      <c r="S435" s="88"/>
      <c r="T435" s="89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T435" s="14" t="s">
        <v>633</v>
      </c>
      <c r="AU435" s="14" t="s">
        <v>86</v>
      </c>
    </row>
    <row r="436" s="2" customFormat="1" ht="24.15" customHeight="1">
      <c r="A436" s="35"/>
      <c r="B436" s="36"/>
      <c r="C436" s="207" t="s">
        <v>395</v>
      </c>
      <c r="D436" s="207" t="s">
        <v>140</v>
      </c>
      <c r="E436" s="208" t="s">
        <v>880</v>
      </c>
      <c r="F436" s="209" t="s">
        <v>881</v>
      </c>
      <c r="G436" s="210" t="s">
        <v>149</v>
      </c>
      <c r="H436" s="211">
        <v>1</v>
      </c>
      <c r="I436" s="212"/>
      <c r="J436" s="213">
        <f>ROUND(I436*H436,2)</f>
        <v>0</v>
      </c>
      <c r="K436" s="209" t="s">
        <v>1</v>
      </c>
      <c r="L436" s="41"/>
      <c r="M436" s="214" t="s">
        <v>1</v>
      </c>
      <c r="N436" s="215" t="s">
        <v>41</v>
      </c>
      <c r="O436" s="88"/>
      <c r="P436" s="216">
        <f>O436*H436</f>
        <v>0</v>
      </c>
      <c r="Q436" s="216">
        <v>0</v>
      </c>
      <c r="R436" s="216">
        <f>Q436*H436</f>
        <v>0</v>
      </c>
      <c r="S436" s="216">
        <v>0</v>
      </c>
      <c r="T436" s="217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218" t="s">
        <v>144</v>
      </c>
      <c r="AT436" s="218" t="s">
        <v>140</v>
      </c>
      <c r="AU436" s="218" t="s">
        <v>86</v>
      </c>
      <c r="AY436" s="14" t="s">
        <v>139</v>
      </c>
      <c r="BE436" s="219">
        <f>IF(N436="základní",J436,0)</f>
        <v>0</v>
      </c>
      <c r="BF436" s="219">
        <f>IF(N436="snížená",J436,0)</f>
        <v>0</v>
      </c>
      <c r="BG436" s="219">
        <f>IF(N436="zákl. přenesená",J436,0)</f>
        <v>0</v>
      </c>
      <c r="BH436" s="219">
        <f>IF(N436="sníž. přenesená",J436,0)</f>
        <v>0</v>
      </c>
      <c r="BI436" s="219">
        <f>IF(N436="nulová",J436,0)</f>
        <v>0</v>
      </c>
      <c r="BJ436" s="14" t="s">
        <v>84</v>
      </c>
      <c r="BK436" s="219">
        <f>ROUND(I436*H436,2)</f>
        <v>0</v>
      </c>
      <c r="BL436" s="14" t="s">
        <v>144</v>
      </c>
      <c r="BM436" s="218" t="s">
        <v>882</v>
      </c>
    </row>
    <row r="437" s="2" customFormat="1">
      <c r="A437" s="35"/>
      <c r="B437" s="36"/>
      <c r="C437" s="37"/>
      <c r="D437" s="220" t="s">
        <v>145</v>
      </c>
      <c r="E437" s="37"/>
      <c r="F437" s="221" t="s">
        <v>881</v>
      </c>
      <c r="G437" s="37"/>
      <c r="H437" s="37"/>
      <c r="I437" s="222"/>
      <c r="J437" s="37"/>
      <c r="K437" s="37"/>
      <c r="L437" s="41"/>
      <c r="M437" s="223"/>
      <c r="N437" s="224"/>
      <c r="O437" s="88"/>
      <c r="P437" s="88"/>
      <c r="Q437" s="88"/>
      <c r="R437" s="88"/>
      <c r="S437" s="88"/>
      <c r="T437" s="89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T437" s="14" t="s">
        <v>145</v>
      </c>
      <c r="AU437" s="14" t="s">
        <v>86</v>
      </c>
    </row>
    <row r="438" s="2" customFormat="1" ht="16.5" customHeight="1">
      <c r="A438" s="35"/>
      <c r="B438" s="36"/>
      <c r="C438" s="207" t="s">
        <v>883</v>
      </c>
      <c r="D438" s="207" t="s">
        <v>140</v>
      </c>
      <c r="E438" s="208" t="s">
        <v>884</v>
      </c>
      <c r="F438" s="209" t="s">
        <v>885</v>
      </c>
      <c r="G438" s="210" t="s">
        <v>149</v>
      </c>
      <c r="H438" s="211">
        <v>1</v>
      </c>
      <c r="I438" s="212"/>
      <c r="J438" s="213">
        <f>ROUND(I438*H438,2)</f>
        <v>0</v>
      </c>
      <c r="K438" s="209" t="s">
        <v>1</v>
      </c>
      <c r="L438" s="41"/>
      <c r="M438" s="214" t="s">
        <v>1</v>
      </c>
      <c r="N438" s="215" t="s">
        <v>41</v>
      </c>
      <c r="O438" s="88"/>
      <c r="P438" s="216">
        <f>O438*H438</f>
        <v>0</v>
      </c>
      <c r="Q438" s="216">
        <v>0</v>
      </c>
      <c r="R438" s="216">
        <f>Q438*H438</f>
        <v>0</v>
      </c>
      <c r="S438" s="216">
        <v>0</v>
      </c>
      <c r="T438" s="217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218" t="s">
        <v>144</v>
      </c>
      <c r="AT438" s="218" t="s">
        <v>140</v>
      </c>
      <c r="AU438" s="218" t="s">
        <v>86</v>
      </c>
      <c r="AY438" s="14" t="s">
        <v>139</v>
      </c>
      <c r="BE438" s="219">
        <f>IF(N438="základní",J438,0)</f>
        <v>0</v>
      </c>
      <c r="BF438" s="219">
        <f>IF(N438="snížená",J438,0)</f>
        <v>0</v>
      </c>
      <c r="BG438" s="219">
        <f>IF(N438="zákl. přenesená",J438,0)</f>
        <v>0</v>
      </c>
      <c r="BH438" s="219">
        <f>IF(N438="sníž. přenesená",J438,0)</f>
        <v>0</v>
      </c>
      <c r="BI438" s="219">
        <f>IF(N438="nulová",J438,0)</f>
        <v>0</v>
      </c>
      <c r="BJ438" s="14" t="s">
        <v>84</v>
      </c>
      <c r="BK438" s="219">
        <f>ROUND(I438*H438,2)</f>
        <v>0</v>
      </c>
      <c r="BL438" s="14" t="s">
        <v>144</v>
      </c>
      <c r="BM438" s="218" t="s">
        <v>886</v>
      </c>
    </row>
    <row r="439" s="2" customFormat="1">
      <c r="A439" s="35"/>
      <c r="B439" s="36"/>
      <c r="C439" s="37"/>
      <c r="D439" s="220" t="s">
        <v>145</v>
      </c>
      <c r="E439" s="37"/>
      <c r="F439" s="221" t="s">
        <v>885</v>
      </c>
      <c r="G439" s="37"/>
      <c r="H439" s="37"/>
      <c r="I439" s="222"/>
      <c r="J439" s="37"/>
      <c r="K439" s="37"/>
      <c r="L439" s="41"/>
      <c r="M439" s="223"/>
      <c r="N439" s="224"/>
      <c r="O439" s="88"/>
      <c r="P439" s="88"/>
      <c r="Q439" s="88"/>
      <c r="R439" s="88"/>
      <c r="S439" s="88"/>
      <c r="T439" s="89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T439" s="14" t="s">
        <v>145</v>
      </c>
      <c r="AU439" s="14" t="s">
        <v>86</v>
      </c>
    </row>
    <row r="440" s="2" customFormat="1" ht="16.5" customHeight="1">
      <c r="A440" s="35"/>
      <c r="B440" s="36"/>
      <c r="C440" s="207" t="s">
        <v>400</v>
      </c>
      <c r="D440" s="207" t="s">
        <v>140</v>
      </c>
      <c r="E440" s="208" t="s">
        <v>887</v>
      </c>
      <c r="F440" s="209" t="s">
        <v>888</v>
      </c>
      <c r="G440" s="210" t="s">
        <v>149</v>
      </c>
      <c r="H440" s="211">
        <v>1</v>
      </c>
      <c r="I440" s="212"/>
      <c r="J440" s="213">
        <f>ROUND(I440*H440,2)</f>
        <v>0</v>
      </c>
      <c r="K440" s="209" t="s">
        <v>1</v>
      </c>
      <c r="L440" s="41"/>
      <c r="M440" s="214" t="s">
        <v>1</v>
      </c>
      <c r="N440" s="215" t="s">
        <v>41</v>
      </c>
      <c r="O440" s="88"/>
      <c r="P440" s="216">
        <f>O440*H440</f>
        <v>0</v>
      </c>
      <c r="Q440" s="216">
        <v>0</v>
      </c>
      <c r="R440" s="216">
        <f>Q440*H440</f>
        <v>0</v>
      </c>
      <c r="S440" s="216">
        <v>0</v>
      </c>
      <c r="T440" s="217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218" t="s">
        <v>144</v>
      </c>
      <c r="AT440" s="218" t="s">
        <v>140</v>
      </c>
      <c r="AU440" s="218" t="s">
        <v>86</v>
      </c>
      <c r="AY440" s="14" t="s">
        <v>139</v>
      </c>
      <c r="BE440" s="219">
        <f>IF(N440="základní",J440,0)</f>
        <v>0</v>
      </c>
      <c r="BF440" s="219">
        <f>IF(N440="snížená",J440,0)</f>
        <v>0</v>
      </c>
      <c r="BG440" s="219">
        <f>IF(N440="zákl. přenesená",J440,0)</f>
        <v>0</v>
      </c>
      <c r="BH440" s="219">
        <f>IF(N440="sníž. přenesená",J440,0)</f>
        <v>0</v>
      </c>
      <c r="BI440" s="219">
        <f>IF(N440="nulová",J440,0)</f>
        <v>0</v>
      </c>
      <c r="BJ440" s="14" t="s">
        <v>84</v>
      </c>
      <c r="BK440" s="219">
        <f>ROUND(I440*H440,2)</f>
        <v>0</v>
      </c>
      <c r="BL440" s="14" t="s">
        <v>144</v>
      </c>
      <c r="BM440" s="218" t="s">
        <v>889</v>
      </c>
    </row>
    <row r="441" s="2" customFormat="1">
      <c r="A441" s="35"/>
      <c r="B441" s="36"/>
      <c r="C441" s="37"/>
      <c r="D441" s="220" t="s">
        <v>145</v>
      </c>
      <c r="E441" s="37"/>
      <c r="F441" s="221" t="s">
        <v>888</v>
      </c>
      <c r="G441" s="37"/>
      <c r="H441" s="37"/>
      <c r="I441" s="222"/>
      <c r="J441" s="37"/>
      <c r="K441" s="37"/>
      <c r="L441" s="41"/>
      <c r="M441" s="223"/>
      <c r="N441" s="224"/>
      <c r="O441" s="88"/>
      <c r="P441" s="88"/>
      <c r="Q441" s="88"/>
      <c r="R441" s="88"/>
      <c r="S441" s="88"/>
      <c r="T441" s="89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T441" s="14" t="s">
        <v>145</v>
      </c>
      <c r="AU441" s="14" t="s">
        <v>86</v>
      </c>
    </row>
    <row r="442" s="2" customFormat="1" ht="16.5" customHeight="1">
      <c r="A442" s="35"/>
      <c r="B442" s="36"/>
      <c r="C442" s="207" t="s">
        <v>890</v>
      </c>
      <c r="D442" s="207" t="s">
        <v>140</v>
      </c>
      <c r="E442" s="208" t="s">
        <v>779</v>
      </c>
      <c r="F442" s="209" t="s">
        <v>780</v>
      </c>
      <c r="G442" s="210" t="s">
        <v>149</v>
      </c>
      <c r="H442" s="211">
        <v>1</v>
      </c>
      <c r="I442" s="212"/>
      <c r="J442" s="213">
        <f>ROUND(I442*H442,2)</f>
        <v>0</v>
      </c>
      <c r="K442" s="209" t="s">
        <v>1</v>
      </c>
      <c r="L442" s="41"/>
      <c r="M442" s="214" t="s">
        <v>1</v>
      </c>
      <c r="N442" s="215" t="s">
        <v>41</v>
      </c>
      <c r="O442" s="88"/>
      <c r="P442" s="216">
        <f>O442*H442</f>
        <v>0</v>
      </c>
      <c r="Q442" s="216">
        <v>0</v>
      </c>
      <c r="R442" s="216">
        <f>Q442*H442</f>
        <v>0</v>
      </c>
      <c r="S442" s="216">
        <v>0</v>
      </c>
      <c r="T442" s="217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218" t="s">
        <v>144</v>
      </c>
      <c r="AT442" s="218" t="s">
        <v>140</v>
      </c>
      <c r="AU442" s="218" t="s">
        <v>86</v>
      </c>
      <c r="AY442" s="14" t="s">
        <v>139</v>
      </c>
      <c r="BE442" s="219">
        <f>IF(N442="základní",J442,0)</f>
        <v>0</v>
      </c>
      <c r="BF442" s="219">
        <f>IF(N442="snížená",J442,0)</f>
        <v>0</v>
      </c>
      <c r="BG442" s="219">
        <f>IF(N442="zákl. přenesená",J442,0)</f>
        <v>0</v>
      </c>
      <c r="BH442" s="219">
        <f>IF(N442="sníž. přenesená",J442,0)</f>
        <v>0</v>
      </c>
      <c r="BI442" s="219">
        <f>IF(N442="nulová",J442,0)</f>
        <v>0</v>
      </c>
      <c r="BJ442" s="14" t="s">
        <v>84</v>
      </c>
      <c r="BK442" s="219">
        <f>ROUND(I442*H442,2)</f>
        <v>0</v>
      </c>
      <c r="BL442" s="14" t="s">
        <v>144</v>
      </c>
      <c r="BM442" s="218" t="s">
        <v>891</v>
      </c>
    </row>
    <row r="443" s="2" customFormat="1">
      <c r="A443" s="35"/>
      <c r="B443" s="36"/>
      <c r="C443" s="37"/>
      <c r="D443" s="220" t="s">
        <v>145</v>
      </c>
      <c r="E443" s="37"/>
      <c r="F443" s="221" t="s">
        <v>780</v>
      </c>
      <c r="G443" s="37"/>
      <c r="H443" s="37"/>
      <c r="I443" s="222"/>
      <c r="J443" s="37"/>
      <c r="K443" s="37"/>
      <c r="L443" s="41"/>
      <c r="M443" s="223"/>
      <c r="N443" s="224"/>
      <c r="O443" s="88"/>
      <c r="P443" s="88"/>
      <c r="Q443" s="88"/>
      <c r="R443" s="88"/>
      <c r="S443" s="88"/>
      <c r="T443" s="89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T443" s="14" t="s">
        <v>145</v>
      </c>
      <c r="AU443" s="14" t="s">
        <v>86</v>
      </c>
    </row>
    <row r="444" s="2" customFormat="1" ht="16.5" customHeight="1">
      <c r="A444" s="35"/>
      <c r="B444" s="36"/>
      <c r="C444" s="207" t="s">
        <v>404</v>
      </c>
      <c r="D444" s="207" t="s">
        <v>140</v>
      </c>
      <c r="E444" s="208" t="s">
        <v>892</v>
      </c>
      <c r="F444" s="209" t="s">
        <v>893</v>
      </c>
      <c r="G444" s="210" t="s">
        <v>149</v>
      </c>
      <c r="H444" s="211">
        <v>1</v>
      </c>
      <c r="I444" s="212"/>
      <c r="J444" s="213">
        <f>ROUND(I444*H444,2)</f>
        <v>0</v>
      </c>
      <c r="K444" s="209" t="s">
        <v>1</v>
      </c>
      <c r="L444" s="41"/>
      <c r="M444" s="214" t="s">
        <v>1</v>
      </c>
      <c r="N444" s="215" t="s">
        <v>41</v>
      </c>
      <c r="O444" s="88"/>
      <c r="P444" s="216">
        <f>O444*H444</f>
        <v>0</v>
      </c>
      <c r="Q444" s="216">
        <v>0</v>
      </c>
      <c r="R444" s="216">
        <f>Q444*H444</f>
        <v>0</v>
      </c>
      <c r="S444" s="216">
        <v>0</v>
      </c>
      <c r="T444" s="217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218" t="s">
        <v>144</v>
      </c>
      <c r="AT444" s="218" t="s">
        <v>140</v>
      </c>
      <c r="AU444" s="218" t="s">
        <v>86</v>
      </c>
      <c r="AY444" s="14" t="s">
        <v>139</v>
      </c>
      <c r="BE444" s="219">
        <f>IF(N444="základní",J444,0)</f>
        <v>0</v>
      </c>
      <c r="BF444" s="219">
        <f>IF(N444="snížená",J444,0)</f>
        <v>0</v>
      </c>
      <c r="BG444" s="219">
        <f>IF(N444="zákl. přenesená",J444,0)</f>
        <v>0</v>
      </c>
      <c r="BH444" s="219">
        <f>IF(N444="sníž. přenesená",J444,0)</f>
        <v>0</v>
      </c>
      <c r="BI444" s="219">
        <f>IF(N444="nulová",J444,0)</f>
        <v>0</v>
      </c>
      <c r="BJ444" s="14" t="s">
        <v>84</v>
      </c>
      <c r="BK444" s="219">
        <f>ROUND(I444*H444,2)</f>
        <v>0</v>
      </c>
      <c r="BL444" s="14" t="s">
        <v>144</v>
      </c>
      <c r="BM444" s="218" t="s">
        <v>894</v>
      </c>
    </row>
    <row r="445" s="2" customFormat="1">
      <c r="A445" s="35"/>
      <c r="B445" s="36"/>
      <c r="C445" s="37"/>
      <c r="D445" s="220" t="s">
        <v>145</v>
      </c>
      <c r="E445" s="37"/>
      <c r="F445" s="221" t="s">
        <v>893</v>
      </c>
      <c r="G445" s="37"/>
      <c r="H445" s="37"/>
      <c r="I445" s="222"/>
      <c r="J445" s="37"/>
      <c r="K445" s="37"/>
      <c r="L445" s="41"/>
      <c r="M445" s="223"/>
      <c r="N445" s="224"/>
      <c r="O445" s="88"/>
      <c r="P445" s="88"/>
      <c r="Q445" s="88"/>
      <c r="R445" s="88"/>
      <c r="S445" s="88"/>
      <c r="T445" s="89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T445" s="14" t="s">
        <v>145</v>
      </c>
      <c r="AU445" s="14" t="s">
        <v>86</v>
      </c>
    </row>
    <row r="446" s="2" customFormat="1" ht="16.5" customHeight="1">
      <c r="A446" s="35"/>
      <c r="B446" s="36"/>
      <c r="C446" s="207" t="s">
        <v>895</v>
      </c>
      <c r="D446" s="207" t="s">
        <v>140</v>
      </c>
      <c r="E446" s="208" t="s">
        <v>782</v>
      </c>
      <c r="F446" s="209" t="s">
        <v>783</v>
      </c>
      <c r="G446" s="210" t="s">
        <v>149</v>
      </c>
      <c r="H446" s="211">
        <v>1</v>
      </c>
      <c r="I446" s="212"/>
      <c r="J446" s="213">
        <f>ROUND(I446*H446,2)</f>
        <v>0</v>
      </c>
      <c r="K446" s="209" t="s">
        <v>1</v>
      </c>
      <c r="L446" s="41"/>
      <c r="M446" s="214" t="s">
        <v>1</v>
      </c>
      <c r="N446" s="215" t="s">
        <v>41</v>
      </c>
      <c r="O446" s="88"/>
      <c r="P446" s="216">
        <f>O446*H446</f>
        <v>0</v>
      </c>
      <c r="Q446" s="216">
        <v>0</v>
      </c>
      <c r="R446" s="216">
        <f>Q446*H446</f>
        <v>0</v>
      </c>
      <c r="S446" s="216">
        <v>0</v>
      </c>
      <c r="T446" s="217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218" t="s">
        <v>144</v>
      </c>
      <c r="AT446" s="218" t="s">
        <v>140</v>
      </c>
      <c r="AU446" s="218" t="s">
        <v>86</v>
      </c>
      <c r="AY446" s="14" t="s">
        <v>139</v>
      </c>
      <c r="BE446" s="219">
        <f>IF(N446="základní",J446,0)</f>
        <v>0</v>
      </c>
      <c r="BF446" s="219">
        <f>IF(N446="snížená",J446,0)</f>
        <v>0</v>
      </c>
      <c r="BG446" s="219">
        <f>IF(N446="zákl. přenesená",J446,0)</f>
        <v>0</v>
      </c>
      <c r="BH446" s="219">
        <f>IF(N446="sníž. přenesená",J446,0)</f>
        <v>0</v>
      </c>
      <c r="BI446" s="219">
        <f>IF(N446="nulová",J446,0)</f>
        <v>0</v>
      </c>
      <c r="BJ446" s="14" t="s">
        <v>84</v>
      </c>
      <c r="BK446" s="219">
        <f>ROUND(I446*H446,2)</f>
        <v>0</v>
      </c>
      <c r="BL446" s="14" t="s">
        <v>144</v>
      </c>
      <c r="BM446" s="218" t="s">
        <v>896</v>
      </c>
    </row>
    <row r="447" s="2" customFormat="1">
      <c r="A447" s="35"/>
      <c r="B447" s="36"/>
      <c r="C447" s="37"/>
      <c r="D447" s="220" t="s">
        <v>145</v>
      </c>
      <c r="E447" s="37"/>
      <c r="F447" s="221" t="s">
        <v>783</v>
      </c>
      <c r="G447" s="37"/>
      <c r="H447" s="37"/>
      <c r="I447" s="222"/>
      <c r="J447" s="37"/>
      <c r="K447" s="37"/>
      <c r="L447" s="41"/>
      <c r="M447" s="223"/>
      <c r="N447" s="224"/>
      <c r="O447" s="88"/>
      <c r="P447" s="88"/>
      <c r="Q447" s="88"/>
      <c r="R447" s="88"/>
      <c r="S447" s="88"/>
      <c r="T447" s="89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T447" s="14" t="s">
        <v>145</v>
      </c>
      <c r="AU447" s="14" t="s">
        <v>86</v>
      </c>
    </row>
    <row r="448" s="2" customFormat="1">
      <c r="A448" s="35"/>
      <c r="B448" s="36"/>
      <c r="C448" s="37"/>
      <c r="D448" s="220" t="s">
        <v>633</v>
      </c>
      <c r="E448" s="37"/>
      <c r="F448" s="237" t="s">
        <v>721</v>
      </c>
      <c r="G448" s="37"/>
      <c r="H448" s="37"/>
      <c r="I448" s="222"/>
      <c r="J448" s="37"/>
      <c r="K448" s="37"/>
      <c r="L448" s="41"/>
      <c r="M448" s="223"/>
      <c r="N448" s="224"/>
      <c r="O448" s="88"/>
      <c r="P448" s="88"/>
      <c r="Q448" s="88"/>
      <c r="R448" s="88"/>
      <c r="S448" s="88"/>
      <c r="T448" s="89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T448" s="14" t="s">
        <v>633</v>
      </c>
      <c r="AU448" s="14" t="s">
        <v>86</v>
      </c>
    </row>
    <row r="449" s="2" customFormat="1" ht="37.8" customHeight="1">
      <c r="A449" s="35"/>
      <c r="B449" s="36"/>
      <c r="C449" s="207" t="s">
        <v>409</v>
      </c>
      <c r="D449" s="207" t="s">
        <v>140</v>
      </c>
      <c r="E449" s="208" t="s">
        <v>897</v>
      </c>
      <c r="F449" s="209" t="s">
        <v>898</v>
      </c>
      <c r="G449" s="210" t="s">
        <v>149</v>
      </c>
      <c r="H449" s="211">
        <v>1</v>
      </c>
      <c r="I449" s="212"/>
      <c r="J449" s="213">
        <f>ROUND(I449*H449,2)</f>
        <v>0</v>
      </c>
      <c r="K449" s="209" t="s">
        <v>1</v>
      </c>
      <c r="L449" s="41"/>
      <c r="M449" s="214" t="s">
        <v>1</v>
      </c>
      <c r="N449" s="215" t="s">
        <v>41</v>
      </c>
      <c r="O449" s="88"/>
      <c r="P449" s="216">
        <f>O449*H449</f>
        <v>0</v>
      </c>
      <c r="Q449" s="216">
        <v>0</v>
      </c>
      <c r="R449" s="216">
        <f>Q449*H449</f>
        <v>0</v>
      </c>
      <c r="S449" s="216">
        <v>0</v>
      </c>
      <c r="T449" s="217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18" t="s">
        <v>144</v>
      </c>
      <c r="AT449" s="218" t="s">
        <v>140</v>
      </c>
      <c r="AU449" s="218" t="s">
        <v>86</v>
      </c>
      <c r="AY449" s="14" t="s">
        <v>139</v>
      </c>
      <c r="BE449" s="219">
        <f>IF(N449="základní",J449,0)</f>
        <v>0</v>
      </c>
      <c r="BF449" s="219">
        <f>IF(N449="snížená",J449,0)</f>
        <v>0</v>
      </c>
      <c r="BG449" s="219">
        <f>IF(N449="zákl. přenesená",J449,0)</f>
        <v>0</v>
      </c>
      <c r="BH449" s="219">
        <f>IF(N449="sníž. přenesená",J449,0)</f>
        <v>0</v>
      </c>
      <c r="BI449" s="219">
        <f>IF(N449="nulová",J449,0)</f>
        <v>0</v>
      </c>
      <c r="BJ449" s="14" t="s">
        <v>84</v>
      </c>
      <c r="BK449" s="219">
        <f>ROUND(I449*H449,2)</f>
        <v>0</v>
      </c>
      <c r="BL449" s="14" t="s">
        <v>144</v>
      </c>
      <c r="BM449" s="218" t="s">
        <v>899</v>
      </c>
    </row>
    <row r="450" s="2" customFormat="1">
      <c r="A450" s="35"/>
      <c r="B450" s="36"/>
      <c r="C450" s="37"/>
      <c r="D450" s="220" t="s">
        <v>145</v>
      </c>
      <c r="E450" s="37"/>
      <c r="F450" s="221" t="s">
        <v>898</v>
      </c>
      <c r="G450" s="37"/>
      <c r="H450" s="37"/>
      <c r="I450" s="222"/>
      <c r="J450" s="37"/>
      <c r="K450" s="37"/>
      <c r="L450" s="41"/>
      <c r="M450" s="223"/>
      <c r="N450" s="224"/>
      <c r="O450" s="88"/>
      <c r="P450" s="88"/>
      <c r="Q450" s="88"/>
      <c r="R450" s="88"/>
      <c r="S450" s="88"/>
      <c r="T450" s="89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T450" s="14" t="s">
        <v>145</v>
      </c>
      <c r="AU450" s="14" t="s">
        <v>86</v>
      </c>
    </row>
    <row r="451" s="2" customFormat="1" ht="16.5" customHeight="1">
      <c r="A451" s="35"/>
      <c r="B451" s="36"/>
      <c r="C451" s="207" t="s">
        <v>900</v>
      </c>
      <c r="D451" s="207" t="s">
        <v>140</v>
      </c>
      <c r="E451" s="208" t="s">
        <v>901</v>
      </c>
      <c r="F451" s="209" t="s">
        <v>902</v>
      </c>
      <c r="G451" s="210" t="s">
        <v>149</v>
      </c>
      <c r="H451" s="211">
        <v>1</v>
      </c>
      <c r="I451" s="212"/>
      <c r="J451" s="213">
        <f>ROUND(I451*H451,2)</f>
        <v>0</v>
      </c>
      <c r="K451" s="209" t="s">
        <v>1</v>
      </c>
      <c r="L451" s="41"/>
      <c r="M451" s="214" t="s">
        <v>1</v>
      </c>
      <c r="N451" s="215" t="s">
        <v>41</v>
      </c>
      <c r="O451" s="88"/>
      <c r="P451" s="216">
        <f>O451*H451</f>
        <v>0</v>
      </c>
      <c r="Q451" s="216">
        <v>0</v>
      </c>
      <c r="R451" s="216">
        <f>Q451*H451</f>
        <v>0</v>
      </c>
      <c r="S451" s="216">
        <v>0</v>
      </c>
      <c r="T451" s="217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218" t="s">
        <v>144</v>
      </c>
      <c r="AT451" s="218" t="s">
        <v>140</v>
      </c>
      <c r="AU451" s="218" t="s">
        <v>86</v>
      </c>
      <c r="AY451" s="14" t="s">
        <v>139</v>
      </c>
      <c r="BE451" s="219">
        <f>IF(N451="základní",J451,0)</f>
        <v>0</v>
      </c>
      <c r="BF451" s="219">
        <f>IF(N451="snížená",J451,0)</f>
        <v>0</v>
      </c>
      <c r="BG451" s="219">
        <f>IF(N451="zákl. přenesená",J451,0)</f>
        <v>0</v>
      </c>
      <c r="BH451" s="219">
        <f>IF(N451="sníž. přenesená",J451,0)</f>
        <v>0</v>
      </c>
      <c r="BI451" s="219">
        <f>IF(N451="nulová",J451,0)</f>
        <v>0</v>
      </c>
      <c r="BJ451" s="14" t="s">
        <v>84</v>
      </c>
      <c r="BK451" s="219">
        <f>ROUND(I451*H451,2)</f>
        <v>0</v>
      </c>
      <c r="BL451" s="14" t="s">
        <v>144</v>
      </c>
      <c r="BM451" s="218" t="s">
        <v>903</v>
      </c>
    </row>
    <row r="452" s="2" customFormat="1">
      <c r="A452" s="35"/>
      <c r="B452" s="36"/>
      <c r="C452" s="37"/>
      <c r="D452" s="220" t="s">
        <v>145</v>
      </c>
      <c r="E452" s="37"/>
      <c r="F452" s="221" t="s">
        <v>902</v>
      </c>
      <c r="G452" s="37"/>
      <c r="H452" s="37"/>
      <c r="I452" s="222"/>
      <c r="J452" s="37"/>
      <c r="K452" s="37"/>
      <c r="L452" s="41"/>
      <c r="M452" s="223"/>
      <c r="N452" s="224"/>
      <c r="O452" s="88"/>
      <c r="P452" s="88"/>
      <c r="Q452" s="88"/>
      <c r="R452" s="88"/>
      <c r="S452" s="88"/>
      <c r="T452" s="89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T452" s="14" t="s">
        <v>145</v>
      </c>
      <c r="AU452" s="14" t="s">
        <v>86</v>
      </c>
    </row>
    <row r="453" s="2" customFormat="1" ht="16.5" customHeight="1">
      <c r="A453" s="35"/>
      <c r="B453" s="36"/>
      <c r="C453" s="207" t="s">
        <v>414</v>
      </c>
      <c r="D453" s="207" t="s">
        <v>140</v>
      </c>
      <c r="E453" s="208" t="s">
        <v>904</v>
      </c>
      <c r="F453" s="209" t="s">
        <v>905</v>
      </c>
      <c r="G453" s="210" t="s">
        <v>149</v>
      </c>
      <c r="H453" s="211">
        <v>1</v>
      </c>
      <c r="I453" s="212"/>
      <c r="J453" s="213">
        <f>ROUND(I453*H453,2)</f>
        <v>0</v>
      </c>
      <c r="K453" s="209" t="s">
        <v>1</v>
      </c>
      <c r="L453" s="41"/>
      <c r="M453" s="214" t="s">
        <v>1</v>
      </c>
      <c r="N453" s="215" t="s">
        <v>41</v>
      </c>
      <c r="O453" s="88"/>
      <c r="P453" s="216">
        <f>O453*H453</f>
        <v>0</v>
      </c>
      <c r="Q453" s="216">
        <v>0</v>
      </c>
      <c r="R453" s="216">
        <f>Q453*H453</f>
        <v>0</v>
      </c>
      <c r="S453" s="216">
        <v>0</v>
      </c>
      <c r="T453" s="217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218" t="s">
        <v>144</v>
      </c>
      <c r="AT453" s="218" t="s">
        <v>140</v>
      </c>
      <c r="AU453" s="218" t="s">
        <v>86</v>
      </c>
      <c r="AY453" s="14" t="s">
        <v>139</v>
      </c>
      <c r="BE453" s="219">
        <f>IF(N453="základní",J453,0)</f>
        <v>0</v>
      </c>
      <c r="BF453" s="219">
        <f>IF(N453="snížená",J453,0)</f>
        <v>0</v>
      </c>
      <c r="BG453" s="219">
        <f>IF(N453="zákl. přenesená",J453,0)</f>
        <v>0</v>
      </c>
      <c r="BH453" s="219">
        <f>IF(N453="sníž. přenesená",J453,0)</f>
        <v>0</v>
      </c>
      <c r="BI453" s="219">
        <f>IF(N453="nulová",J453,0)</f>
        <v>0</v>
      </c>
      <c r="BJ453" s="14" t="s">
        <v>84</v>
      </c>
      <c r="BK453" s="219">
        <f>ROUND(I453*H453,2)</f>
        <v>0</v>
      </c>
      <c r="BL453" s="14" t="s">
        <v>144</v>
      </c>
      <c r="BM453" s="218" t="s">
        <v>906</v>
      </c>
    </row>
    <row r="454" s="2" customFormat="1">
      <c r="A454" s="35"/>
      <c r="B454" s="36"/>
      <c r="C454" s="37"/>
      <c r="D454" s="220" t="s">
        <v>145</v>
      </c>
      <c r="E454" s="37"/>
      <c r="F454" s="221" t="s">
        <v>905</v>
      </c>
      <c r="G454" s="37"/>
      <c r="H454" s="37"/>
      <c r="I454" s="222"/>
      <c r="J454" s="37"/>
      <c r="K454" s="37"/>
      <c r="L454" s="41"/>
      <c r="M454" s="223"/>
      <c r="N454" s="224"/>
      <c r="O454" s="88"/>
      <c r="P454" s="88"/>
      <c r="Q454" s="88"/>
      <c r="R454" s="88"/>
      <c r="S454" s="88"/>
      <c r="T454" s="89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T454" s="14" t="s">
        <v>145</v>
      </c>
      <c r="AU454" s="14" t="s">
        <v>86</v>
      </c>
    </row>
    <row r="455" s="2" customFormat="1" ht="16.5" customHeight="1">
      <c r="A455" s="35"/>
      <c r="B455" s="36"/>
      <c r="C455" s="207" t="s">
        <v>907</v>
      </c>
      <c r="D455" s="207" t="s">
        <v>140</v>
      </c>
      <c r="E455" s="208" t="s">
        <v>908</v>
      </c>
      <c r="F455" s="209" t="s">
        <v>909</v>
      </c>
      <c r="G455" s="210" t="s">
        <v>149</v>
      </c>
      <c r="H455" s="211">
        <v>1</v>
      </c>
      <c r="I455" s="212"/>
      <c r="J455" s="213">
        <f>ROUND(I455*H455,2)</f>
        <v>0</v>
      </c>
      <c r="K455" s="209" t="s">
        <v>1</v>
      </c>
      <c r="L455" s="41"/>
      <c r="M455" s="214" t="s">
        <v>1</v>
      </c>
      <c r="N455" s="215" t="s">
        <v>41</v>
      </c>
      <c r="O455" s="88"/>
      <c r="P455" s="216">
        <f>O455*H455</f>
        <v>0</v>
      </c>
      <c r="Q455" s="216">
        <v>0</v>
      </c>
      <c r="R455" s="216">
        <f>Q455*H455</f>
        <v>0</v>
      </c>
      <c r="S455" s="216">
        <v>0</v>
      </c>
      <c r="T455" s="217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218" t="s">
        <v>144</v>
      </c>
      <c r="AT455" s="218" t="s">
        <v>140</v>
      </c>
      <c r="AU455" s="218" t="s">
        <v>86</v>
      </c>
      <c r="AY455" s="14" t="s">
        <v>139</v>
      </c>
      <c r="BE455" s="219">
        <f>IF(N455="základní",J455,0)</f>
        <v>0</v>
      </c>
      <c r="BF455" s="219">
        <f>IF(N455="snížená",J455,0)</f>
        <v>0</v>
      </c>
      <c r="BG455" s="219">
        <f>IF(N455="zákl. přenesená",J455,0)</f>
        <v>0</v>
      </c>
      <c r="BH455" s="219">
        <f>IF(N455="sníž. přenesená",J455,0)</f>
        <v>0</v>
      </c>
      <c r="BI455" s="219">
        <f>IF(N455="nulová",J455,0)</f>
        <v>0</v>
      </c>
      <c r="BJ455" s="14" t="s">
        <v>84</v>
      </c>
      <c r="BK455" s="219">
        <f>ROUND(I455*H455,2)</f>
        <v>0</v>
      </c>
      <c r="BL455" s="14" t="s">
        <v>144</v>
      </c>
      <c r="BM455" s="218" t="s">
        <v>910</v>
      </c>
    </row>
    <row r="456" s="2" customFormat="1">
      <c r="A456" s="35"/>
      <c r="B456" s="36"/>
      <c r="C456" s="37"/>
      <c r="D456" s="220" t="s">
        <v>145</v>
      </c>
      <c r="E456" s="37"/>
      <c r="F456" s="221" t="s">
        <v>909</v>
      </c>
      <c r="G456" s="37"/>
      <c r="H456" s="37"/>
      <c r="I456" s="222"/>
      <c r="J456" s="37"/>
      <c r="K456" s="37"/>
      <c r="L456" s="41"/>
      <c r="M456" s="223"/>
      <c r="N456" s="224"/>
      <c r="O456" s="88"/>
      <c r="P456" s="88"/>
      <c r="Q456" s="88"/>
      <c r="R456" s="88"/>
      <c r="S456" s="88"/>
      <c r="T456" s="89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T456" s="14" t="s">
        <v>145</v>
      </c>
      <c r="AU456" s="14" t="s">
        <v>86</v>
      </c>
    </row>
    <row r="457" s="2" customFormat="1" ht="24.15" customHeight="1">
      <c r="A457" s="35"/>
      <c r="B457" s="36"/>
      <c r="C457" s="207" t="s">
        <v>417</v>
      </c>
      <c r="D457" s="207" t="s">
        <v>140</v>
      </c>
      <c r="E457" s="208" t="s">
        <v>911</v>
      </c>
      <c r="F457" s="209" t="s">
        <v>912</v>
      </c>
      <c r="G457" s="210" t="s">
        <v>149</v>
      </c>
      <c r="H457" s="211">
        <v>1</v>
      </c>
      <c r="I457" s="212"/>
      <c r="J457" s="213">
        <f>ROUND(I457*H457,2)</f>
        <v>0</v>
      </c>
      <c r="K457" s="209" t="s">
        <v>1</v>
      </c>
      <c r="L457" s="41"/>
      <c r="M457" s="214" t="s">
        <v>1</v>
      </c>
      <c r="N457" s="215" t="s">
        <v>41</v>
      </c>
      <c r="O457" s="88"/>
      <c r="P457" s="216">
        <f>O457*H457</f>
        <v>0</v>
      </c>
      <c r="Q457" s="216">
        <v>0</v>
      </c>
      <c r="R457" s="216">
        <f>Q457*H457</f>
        <v>0</v>
      </c>
      <c r="S457" s="216">
        <v>0</v>
      </c>
      <c r="T457" s="217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218" t="s">
        <v>144</v>
      </c>
      <c r="AT457" s="218" t="s">
        <v>140</v>
      </c>
      <c r="AU457" s="218" t="s">
        <v>86</v>
      </c>
      <c r="AY457" s="14" t="s">
        <v>139</v>
      </c>
      <c r="BE457" s="219">
        <f>IF(N457="základní",J457,0)</f>
        <v>0</v>
      </c>
      <c r="BF457" s="219">
        <f>IF(N457="snížená",J457,0)</f>
        <v>0</v>
      </c>
      <c r="BG457" s="219">
        <f>IF(N457="zákl. přenesená",J457,0)</f>
        <v>0</v>
      </c>
      <c r="BH457" s="219">
        <f>IF(N457="sníž. přenesená",J457,0)</f>
        <v>0</v>
      </c>
      <c r="BI457" s="219">
        <f>IF(N457="nulová",J457,0)</f>
        <v>0</v>
      </c>
      <c r="BJ457" s="14" t="s">
        <v>84</v>
      </c>
      <c r="BK457" s="219">
        <f>ROUND(I457*H457,2)</f>
        <v>0</v>
      </c>
      <c r="BL457" s="14" t="s">
        <v>144</v>
      </c>
      <c r="BM457" s="218" t="s">
        <v>913</v>
      </c>
    </row>
    <row r="458" s="2" customFormat="1">
      <c r="A458" s="35"/>
      <c r="B458" s="36"/>
      <c r="C458" s="37"/>
      <c r="D458" s="220" t="s">
        <v>145</v>
      </c>
      <c r="E458" s="37"/>
      <c r="F458" s="221" t="s">
        <v>912</v>
      </c>
      <c r="G458" s="37"/>
      <c r="H458" s="37"/>
      <c r="I458" s="222"/>
      <c r="J458" s="37"/>
      <c r="K458" s="37"/>
      <c r="L458" s="41"/>
      <c r="M458" s="223"/>
      <c r="N458" s="224"/>
      <c r="O458" s="88"/>
      <c r="P458" s="88"/>
      <c r="Q458" s="88"/>
      <c r="R458" s="88"/>
      <c r="S458" s="88"/>
      <c r="T458" s="89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T458" s="14" t="s">
        <v>145</v>
      </c>
      <c r="AU458" s="14" t="s">
        <v>86</v>
      </c>
    </row>
    <row r="459" s="2" customFormat="1" ht="16.5" customHeight="1">
      <c r="A459" s="35"/>
      <c r="B459" s="36"/>
      <c r="C459" s="207" t="s">
        <v>914</v>
      </c>
      <c r="D459" s="207" t="s">
        <v>140</v>
      </c>
      <c r="E459" s="208" t="s">
        <v>915</v>
      </c>
      <c r="F459" s="209" t="s">
        <v>916</v>
      </c>
      <c r="G459" s="210" t="s">
        <v>149</v>
      </c>
      <c r="H459" s="211">
        <v>1</v>
      </c>
      <c r="I459" s="212"/>
      <c r="J459" s="213">
        <f>ROUND(I459*H459,2)</f>
        <v>0</v>
      </c>
      <c r="K459" s="209" t="s">
        <v>1</v>
      </c>
      <c r="L459" s="41"/>
      <c r="M459" s="214" t="s">
        <v>1</v>
      </c>
      <c r="N459" s="215" t="s">
        <v>41</v>
      </c>
      <c r="O459" s="88"/>
      <c r="P459" s="216">
        <f>O459*H459</f>
        <v>0</v>
      </c>
      <c r="Q459" s="216">
        <v>0</v>
      </c>
      <c r="R459" s="216">
        <f>Q459*H459</f>
        <v>0</v>
      </c>
      <c r="S459" s="216">
        <v>0</v>
      </c>
      <c r="T459" s="217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218" t="s">
        <v>144</v>
      </c>
      <c r="AT459" s="218" t="s">
        <v>140</v>
      </c>
      <c r="AU459" s="218" t="s">
        <v>86</v>
      </c>
      <c r="AY459" s="14" t="s">
        <v>139</v>
      </c>
      <c r="BE459" s="219">
        <f>IF(N459="základní",J459,0)</f>
        <v>0</v>
      </c>
      <c r="BF459" s="219">
        <f>IF(N459="snížená",J459,0)</f>
        <v>0</v>
      </c>
      <c r="BG459" s="219">
        <f>IF(N459="zákl. přenesená",J459,0)</f>
        <v>0</v>
      </c>
      <c r="BH459" s="219">
        <f>IF(N459="sníž. přenesená",J459,0)</f>
        <v>0</v>
      </c>
      <c r="BI459" s="219">
        <f>IF(N459="nulová",J459,0)</f>
        <v>0</v>
      </c>
      <c r="BJ459" s="14" t="s">
        <v>84</v>
      </c>
      <c r="BK459" s="219">
        <f>ROUND(I459*H459,2)</f>
        <v>0</v>
      </c>
      <c r="BL459" s="14" t="s">
        <v>144</v>
      </c>
      <c r="BM459" s="218" t="s">
        <v>917</v>
      </c>
    </row>
    <row r="460" s="2" customFormat="1">
      <c r="A460" s="35"/>
      <c r="B460" s="36"/>
      <c r="C460" s="37"/>
      <c r="D460" s="220" t="s">
        <v>145</v>
      </c>
      <c r="E460" s="37"/>
      <c r="F460" s="221" t="s">
        <v>916</v>
      </c>
      <c r="G460" s="37"/>
      <c r="H460" s="37"/>
      <c r="I460" s="222"/>
      <c r="J460" s="37"/>
      <c r="K460" s="37"/>
      <c r="L460" s="41"/>
      <c r="M460" s="223"/>
      <c r="N460" s="224"/>
      <c r="O460" s="88"/>
      <c r="P460" s="88"/>
      <c r="Q460" s="88"/>
      <c r="R460" s="88"/>
      <c r="S460" s="88"/>
      <c r="T460" s="89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T460" s="14" t="s">
        <v>145</v>
      </c>
      <c r="AU460" s="14" t="s">
        <v>86</v>
      </c>
    </row>
    <row r="461" s="2" customFormat="1" ht="24.15" customHeight="1">
      <c r="A461" s="35"/>
      <c r="B461" s="36"/>
      <c r="C461" s="207" t="s">
        <v>421</v>
      </c>
      <c r="D461" s="207" t="s">
        <v>140</v>
      </c>
      <c r="E461" s="208" t="s">
        <v>918</v>
      </c>
      <c r="F461" s="209" t="s">
        <v>919</v>
      </c>
      <c r="G461" s="210" t="s">
        <v>149</v>
      </c>
      <c r="H461" s="211">
        <v>1</v>
      </c>
      <c r="I461" s="212"/>
      <c r="J461" s="213">
        <f>ROUND(I461*H461,2)</f>
        <v>0</v>
      </c>
      <c r="K461" s="209" t="s">
        <v>1</v>
      </c>
      <c r="L461" s="41"/>
      <c r="M461" s="214" t="s">
        <v>1</v>
      </c>
      <c r="N461" s="215" t="s">
        <v>41</v>
      </c>
      <c r="O461" s="88"/>
      <c r="P461" s="216">
        <f>O461*H461</f>
        <v>0</v>
      </c>
      <c r="Q461" s="216">
        <v>0</v>
      </c>
      <c r="R461" s="216">
        <f>Q461*H461</f>
        <v>0</v>
      </c>
      <c r="S461" s="216">
        <v>0</v>
      </c>
      <c r="T461" s="217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218" t="s">
        <v>144</v>
      </c>
      <c r="AT461" s="218" t="s">
        <v>140</v>
      </c>
      <c r="AU461" s="218" t="s">
        <v>86</v>
      </c>
      <c r="AY461" s="14" t="s">
        <v>139</v>
      </c>
      <c r="BE461" s="219">
        <f>IF(N461="základní",J461,0)</f>
        <v>0</v>
      </c>
      <c r="BF461" s="219">
        <f>IF(N461="snížená",J461,0)</f>
        <v>0</v>
      </c>
      <c r="BG461" s="219">
        <f>IF(N461="zákl. přenesená",J461,0)</f>
        <v>0</v>
      </c>
      <c r="BH461" s="219">
        <f>IF(N461="sníž. přenesená",J461,0)</f>
        <v>0</v>
      </c>
      <c r="BI461" s="219">
        <f>IF(N461="nulová",J461,0)</f>
        <v>0</v>
      </c>
      <c r="BJ461" s="14" t="s">
        <v>84</v>
      </c>
      <c r="BK461" s="219">
        <f>ROUND(I461*H461,2)</f>
        <v>0</v>
      </c>
      <c r="BL461" s="14" t="s">
        <v>144</v>
      </c>
      <c r="BM461" s="218" t="s">
        <v>920</v>
      </c>
    </row>
    <row r="462" s="2" customFormat="1">
      <c r="A462" s="35"/>
      <c r="B462" s="36"/>
      <c r="C462" s="37"/>
      <c r="D462" s="220" t="s">
        <v>145</v>
      </c>
      <c r="E462" s="37"/>
      <c r="F462" s="221" t="s">
        <v>919</v>
      </c>
      <c r="G462" s="37"/>
      <c r="H462" s="37"/>
      <c r="I462" s="222"/>
      <c r="J462" s="37"/>
      <c r="K462" s="37"/>
      <c r="L462" s="41"/>
      <c r="M462" s="223"/>
      <c r="N462" s="224"/>
      <c r="O462" s="88"/>
      <c r="P462" s="88"/>
      <c r="Q462" s="88"/>
      <c r="R462" s="88"/>
      <c r="S462" s="88"/>
      <c r="T462" s="89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T462" s="14" t="s">
        <v>145</v>
      </c>
      <c r="AU462" s="14" t="s">
        <v>86</v>
      </c>
    </row>
    <row r="463" s="11" customFormat="1" ht="22.8" customHeight="1">
      <c r="A463" s="11"/>
      <c r="B463" s="193"/>
      <c r="C463" s="194"/>
      <c r="D463" s="195" t="s">
        <v>75</v>
      </c>
      <c r="E463" s="235" t="s">
        <v>921</v>
      </c>
      <c r="F463" s="235" t="s">
        <v>922</v>
      </c>
      <c r="G463" s="194"/>
      <c r="H463" s="194"/>
      <c r="I463" s="197"/>
      <c r="J463" s="236">
        <f>BK463</f>
        <v>0</v>
      </c>
      <c r="K463" s="194"/>
      <c r="L463" s="199"/>
      <c r="M463" s="200"/>
      <c r="N463" s="201"/>
      <c r="O463" s="201"/>
      <c r="P463" s="202">
        <f>SUM(P464:P515)</f>
        <v>0</v>
      </c>
      <c r="Q463" s="201"/>
      <c r="R463" s="202">
        <f>SUM(R464:R515)</f>
        <v>0</v>
      </c>
      <c r="S463" s="201"/>
      <c r="T463" s="203">
        <f>SUM(T464:T515)</f>
        <v>0</v>
      </c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R463" s="204" t="s">
        <v>84</v>
      </c>
      <c r="AT463" s="205" t="s">
        <v>75</v>
      </c>
      <c r="AU463" s="205" t="s">
        <v>84</v>
      </c>
      <c r="AY463" s="204" t="s">
        <v>139</v>
      </c>
      <c r="BK463" s="206">
        <f>SUM(BK464:BK515)</f>
        <v>0</v>
      </c>
    </row>
    <row r="464" s="2" customFormat="1" ht="24.15" customHeight="1">
      <c r="A464" s="35"/>
      <c r="B464" s="36"/>
      <c r="C464" s="207" t="s">
        <v>923</v>
      </c>
      <c r="D464" s="207" t="s">
        <v>140</v>
      </c>
      <c r="E464" s="208" t="s">
        <v>924</v>
      </c>
      <c r="F464" s="209" t="s">
        <v>925</v>
      </c>
      <c r="G464" s="210" t="s">
        <v>149</v>
      </c>
      <c r="H464" s="211">
        <v>1</v>
      </c>
      <c r="I464" s="212"/>
      <c r="J464" s="213">
        <f>ROUND(I464*H464,2)</f>
        <v>0</v>
      </c>
      <c r="K464" s="209" t="s">
        <v>1</v>
      </c>
      <c r="L464" s="41"/>
      <c r="M464" s="214" t="s">
        <v>1</v>
      </c>
      <c r="N464" s="215" t="s">
        <v>41</v>
      </c>
      <c r="O464" s="88"/>
      <c r="P464" s="216">
        <f>O464*H464</f>
        <v>0</v>
      </c>
      <c r="Q464" s="216">
        <v>0</v>
      </c>
      <c r="R464" s="216">
        <f>Q464*H464</f>
        <v>0</v>
      </c>
      <c r="S464" s="216">
        <v>0</v>
      </c>
      <c r="T464" s="217">
        <f>S464*H464</f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218" t="s">
        <v>144</v>
      </c>
      <c r="AT464" s="218" t="s">
        <v>140</v>
      </c>
      <c r="AU464" s="218" t="s">
        <v>86</v>
      </c>
      <c r="AY464" s="14" t="s">
        <v>139</v>
      </c>
      <c r="BE464" s="219">
        <f>IF(N464="základní",J464,0)</f>
        <v>0</v>
      </c>
      <c r="BF464" s="219">
        <f>IF(N464="snížená",J464,0)</f>
        <v>0</v>
      </c>
      <c r="BG464" s="219">
        <f>IF(N464="zákl. přenesená",J464,0)</f>
        <v>0</v>
      </c>
      <c r="BH464" s="219">
        <f>IF(N464="sníž. přenesená",J464,0)</f>
        <v>0</v>
      </c>
      <c r="BI464" s="219">
        <f>IF(N464="nulová",J464,0)</f>
        <v>0</v>
      </c>
      <c r="BJ464" s="14" t="s">
        <v>84</v>
      </c>
      <c r="BK464" s="219">
        <f>ROUND(I464*H464,2)</f>
        <v>0</v>
      </c>
      <c r="BL464" s="14" t="s">
        <v>144</v>
      </c>
      <c r="BM464" s="218" t="s">
        <v>926</v>
      </c>
    </row>
    <row r="465" s="2" customFormat="1">
      <c r="A465" s="35"/>
      <c r="B465" s="36"/>
      <c r="C465" s="37"/>
      <c r="D465" s="220" t="s">
        <v>145</v>
      </c>
      <c r="E465" s="37"/>
      <c r="F465" s="221" t="s">
        <v>925</v>
      </c>
      <c r="G465" s="37"/>
      <c r="H465" s="37"/>
      <c r="I465" s="222"/>
      <c r="J465" s="37"/>
      <c r="K465" s="37"/>
      <c r="L465" s="41"/>
      <c r="M465" s="223"/>
      <c r="N465" s="224"/>
      <c r="O465" s="88"/>
      <c r="P465" s="88"/>
      <c r="Q465" s="88"/>
      <c r="R465" s="88"/>
      <c r="S465" s="88"/>
      <c r="T465" s="89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T465" s="14" t="s">
        <v>145</v>
      </c>
      <c r="AU465" s="14" t="s">
        <v>86</v>
      </c>
    </row>
    <row r="466" s="2" customFormat="1" ht="16.5" customHeight="1">
      <c r="A466" s="35"/>
      <c r="B466" s="36"/>
      <c r="C466" s="207" t="s">
        <v>424</v>
      </c>
      <c r="D466" s="207" t="s">
        <v>140</v>
      </c>
      <c r="E466" s="208" t="s">
        <v>927</v>
      </c>
      <c r="F466" s="209" t="s">
        <v>928</v>
      </c>
      <c r="G466" s="210" t="s">
        <v>149</v>
      </c>
      <c r="H466" s="211">
        <v>1</v>
      </c>
      <c r="I466" s="212"/>
      <c r="J466" s="213">
        <f>ROUND(I466*H466,2)</f>
        <v>0</v>
      </c>
      <c r="K466" s="209" t="s">
        <v>1</v>
      </c>
      <c r="L466" s="41"/>
      <c r="M466" s="214" t="s">
        <v>1</v>
      </c>
      <c r="N466" s="215" t="s">
        <v>41</v>
      </c>
      <c r="O466" s="88"/>
      <c r="P466" s="216">
        <f>O466*H466</f>
        <v>0</v>
      </c>
      <c r="Q466" s="216">
        <v>0</v>
      </c>
      <c r="R466" s="216">
        <f>Q466*H466</f>
        <v>0</v>
      </c>
      <c r="S466" s="216">
        <v>0</v>
      </c>
      <c r="T466" s="217">
        <f>S466*H466</f>
        <v>0</v>
      </c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R466" s="218" t="s">
        <v>144</v>
      </c>
      <c r="AT466" s="218" t="s">
        <v>140</v>
      </c>
      <c r="AU466" s="218" t="s">
        <v>86</v>
      </c>
      <c r="AY466" s="14" t="s">
        <v>139</v>
      </c>
      <c r="BE466" s="219">
        <f>IF(N466="základní",J466,0)</f>
        <v>0</v>
      </c>
      <c r="BF466" s="219">
        <f>IF(N466="snížená",J466,0)</f>
        <v>0</v>
      </c>
      <c r="BG466" s="219">
        <f>IF(N466="zákl. přenesená",J466,0)</f>
        <v>0</v>
      </c>
      <c r="BH466" s="219">
        <f>IF(N466="sníž. přenesená",J466,0)</f>
        <v>0</v>
      </c>
      <c r="BI466" s="219">
        <f>IF(N466="nulová",J466,0)</f>
        <v>0</v>
      </c>
      <c r="BJ466" s="14" t="s">
        <v>84</v>
      </c>
      <c r="BK466" s="219">
        <f>ROUND(I466*H466,2)</f>
        <v>0</v>
      </c>
      <c r="BL466" s="14" t="s">
        <v>144</v>
      </c>
      <c r="BM466" s="218" t="s">
        <v>929</v>
      </c>
    </row>
    <row r="467" s="2" customFormat="1">
      <c r="A467" s="35"/>
      <c r="B467" s="36"/>
      <c r="C467" s="37"/>
      <c r="D467" s="220" t="s">
        <v>145</v>
      </c>
      <c r="E467" s="37"/>
      <c r="F467" s="221" t="s">
        <v>928</v>
      </c>
      <c r="G467" s="37"/>
      <c r="H467" s="37"/>
      <c r="I467" s="222"/>
      <c r="J467" s="37"/>
      <c r="K467" s="37"/>
      <c r="L467" s="41"/>
      <c r="M467" s="223"/>
      <c r="N467" s="224"/>
      <c r="O467" s="88"/>
      <c r="P467" s="88"/>
      <c r="Q467" s="88"/>
      <c r="R467" s="88"/>
      <c r="S467" s="88"/>
      <c r="T467" s="89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T467" s="14" t="s">
        <v>145</v>
      </c>
      <c r="AU467" s="14" t="s">
        <v>86</v>
      </c>
    </row>
    <row r="468" s="2" customFormat="1" ht="16.5" customHeight="1">
      <c r="A468" s="35"/>
      <c r="B468" s="36"/>
      <c r="C468" s="207" t="s">
        <v>930</v>
      </c>
      <c r="D468" s="207" t="s">
        <v>140</v>
      </c>
      <c r="E468" s="208" t="s">
        <v>931</v>
      </c>
      <c r="F468" s="209" t="s">
        <v>932</v>
      </c>
      <c r="G468" s="210" t="s">
        <v>149</v>
      </c>
      <c r="H468" s="211">
        <v>1</v>
      </c>
      <c r="I468" s="212"/>
      <c r="J468" s="213">
        <f>ROUND(I468*H468,2)</f>
        <v>0</v>
      </c>
      <c r="K468" s="209" t="s">
        <v>1</v>
      </c>
      <c r="L468" s="41"/>
      <c r="M468" s="214" t="s">
        <v>1</v>
      </c>
      <c r="N468" s="215" t="s">
        <v>41</v>
      </c>
      <c r="O468" s="88"/>
      <c r="P468" s="216">
        <f>O468*H468</f>
        <v>0</v>
      </c>
      <c r="Q468" s="216">
        <v>0</v>
      </c>
      <c r="R468" s="216">
        <f>Q468*H468</f>
        <v>0</v>
      </c>
      <c r="S468" s="216">
        <v>0</v>
      </c>
      <c r="T468" s="217">
        <f>S468*H468</f>
        <v>0</v>
      </c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R468" s="218" t="s">
        <v>144</v>
      </c>
      <c r="AT468" s="218" t="s">
        <v>140</v>
      </c>
      <c r="AU468" s="218" t="s">
        <v>86</v>
      </c>
      <c r="AY468" s="14" t="s">
        <v>139</v>
      </c>
      <c r="BE468" s="219">
        <f>IF(N468="základní",J468,0)</f>
        <v>0</v>
      </c>
      <c r="BF468" s="219">
        <f>IF(N468="snížená",J468,0)</f>
        <v>0</v>
      </c>
      <c r="BG468" s="219">
        <f>IF(N468="zákl. přenesená",J468,0)</f>
        <v>0</v>
      </c>
      <c r="BH468" s="219">
        <f>IF(N468="sníž. přenesená",J468,0)</f>
        <v>0</v>
      </c>
      <c r="BI468" s="219">
        <f>IF(N468="nulová",J468,0)</f>
        <v>0</v>
      </c>
      <c r="BJ468" s="14" t="s">
        <v>84</v>
      </c>
      <c r="BK468" s="219">
        <f>ROUND(I468*H468,2)</f>
        <v>0</v>
      </c>
      <c r="BL468" s="14" t="s">
        <v>144</v>
      </c>
      <c r="BM468" s="218" t="s">
        <v>933</v>
      </c>
    </row>
    <row r="469" s="2" customFormat="1">
      <c r="A469" s="35"/>
      <c r="B469" s="36"/>
      <c r="C469" s="37"/>
      <c r="D469" s="220" t="s">
        <v>145</v>
      </c>
      <c r="E469" s="37"/>
      <c r="F469" s="221" t="s">
        <v>932</v>
      </c>
      <c r="G469" s="37"/>
      <c r="H469" s="37"/>
      <c r="I469" s="222"/>
      <c r="J469" s="37"/>
      <c r="K469" s="37"/>
      <c r="L469" s="41"/>
      <c r="M469" s="223"/>
      <c r="N469" s="224"/>
      <c r="O469" s="88"/>
      <c r="P469" s="88"/>
      <c r="Q469" s="88"/>
      <c r="R469" s="88"/>
      <c r="S469" s="88"/>
      <c r="T469" s="89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T469" s="14" t="s">
        <v>145</v>
      </c>
      <c r="AU469" s="14" t="s">
        <v>86</v>
      </c>
    </row>
    <row r="470" s="2" customFormat="1" ht="16.5" customHeight="1">
      <c r="A470" s="35"/>
      <c r="B470" s="36"/>
      <c r="C470" s="207" t="s">
        <v>428</v>
      </c>
      <c r="D470" s="207" t="s">
        <v>140</v>
      </c>
      <c r="E470" s="208" t="s">
        <v>934</v>
      </c>
      <c r="F470" s="209" t="s">
        <v>935</v>
      </c>
      <c r="G470" s="210" t="s">
        <v>149</v>
      </c>
      <c r="H470" s="211">
        <v>1</v>
      </c>
      <c r="I470" s="212"/>
      <c r="J470" s="213">
        <f>ROUND(I470*H470,2)</f>
        <v>0</v>
      </c>
      <c r="K470" s="209" t="s">
        <v>1</v>
      </c>
      <c r="L470" s="41"/>
      <c r="M470" s="214" t="s">
        <v>1</v>
      </c>
      <c r="N470" s="215" t="s">
        <v>41</v>
      </c>
      <c r="O470" s="88"/>
      <c r="P470" s="216">
        <f>O470*H470</f>
        <v>0</v>
      </c>
      <c r="Q470" s="216">
        <v>0</v>
      </c>
      <c r="R470" s="216">
        <f>Q470*H470</f>
        <v>0</v>
      </c>
      <c r="S470" s="216">
        <v>0</v>
      </c>
      <c r="T470" s="217">
        <f>S470*H470</f>
        <v>0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R470" s="218" t="s">
        <v>144</v>
      </c>
      <c r="AT470" s="218" t="s">
        <v>140</v>
      </c>
      <c r="AU470" s="218" t="s">
        <v>86</v>
      </c>
      <c r="AY470" s="14" t="s">
        <v>139</v>
      </c>
      <c r="BE470" s="219">
        <f>IF(N470="základní",J470,0)</f>
        <v>0</v>
      </c>
      <c r="BF470" s="219">
        <f>IF(N470="snížená",J470,0)</f>
        <v>0</v>
      </c>
      <c r="BG470" s="219">
        <f>IF(N470="zákl. přenesená",J470,0)</f>
        <v>0</v>
      </c>
      <c r="BH470" s="219">
        <f>IF(N470="sníž. přenesená",J470,0)</f>
        <v>0</v>
      </c>
      <c r="BI470" s="219">
        <f>IF(N470="nulová",J470,0)</f>
        <v>0</v>
      </c>
      <c r="BJ470" s="14" t="s">
        <v>84</v>
      </c>
      <c r="BK470" s="219">
        <f>ROUND(I470*H470,2)</f>
        <v>0</v>
      </c>
      <c r="BL470" s="14" t="s">
        <v>144</v>
      </c>
      <c r="BM470" s="218" t="s">
        <v>936</v>
      </c>
    </row>
    <row r="471" s="2" customFormat="1">
      <c r="A471" s="35"/>
      <c r="B471" s="36"/>
      <c r="C471" s="37"/>
      <c r="D471" s="220" t="s">
        <v>145</v>
      </c>
      <c r="E471" s="37"/>
      <c r="F471" s="221" t="s">
        <v>935</v>
      </c>
      <c r="G471" s="37"/>
      <c r="H471" s="37"/>
      <c r="I471" s="222"/>
      <c r="J471" s="37"/>
      <c r="K471" s="37"/>
      <c r="L471" s="41"/>
      <c r="M471" s="223"/>
      <c r="N471" s="224"/>
      <c r="O471" s="88"/>
      <c r="P471" s="88"/>
      <c r="Q471" s="88"/>
      <c r="R471" s="88"/>
      <c r="S471" s="88"/>
      <c r="T471" s="89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T471" s="14" t="s">
        <v>145</v>
      </c>
      <c r="AU471" s="14" t="s">
        <v>86</v>
      </c>
    </row>
    <row r="472" s="2" customFormat="1" ht="16.5" customHeight="1">
      <c r="A472" s="35"/>
      <c r="B472" s="36"/>
      <c r="C472" s="207" t="s">
        <v>937</v>
      </c>
      <c r="D472" s="207" t="s">
        <v>140</v>
      </c>
      <c r="E472" s="208" t="s">
        <v>938</v>
      </c>
      <c r="F472" s="209" t="s">
        <v>939</v>
      </c>
      <c r="G472" s="210" t="s">
        <v>149</v>
      </c>
      <c r="H472" s="211">
        <v>1</v>
      </c>
      <c r="I472" s="212"/>
      <c r="J472" s="213">
        <f>ROUND(I472*H472,2)</f>
        <v>0</v>
      </c>
      <c r="K472" s="209" t="s">
        <v>1</v>
      </c>
      <c r="L472" s="41"/>
      <c r="M472" s="214" t="s">
        <v>1</v>
      </c>
      <c r="N472" s="215" t="s">
        <v>41</v>
      </c>
      <c r="O472" s="88"/>
      <c r="P472" s="216">
        <f>O472*H472</f>
        <v>0</v>
      </c>
      <c r="Q472" s="216">
        <v>0</v>
      </c>
      <c r="R472" s="216">
        <f>Q472*H472</f>
        <v>0</v>
      </c>
      <c r="S472" s="216">
        <v>0</v>
      </c>
      <c r="T472" s="217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218" t="s">
        <v>144</v>
      </c>
      <c r="AT472" s="218" t="s">
        <v>140</v>
      </c>
      <c r="AU472" s="218" t="s">
        <v>86</v>
      </c>
      <c r="AY472" s="14" t="s">
        <v>139</v>
      </c>
      <c r="BE472" s="219">
        <f>IF(N472="základní",J472,0)</f>
        <v>0</v>
      </c>
      <c r="BF472" s="219">
        <f>IF(N472="snížená",J472,0)</f>
        <v>0</v>
      </c>
      <c r="BG472" s="219">
        <f>IF(N472="zákl. přenesená",J472,0)</f>
        <v>0</v>
      </c>
      <c r="BH472" s="219">
        <f>IF(N472="sníž. přenesená",J472,0)</f>
        <v>0</v>
      </c>
      <c r="BI472" s="219">
        <f>IF(N472="nulová",J472,0)</f>
        <v>0</v>
      </c>
      <c r="BJ472" s="14" t="s">
        <v>84</v>
      </c>
      <c r="BK472" s="219">
        <f>ROUND(I472*H472,2)</f>
        <v>0</v>
      </c>
      <c r="BL472" s="14" t="s">
        <v>144</v>
      </c>
      <c r="BM472" s="218" t="s">
        <v>940</v>
      </c>
    </row>
    <row r="473" s="2" customFormat="1">
      <c r="A473" s="35"/>
      <c r="B473" s="36"/>
      <c r="C473" s="37"/>
      <c r="D473" s="220" t="s">
        <v>145</v>
      </c>
      <c r="E473" s="37"/>
      <c r="F473" s="221" t="s">
        <v>939</v>
      </c>
      <c r="G473" s="37"/>
      <c r="H473" s="37"/>
      <c r="I473" s="222"/>
      <c r="J473" s="37"/>
      <c r="K473" s="37"/>
      <c r="L473" s="41"/>
      <c r="M473" s="223"/>
      <c r="N473" s="224"/>
      <c r="O473" s="88"/>
      <c r="P473" s="88"/>
      <c r="Q473" s="88"/>
      <c r="R473" s="88"/>
      <c r="S473" s="88"/>
      <c r="T473" s="89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T473" s="14" t="s">
        <v>145</v>
      </c>
      <c r="AU473" s="14" t="s">
        <v>86</v>
      </c>
    </row>
    <row r="474" s="2" customFormat="1" ht="24.15" customHeight="1">
      <c r="A474" s="35"/>
      <c r="B474" s="36"/>
      <c r="C474" s="207" t="s">
        <v>431</v>
      </c>
      <c r="D474" s="207" t="s">
        <v>140</v>
      </c>
      <c r="E474" s="208" t="s">
        <v>941</v>
      </c>
      <c r="F474" s="209" t="s">
        <v>942</v>
      </c>
      <c r="G474" s="210" t="s">
        <v>149</v>
      </c>
      <c r="H474" s="211">
        <v>1</v>
      </c>
      <c r="I474" s="212"/>
      <c r="J474" s="213">
        <f>ROUND(I474*H474,2)</f>
        <v>0</v>
      </c>
      <c r="K474" s="209" t="s">
        <v>1</v>
      </c>
      <c r="L474" s="41"/>
      <c r="M474" s="214" t="s">
        <v>1</v>
      </c>
      <c r="N474" s="215" t="s">
        <v>41</v>
      </c>
      <c r="O474" s="88"/>
      <c r="P474" s="216">
        <f>O474*H474</f>
        <v>0</v>
      </c>
      <c r="Q474" s="216">
        <v>0</v>
      </c>
      <c r="R474" s="216">
        <f>Q474*H474</f>
        <v>0</v>
      </c>
      <c r="S474" s="216">
        <v>0</v>
      </c>
      <c r="T474" s="217">
        <f>S474*H474</f>
        <v>0</v>
      </c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R474" s="218" t="s">
        <v>144</v>
      </c>
      <c r="AT474" s="218" t="s">
        <v>140</v>
      </c>
      <c r="AU474" s="218" t="s">
        <v>86</v>
      </c>
      <c r="AY474" s="14" t="s">
        <v>139</v>
      </c>
      <c r="BE474" s="219">
        <f>IF(N474="základní",J474,0)</f>
        <v>0</v>
      </c>
      <c r="BF474" s="219">
        <f>IF(N474="snížená",J474,0)</f>
        <v>0</v>
      </c>
      <c r="BG474" s="219">
        <f>IF(N474="zákl. přenesená",J474,0)</f>
        <v>0</v>
      </c>
      <c r="BH474" s="219">
        <f>IF(N474="sníž. přenesená",J474,0)</f>
        <v>0</v>
      </c>
      <c r="BI474" s="219">
        <f>IF(N474="nulová",J474,0)</f>
        <v>0</v>
      </c>
      <c r="BJ474" s="14" t="s">
        <v>84</v>
      </c>
      <c r="BK474" s="219">
        <f>ROUND(I474*H474,2)</f>
        <v>0</v>
      </c>
      <c r="BL474" s="14" t="s">
        <v>144</v>
      </c>
      <c r="BM474" s="218" t="s">
        <v>943</v>
      </c>
    </row>
    <row r="475" s="2" customFormat="1">
      <c r="A475" s="35"/>
      <c r="B475" s="36"/>
      <c r="C475" s="37"/>
      <c r="D475" s="220" t="s">
        <v>145</v>
      </c>
      <c r="E475" s="37"/>
      <c r="F475" s="221" t="s">
        <v>942</v>
      </c>
      <c r="G475" s="37"/>
      <c r="H475" s="37"/>
      <c r="I475" s="222"/>
      <c r="J475" s="37"/>
      <c r="K475" s="37"/>
      <c r="L475" s="41"/>
      <c r="M475" s="223"/>
      <c r="N475" s="224"/>
      <c r="O475" s="88"/>
      <c r="P475" s="88"/>
      <c r="Q475" s="88"/>
      <c r="R475" s="88"/>
      <c r="S475" s="88"/>
      <c r="T475" s="89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T475" s="14" t="s">
        <v>145</v>
      </c>
      <c r="AU475" s="14" t="s">
        <v>86</v>
      </c>
    </row>
    <row r="476" s="2" customFormat="1" ht="16.5" customHeight="1">
      <c r="A476" s="35"/>
      <c r="B476" s="36"/>
      <c r="C476" s="207" t="s">
        <v>944</v>
      </c>
      <c r="D476" s="207" t="s">
        <v>140</v>
      </c>
      <c r="E476" s="208" t="s">
        <v>934</v>
      </c>
      <c r="F476" s="209" t="s">
        <v>935</v>
      </c>
      <c r="G476" s="210" t="s">
        <v>149</v>
      </c>
      <c r="H476" s="211">
        <v>1</v>
      </c>
      <c r="I476" s="212"/>
      <c r="J476" s="213">
        <f>ROUND(I476*H476,2)</f>
        <v>0</v>
      </c>
      <c r="K476" s="209" t="s">
        <v>1</v>
      </c>
      <c r="L476" s="41"/>
      <c r="M476" s="214" t="s">
        <v>1</v>
      </c>
      <c r="N476" s="215" t="s">
        <v>41</v>
      </c>
      <c r="O476" s="88"/>
      <c r="P476" s="216">
        <f>O476*H476</f>
        <v>0</v>
      </c>
      <c r="Q476" s="216">
        <v>0</v>
      </c>
      <c r="R476" s="216">
        <f>Q476*H476</f>
        <v>0</v>
      </c>
      <c r="S476" s="216">
        <v>0</v>
      </c>
      <c r="T476" s="217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218" t="s">
        <v>144</v>
      </c>
      <c r="AT476" s="218" t="s">
        <v>140</v>
      </c>
      <c r="AU476" s="218" t="s">
        <v>86</v>
      </c>
      <c r="AY476" s="14" t="s">
        <v>139</v>
      </c>
      <c r="BE476" s="219">
        <f>IF(N476="základní",J476,0)</f>
        <v>0</v>
      </c>
      <c r="BF476" s="219">
        <f>IF(N476="snížená",J476,0)</f>
        <v>0</v>
      </c>
      <c r="BG476" s="219">
        <f>IF(N476="zákl. přenesená",J476,0)</f>
        <v>0</v>
      </c>
      <c r="BH476" s="219">
        <f>IF(N476="sníž. přenesená",J476,0)</f>
        <v>0</v>
      </c>
      <c r="BI476" s="219">
        <f>IF(N476="nulová",J476,0)</f>
        <v>0</v>
      </c>
      <c r="BJ476" s="14" t="s">
        <v>84</v>
      </c>
      <c r="BK476" s="219">
        <f>ROUND(I476*H476,2)</f>
        <v>0</v>
      </c>
      <c r="BL476" s="14" t="s">
        <v>144</v>
      </c>
      <c r="BM476" s="218" t="s">
        <v>945</v>
      </c>
    </row>
    <row r="477" s="2" customFormat="1">
      <c r="A477" s="35"/>
      <c r="B477" s="36"/>
      <c r="C477" s="37"/>
      <c r="D477" s="220" t="s">
        <v>145</v>
      </c>
      <c r="E477" s="37"/>
      <c r="F477" s="221" t="s">
        <v>935</v>
      </c>
      <c r="G477" s="37"/>
      <c r="H477" s="37"/>
      <c r="I477" s="222"/>
      <c r="J477" s="37"/>
      <c r="K477" s="37"/>
      <c r="L477" s="41"/>
      <c r="M477" s="223"/>
      <c r="N477" s="224"/>
      <c r="O477" s="88"/>
      <c r="P477" s="88"/>
      <c r="Q477" s="88"/>
      <c r="R477" s="88"/>
      <c r="S477" s="88"/>
      <c r="T477" s="89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T477" s="14" t="s">
        <v>145</v>
      </c>
      <c r="AU477" s="14" t="s">
        <v>86</v>
      </c>
    </row>
    <row r="478" s="2" customFormat="1" ht="16.5" customHeight="1">
      <c r="A478" s="35"/>
      <c r="B478" s="36"/>
      <c r="C478" s="207" t="s">
        <v>436</v>
      </c>
      <c r="D478" s="207" t="s">
        <v>140</v>
      </c>
      <c r="E478" s="208" t="s">
        <v>946</v>
      </c>
      <c r="F478" s="209" t="s">
        <v>947</v>
      </c>
      <c r="G478" s="210" t="s">
        <v>149</v>
      </c>
      <c r="H478" s="211">
        <v>1</v>
      </c>
      <c r="I478" s="212"/>
      <c r="J478" s="213">
        <f>ROUND(I478*H478,2)</f>
        <v>0</v>
      </c>
      <c r="K478" s="209" t="s">
        <v>1</v>
      </c>
      <c r="L478" s="41"/>
      <c r="M478" s="214" t="s">
        <v>1</v>
      </c>
      <c r="N478" s="215" t="s">
        <v>41</v>
      </c>
      <c r="O478" s="88"/>
      <c r="P478" s="216">
        <f>O478*H478</f>
        <v>0</v>
      </c>
      <c r="Q478" s="216">
        <v>0</v>
      </c>
      <c r="R478" s="216">
        <f>Q478*H478</f>
        <v>0</v>
      </c>
      <c r="S478" s="216">
        <v>0</v>
      </c>
      <c r="T478" s="217">
        <f>S478*H478</f>
        <v>0</v>
      </c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R478" s="218" t="s">
        <v>144</v>
      </c>
      <c r="AT478" s="218" t="s">
        <v>140</v>
      </c>
      <c r="AU478" s="218" t="s">
        <v>86</v>
      </c>
      <c r="AY478" s="14" t="s">
        <v>139</v>
      </c>
      <c r="BE478" s="219">
        <f>IF(N478="základní",J478,0)</f>
        <v>0</v>
      </c>
      <c r="BF478" s="219">
        <f>IF(N478="snížená",J478,0)</f>
        <v>0</v>
      </c>
      <c r="BG478" s="219">
        <f>IF(N478="zákl. přenesená",J478,0)</f>
        <v>0</v>
      </c>
      <c r="BH478" s="219">
        <f>IF(N478="sníž. přenesená",J478,0)</f>
        <v>0</v>
      </c>
      <c r="BI478" s="219">
        <f>IF(N478="nulová",J478,0)</f>
        <v>0</v>
      </c>
      <c r="BJ478" s="14" t="s">
        <v>84</v>
      </c>
      <c r="BK478" s="219">
        <f>ROUND(I478*H478,2)</f>
        <v>0</v>
      </c>
      <c r="BL478" s="14" t="s">
        <v>144</v>
      </c>
      <c r="BM478" s="218" t="s">
        <v>948</v>
      </c>
    </row>
    <row r="479" s="2" customFormat="1">
      <c r="A479" s="35"/>
      <c r="B479" s="36"/>
      <c r="C479" s="37"/>
      <c r="D479" s="220" t="s">
        <v>145</v>
      </c>
      <c r="E479" s="37"/>
      <c r="F479" s="221" t="s">
        <v>947</v>
      </c>
      <c r="G479" s="37"/>
      <c r="H479" s="37"/>
      <c r="I479" s="222"/>
      <c r="J479" s="37"/>
      <c r="K479" s="37"/>
      <c r="L479" s="41"/>
      <c r="M479" s="223"/>
      <c r="N479" s="224"/>
      <c r="O479" s="88"/>
      <c r="P479" s="88"/>
      <c r="Q479" s="88"/>
      <c r="R479" s="88"/>
      <c r="S479" s="88"/>
      <c r="T479" s="89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T479" s="14" t="s">
        <v>145</v>
      </c>
      <c r="AU479" s="14" t="s">
        <v>86</v>
      </c>
    </row>
    <row r="480" s="2" customFormat="1" ht="16.5" customHeight="1">
      <c r="A480" s="35"/>
      <c r="B480" s="36"/>
      <c r="C480" s="207" t="s">
        <v>949</v>
      </c>
      <c r="D480" s="207" t="s">
        <v>140</v>
      </c>
      <c r="E480" s="208" t="s">
        <v>950</v>
      </c>
      <c r="F480" s="209" t="s">
        <v>951</v>
      </c>
      <c r="G480" s="210" t="s">
        <v>149</v>
      </c>
      <c r="H480" s="211">
        <v>1</v>
      </c>
      <c r="I480" s="212"/>
      <c r="J480" s="213">
        <f>ROUND(I480*H480,2)</f>
        <v>0</v>
      </c>
      <c r="K480" s="209" t="s">
        <v>1</v>
      </c>
      <c r="L480" s="41"/>
      <c r="M480" s="214" t="s">
        <v>1</v>
      </c>
      <c r="N480" s="215" t="s">
        <v>41</v>
      </c>
      <c r="O480" s="88"/>
      <c r="P480" s="216">
        <f>O480*H480</f>
        <v>0</v>
      </c>
      <c r="Q480" s="216">
        <v>0</v>
      </c>
      <c r="R480" s="216">
        <f>Q480*H480</f>
        <v>0</v>
      </c>
      <c r="S480" s="216">
        <v>0</v>
      </c>
      <c r="T480" s="217">
        <f>S480*H480</f>
        <v>0</v>
      </c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R480" s="218" t="s">
        <v>144</v>
      </c>
      <c r="AT480" s="218" t="s">
        <v>140</v>
      </c>
      <c r="AU480" s="218" t="s">
        <v>86</v>
      </c>
      <c r="AY480" s="14" t="s">
        <v>139</v>
      </c>
      <c r="BE480" s="219">
        <f>IF(N480="základní",J480,0)</f>
        <v>0</v>
      </c>
      <c r="BF480" s="219">
        <f>IF(N480="snížená",J480,0)</f>
        <v>0</v>
      </c>
      <c r="BG480" s="219">
        <f>IF(N480="zákl. přenesená",J480,0)</f>
        <v>0</v>
      </c>
      <c r="BH480" s="219">
        <f>IF(N480="sníž. přenesená",J480,0)</f>
        <v>0</v>
      </c>
      <c r="BI480" s="219">
        <f>IF(N480="nulová",J480,0)</f>
        <v>0</v>
      </c>
      <c r="BJ480" s="14" t="s">
        <v>84</v>
      </c>
      <c r="BK480" s="219">
        <f>ROUND(I480*H480,2)</f>
        <v>0</v>
      </c>
      <c r="BL480" s="14" t="s">
        <v>144</v>
      </c>
      <c r="BM480" s="218" t="s">
        <v>952</v>
      </c>
    </row>
    <row r="481" s="2" customFormat="1">
      <c r="A481" s="35"/>
      <c r="B481" s="36"/>
      <c r="C481" s="37"/>
      <c r="D481" s="220" t="s">
        <v>145</v>
      </c>
      <c r="E481" s="37"/>
      <c r="F481" s="221" t="s">
        <v>951</v>
      </c>
      <c r="G481" s="37"/>
      <c r="H481" s="37"/>
      <c r="I481" s="222"/>
      <c r="J481" s="37"/>
      <c r="K481" s="37"/>
      <c r="L481" s="41"/>
      <c r="M481" s="223"/>
      <c r="N481" s="224"/>
      <c r="O481" s="88"/>
      <c r="P481" s="88"/>
      <c r="Q481" s="88"/>
      <c r="R481" s="88"/>
      <c r="S481" s="88"/>
      <c r="T481" s="89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T481" s="14" t="s">
        <v>145</v>
      </c>
      <c r="AU481" s="14" t="s">
        <v>86</v>
      </c>
    </row>
    <row r="482" s="2" customFormat="1">
      <c r="A482" s="35"/>
      <c r="B482" s="36"/>
      <c r="C482" s="37"/>
      <c r="D482" s="220" t="s">
        <v>633</v>
      </c>
      <c r="E482" s="37"/>
      <c r="F482" s="237" t="s">
        <v>700</v>
      </c>
      <c r="G482" s="37"/>
      <c r="H482" s="37"/>
      <c r="I482" s="222"/>
      <c r="J482" s="37"/>
      <c r="K482" s="37"/>
      <c r="L482" s="41"/>
      <c r="M482" s="223"/>
      <c r="N482" s="224"/>
      <c r="O482" s="88"/>
      <c r="P482" s="88"/>
      <c r="Q482" s="88"/>
      <c r="R482" s="88"/>
      <c r="S482" s="88"/>
      <c r="T482" s="89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T482" s="14" t="s">
        <v>633</v>
      </c>
      <c r="AU482" s="14" t="s">
        <v>86</v>
      </c>
    </row>
    <row r="483" s="2" customFormat="1" ht="24.15" customHeight="1">
      <c r="A483" s="35"/>
      <c r="B483" s="36"/>
      <c r="C483" s="207" t="s">
        <v>439</v>
      </c>
      <c r="D483" s="207" t="s">
        <v>140</v>
      </c>
      <c r="E483" s="208" t="s">
        <v>631</v>
      </c>
      <c r="F483" s="209" t="s">
        <v>632</v>
      </c>
      <c r="G483" s="210" t="s">
        <v>149</v>
      </c>
      <c r="H483" s="211">
        <v>1</v>
      </c>
      <c r="I483" s="212"/>
      <c r="J483" s="213">
        <f>ROUND(I483*H483,2)</f>
        <v>0</v>
      </c>
      <c r="K483" s="209" t="s">
        <v>1</v>
      </c>
      <c r="L483" s="41"/>
      <c r="M483" s="214" t="s">
        <v>1</v>
      </c>
      <c r="N483" s="215" t="s">
        <v>41</v>
      </c>
      <c r="O483" s="88"/>
      <c r="P483" s="216">
        <f>O483*H483</f>
        <v>0</v>
      </c>
      <c r="Q483" s="216">
        <v>0</v>
      </c>
      <c r="R483" s="216">
        <f>Q483*H483</f>
        <v>0</v>
      </c>
      <c r="S483" s="216">
        <v>0</v>
      </c>
      <c r="T483" s="217">
        <f>S483*H483</f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218" t="s">
        <v>144</v>
      </c>
      <c r="AT483" s="218" t="s">
        <v>140</v>
      </c>
      <c r="AU483" s="218" t="s">
        <v>86</v>
      </c>
      <c r="AY483" s="14" t="s">
        <v>139</v>
      </c>
      <c r="BE483" s="219">
        <f>IF(N483="základní",J483,0)</f>
        <v>0</v>
      </c>
      <c r="BF483" s="219">
        <f>IF(N483="snížená",J483,0)</f>
        <v>0</v>
      </c>
      <c r="BG483" s="219">
        <f>IF(N483="zákl. přenesená",J483,0)</f>
        <v>0</v>
      </c>
      <c r="BH483" s="219">
        <f>IF(N483="sníž. přenesená",J483,0)</f>
        <v>0</v>
      </c>
      <c r="BI483" s="219">
        <f>IF(N483="nulová",J483,0)</f>
        <v>0</v>
      </c>
      <c r="BJ483" s="14" t="s">
        <v>84</v>
      </c>
      <c r="BK483" s="219">
        <f>ROUND(I483*H483,2)</f>
        <v>0</v>
      </c>
      <c r="BL483" s="14" t="s">
        <v>144</v>
      </c>
      <c r="BM483" s="218" t="s">
        <v>953</v>
      </c>
    </row>
    <row r="484" s="2" customFormat="1">
      <c r="A484" s="35"/>
      <c r="B484" s="36"/>
      <c r="C484" s="37"/>
      <c r="D484" s="220" t="s">
        <v>145</v>
      </c>
      <c r="E484" s="37"/>
      <c r="F484" s="221" t="s">
        <v>632</v>
      </c>
      <c r="G484" s="37"/>
      <c r="H484" s="37"/>
      <c r="I484" s="222"/>
      <c r="J484" s="37"/>
      <c r="K484" s="37"/>
      <c r="L484" s="41"/>
      <c r="M484" s="223"/>
      <c r="N484" s="224"/>
      <c r="O484" s="88"/>
      <c r="P484" s="88"/>
      <c r="Q484" s="88"/>
      <c r="R484" s="88"/>
      <c r="S484" s="88"/>
      <c r="T484" s="89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T484" s="14" t="s">
        <v>145</v>
      </c>
      <c r="AU484" s="14" t="s">
        <v>86</v>
      </c>
    </row>
    <row r="485" s="2" customFormat="1" ht="24.15" customHeight="1">
      <c r="A485" s="35"/>
      <c r="B485" s="36"/>
      <c r="C485" s="207" t="s">
        <v>954</v>
      </c>
      <c r="D485" s="207" t="s">
        <v>140</v>
      </c>
      <c r="E485" s="208" t="s">
        <v>955</v>
      </c>
      <c r="F485" s="209" t="s">
        <v>956</v>
      </c>
      <c r="G485" s="210" t="s">
        <v>149</v>
      </c>
      <c r="H485" s="211">
        <v>1</v>
      </c>
      <c r="I485" s="212"/>
      <c r="J485" s="213">
        <f>ROUND(I485*H485,2)</f>
        <v>0</v>
      </c>
      <c r="K485" s="209" t="s">
        <v>1</v>
      </c>
      <c r="L485" s="41"/>
      <c r="M485" s="214" t="s">
        <v>1</v>
      </c>
      <c r="N485" s="215" t="s">
        <v>41</v>
      </c>
      <c r="O485" s="88"/>
      <c r="P485" s="216">
        <f>O485*H485</f>
        <v>0</v>
      </c>
      <c r="Q485" s="216">
        <v>0</v>
      </c>
      <c r="R485" s="216">
        <f>Q485*H485</f>
        <v>0</v>
      </c>
      <c r="S485" s="216">
        <v>0</v>
      </c>
      <c r="T485" s="217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218" t="s">
        <v>144</v>
      </c>
      <c r="AT485" s="218" t="s">
        <v>140</v>
      </c>
      <c r="AU485" s="218" t="s">
        <v>86</v>
      </c>
      <c r="AY485" s="14" t="s">
        <v>139</v>
      </c>
      <c r="BE485" s="219">
        <f>IF(N485="základní",J485,0)</f>
        <v>0</v>
      </c>
      <c r="BF485" s="219">
        <f>IF(N485="snížená",J485,0)</f>
        <v>0</v>
      </c>
      <c r="BG485" s="219">
        <f>IF(N485="zákl. přenesená",J485,0)</f>
        <v>0</v>
      </c>
      <c r="BH485" s="219">
        <f>IF(N485="sníž. přenesená",J485,0)</f>
        <v>0</v>
      </c>
      <c r="BI485" s="219">
        <f>IF(N485="nulová",J485,0)</f>
        <v>0</v>
      </c>
      <c r="BJ485" s="14" t="s">
        <v>84</v>
      </c>
      <c r="BK485" s="219">
        <f>ROUND(I485*H485,2)</f>
        <v>0</v>
      </c>
      <c r="BL485" s="14" t="s">
        <v>144</v>
      </c>
      <c r="BM485" s="218" t="s">
        <v>957</v>
      </c>
    </row>
    <row r="486" s="2" customFormat="1">
      <c r="A486" s="35"/>
      <c r="B486" s="36"/>
      <c r="C486" s="37"/>
      <c r="D486" s="220" t="s">
        <v>145</v>
      </c>
      <c r="E486" s="37"/>
      <c r="F486" s="221" t="s">
        <v>956</v>
      </c>
      <c r="G486" s="37"/>
      <c r="H486" s="37"/>
      <c r="I486" s="222"/>
      <c r="J486" s="37"/>
      <c r="K486" s="37"/>
      <c r="L486" s="41"/>
      <c r="M486" s="223"/>
      <c r="N486" s="224"/>
      <c r="O486" s="88"/>
      <c r="P486" s="88"/>
      <c r="Q486" s="88"/>
      <c r="R486" s="88"/>
      <c r="S486" s="88"/>
      <c r="T486" s="89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T486" s="14" t="s">
        <v>145</v>
      </c>
      <c r="AU486" s="14" t="s">
        <v>86</v>
      </c>
    </row>
    <row r="487" s="2" customFormat="1" ht="16.5" customHeight="1">
      <c r="A487" s="35"/>
      <c r="B487" s="36"/>
      <c r="C487" s="207" t="s">
        <v>445</v>
      </c>
      <c r="D487" s="207" t="s">
        <v>140</v>
      </c>
      <c r="E487" s="208" t="s">
        <v>958</v>
      </c>
      <c r="F487" s="209" t="s">
        <v>959</v>
      </c>
      <c r="G487" s="210" t="s">
        <v>149</v>
      </c>
      <c r="H487" s="211">
        <v>1</v>
      </c>
      <c r="I487" s="212"/>
      <c r="J487" s="213">
        <f>ROUND(I487*H487,2)</f>
        <v>0</v>
      </c>
      <c r="K487" s="209" t="s">
        <v>1</v>
      </c>
      <c r="L487" s="41"/>
      <c r="M487" s="214" t="s">
        <v>1</v>
      </c>
      <c r="N487" s="215" t="s">
        <v>41</v>
      </c>
      <c r="O487" s="88"/>
      <c r="P487" s="216">
        <f>O487*H487</f>
        <v>0</v>
      </c>
      <c r="Q487" s="216">
        <v>0</v>
      </c>
      <c r="R487" s="216">
        <f>Q487*H487</f>
        <v>0</v>
      </c>
      <c r="S487" s="216">
        <v>0</v>
      </c>
      <c r="T487" s="217">
        <f>S487*H487</f>
        <v>0</v>
      </c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R487" s="218" t="s">
        <v>144</v>
      </c>
      <c r="AT487" s="218" t="s">
        <v>140</v>
      </c>
      <c r="AU487" s="218" t="s">
        <v>86</v>
      </c>
      <c r="AY487" s="14" t="s">
        <v>139</v>
      </c>
      <c r="BE487" s="219">
        <f>IF(N487="základní",J487,0)</f>
        <v>0</v>
      </c>
      <c r="BF487" s="219">
        <f>IF(N487="snížená",J487,0)</f>
        <v>0</v>
      </c>
      <c r="BG487" s="219">
        <f>IF(N487="zákl. přenesená",J487,0)</f>
        <v>0</v>
      </c>
      <c r="BH487" s="219">
        <f>IF(N487="sníž. přenesená",J487,0)</f>
        <v>0</v>
      </c>
      <c r="BI487" s="219">
        <f>IF(N487="nulová",J487,0)</f>
        <v>0</v>
      </c>
      <c r="BJ487" s="14" t="s">
        <v>84</v>
      </c>
      <c r="BK487" s="219">
        <f>ROUND(I487*H487,2)</f>
        <v>0</v>
      </c>
      <c r="BL487" s="14" t="s">
        <v>144</v>
      </c>
      <c r="BM487" s="218" t="s">
        <v>960</v>
      </c>
    </row>
    <row r="488" s="2" customFormat="1">
      <c r="A488" s="35"/>
      <c r="B488" s="36"/>
      <c r="C488" s="37"/>
      <c r="D488" s="220" t="s">
        <v>145</v>
      </c>
      <c r="E488" s="37"/>
      <c r="F488" s="221" t="s">
        <v>959</v>
      </c>
      <c r="G488" s="37"/>
      <c r="H488" s="37"/>
      <c r="I488" s="222"/>
      <c r="J488" s="37"/>
      <c r="K488" s="37"/>
      <c r="L488" s="41"/>
      <c r="M488" s="223"/>
      <c r="N488" s="224"/>
      <c r="O488" s="88"/>
      <c r="P488" s="88"/>
      <c r="Q488" s="88"/>
      <c r="R488" s="88"/>
      <c r="S488" s="88"/>
      <c r="T488" s="89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T488" s="14" t="s">
        <v>145</v>
      </c>
      <c r="AU488" s="14" t="s">
        <v>86</v>
      </c>
    </row>
    <row r="489" s="2" customFormat="1" ht="16.5" customHeight="1">
      <c r="A489" s="35"/>
      <c r="B489" s="36"/>
      <c r="C489" s="207" t="s">
        <v>961</v>
      </c>
      <c r="D489" s="207" t="s">
        <v>140</v>
      </c>
      <c r="E489" s="208" t="s">
        <v>962</v>
      </c>
      <c r="F489" s="209" t="s">
        <v>963</v>
      </c>
      <c r="G489" s="210" t="s">
        <v>149</v>
      </c>
      <c r="H489" s="211">
        <v>1</v>
      </c>
      <c r="I489" s="212"/>
      <c r="J489" s="213">
        <f>ROUND(I489*H489,2)</f>
        <v>0</v>
      </c>
      <c r="K489" s="209" t="s">
        <v>1</v>
      </c>
      <c r="L489" s="41"/>
      <c r="M489" s="214" t="s">
        <v>1</v>
      </c>
      <c r="N489" s="215" t="s">
        <v>41</v>
      </c>
      <c r="O489" s="88"/>
      <c r="P489" s="216">
        <f>O489*H489</f>
        <v>0</v>
      </c>
      <c r="Q489" s="216">
        <v>0</v>
      </c>
      <c r="R489" s="216">
        <f>Q489*H489</f>
        <v>0</v>
      </c>
      <c r="S489" s="216">
        <v>0</v>
      </c>
      <c r="T489" s="217">
        <f>S489*H489</f>
        <v>0</v>
      </c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R489" s="218" t="s">
        <v>144</v>
      </c>
      <c r="AT489" s="218" t="s">
        <v>140</v>
      </c>
      <c r="AU489" s="218" t="s">
        <v>86</v>
      </c>
      <c r="AY489" s="14" t="s">
        <v>139</v>
      </c>
      <c r="BE489" s="219">
        <f>IF(N489="základní",J489,0)</f>
        <v>0</v>
      </c>
      <c r="BF489" s="219">
        <f>IF(N489="snížená",J489,0)</f>
        <v>0</v>
      </c>
      <c r="BG489" s="219">
        <f>IF(N489="zákl. přenesená",J489,0)</f>
        <v>0</v>
      </c>
      <c r="BH489" s="219">
        <f>IF(N489="sníž. přenesená",J489,0)</f>
        <v>0</v>
      </c>
      <c r="BI489" s="219">
        <f>IF(N489="nulová",J489,0)</f>
        <v>0</v>
      </c>
      <c r="BJ489" s="14" t="s">
        <v>84</v>
      </c>
      <c r="BK489" s="219">
        <f>ROUND(I489*H489,2)</f>
        <v>0</v>
      </c>
      <c r="BL489" s="14" t="s">
        <v>144</v>
      </c>
      <c r="BM489" s="218" t="s">
        <v>964</v>
      </c>
    </row>
    <row r="490" s="2" customFormat="1">
      <c r="A490" s="35"/>
      <c r="B490" s="36"/>
      <c r="C490" s="37"/>
      <c r="D490" s="220" t="s">
        <v>145</v>
      </c>
      <c r="E490" s="37"/>
      <c r="F490" s="221" t="s">
        <v>963</v>
      </c>
      <c r="G490" s="37"/>
      <c r="H490" s="37"/>
      <c r="I490" s="222"/>
      <c r="J490" s="37"/>
      <c r="K490" s="37"/>
      <c r="L490" s="41"/>
      <c r="M490" s="223"/>
      <c r="N490" s="224"/>
      <c r="O490" s="88"/>
      <c r="P490" s="88"/>
      <c r="Q490" s="88"/>
      <c r="R490" s="88"/>
      <c r="S490" s="88"/>
      <c r="T490" s="89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T490" s="14" t="s">
        <v>145</v>
      </c>
      <c r="AU490" s="14" t="s">
        <v>86</v>
      </c>
    </row>
    <row r="491" s="2" customFormat="1">
      <c r="A491" s="35"/>
      <c r="B491" s="36"/>
      <c r="C491" s="37"/>
      <c r="D491" s="220" t="s">
        <v>633</v>
      </c>
      <c r="E491" s="37"/>
      <c r="F491" s="237" t="s">
        <v>661</v>
      </c>
      <c r="G491" s="37"/>
      <c r="H491" s="37"/>
      <c r="I491" s="222"/>
      <c r="J491" s="37"/>
      <c r="K491" s="37"/>
      <c r="L491" s="41"/>
      <c r="M491" s="223"/>
      <c r="N491" s="224"/>
      <c r="O491" s="88"/>
      <c r="P491" s="88"/>
      <c r="Q491" s="88"/>
      <c r="R491" s="88"/>
      <c r="S491" s="88"/>
      <c r="T491" s="89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T491" s="14" t="s">
        <v>633</v>
      </c>
      <c r="AU491" s="14" t="s">
        <v>86</v>
      </c>
    </row>
    <row r="492" s="2" customFormat="1" ht="24.15" customHeight="1">
      <c r="A492" s="35"/>
      <c r="B492" s="36"/>
      <c r="C492" s="207" t="s">
        <v>449</v>
      </c>
      <c r="D492" s="207" t="s">
        <v>140</v>
      </c>
      <c r="E492" s="208" t="s">
        <v>965</v>
      </c>
      <c r="F492" s="209" t="s">
        <v>966</v>
      </c>
      <c r="G492" s="210" t="s">
        <v>149</v>
      </c>
      <c r="H492" s="211">
        <v>1</v>
      </c>
      <c r="I492" s="212"/>
      <c r="J492" s="213">
        <f>ROUND(I492*H492,2)</f>
        <v>0</v>
      </c>
      <c r="K492" s="209" t="s">
        <v>1</v>
      </c>
      <c r="L492" s="41"/>
      <c r="M492" s="214" t="s">
        <v>1</v>
      </c>
      <c r="N492" s="215" t="s">
        <v>41</v>
      </c>
      <c r="O492" s="88"/>
      <c r="P492" s="216">
        <f>O492*H492</f>
        <v>0</v>
      </c>
      <c r="Q492" s="216">
        <v>0</v>
      </c>
      <c r="R492" s="216">
        <f>Q492*H492</f>
        <v>0</v>
      </c>
      <c r="S492" s="216">
        <v>0</v>
      </c>
      <c r="T492" s="217">
        <f>S492*H492</f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218" t="s">
        <v>144</v>
      </c>
      <c r="AT492" s="218" t="s">
        <v>140</v>
      </c>
      <c r="AU492" s="218" t="s">
        <v>86</v>
      </c>
      <c r="AY492" s="14" t="s">
        <v>139</v>
      </c>
      <c r="BE492" s="219">
        <f>IF(N492="základní",J492,0)</f>
        <v>0</v>
      </c>
      <c r="BF492" s="219">
        <f>IF(N492="snížená",J492,0)</f>
        <v>0</v>
      </c>
      <c r="BG492" s="219">
        <f>IF(N492="zákl. přenesená",J492,0)</f>
        <v>0</v>
      </c>
      <c r="BH492" s="219">
        <f>IF(N492="sníž. přenesená",J492,0)</f>
        <v>0</v>
      </c>
      <c r="BI492" s="219">
        <f>IF(N492="nulová",J492,0)</f>
        <v>0</v>
      </c>
      <c r="BJ492" s="14" t="s">
        <v>84</v>
      </c>
      <c r="BK492" s="219">
        <f>ROUND(I492*H492,2)</f>
        <v>0</v>
      </c>
      <c r="BL492" s="14" t="s">
        <v>144</v>
      </c>
      <c r="BM492" s="218" t="s">
        <v>967</v>
      </c>
    </row>
    <row r="493" s="2" customFormat="1">
      <c r="A493" s="35"/>
      <c r="B493" s="36"/>
      <c r="C493" s="37"/>
      <c r="D493" s="220" t="s">
        <v>145</v>
      </c>
      <c r="E493" s="37"/>
      <c r="F493" s="221" t="s">
        <v>966</v>
      </c>
      <c r="G493" s="37"/>
      <c r="H493" s="37"/>
      <c r="I493" s="222"/>
      <c r="J493" s="37"/>
      <c r="K493" s="37"/>
      <c r="L493" s="41"/>
      <c r="M493" s="223"/>
      <c r="N493" s="224"/>
      <c r="O493" s="88"/>
      <c r="P493" s="88"/>
      <c r="Q493" s="88"/>
      <c r="R493" s="88"/>
      <c r="S493" s="88"/>
      <c r="T493" s="89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T493" s="14" t="s">
        <v>145</v>
      </c>
      <c r="AU493" s="14" t="s">
        <v>86</v>
      </c>
    </row>
    <row r="494" s="2" customFormat="1" ht="24.15" customHeight="1">
      <c r="A494" s="35"/>
      <c r="B494" s="36"/>
      <c r="C494" s="207" t="s">
        <v>968</v>
      </c>
      <c r="D494" s="207" t="s">
        <v>140</v>
      </c>
      <c r="E494" s="208" t="s">
        <v>969</v>
      </c>
      <c r="F494" s="209" t="s">
        <v>970</v>
      </c>
      <c r="G494" s="210" t="s">
        <v>149</v>
      </c>
      <c r="H494" s="211">
        <v>1</v>
      </c>
      <c r="I494" s="212"/>
      <c r="J494" s="213">
        <f>ROUND(I494*H494,2)</f>
        <v>0</v>
      </c>
      <c r="K494" s="209" t="s">
        <v>1</v>
      </c>
      <c r="L494" s="41"/>
      <c r="M494" s="214" t="s">
        <v>1</v>
      </c>
      <c r="N494" s="215" t="s">
        <v>41</v>
      </c>
      <c r="O494" s="88"/>
      <c r="P494" s="216">
        <f>O494*H494</f>
        <v>0</v>
      </c>
      <c r="Q494" s="216">
        <v>0</v>
      </c>
      <c r="R494" s="216">
        <f>Q494*H494</f>
        <v>0</v>
      </c>
      <c r="S494" s="216">
        <v>0</v>
      </c>
      <c r="T494" s="217">
        <f>S494*H494</f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218" t="s">
        <v>144</v>
      </c>
      <c r="AT494" s="218" t="s">
        <v>140</v>
      </c>
      <c r="AU494" s="218" t="s">
        <v>86</v>
      </c>
      <c r="AY494" s="14" t="s">
        <v>139</v>
      </c>
      <c r="BE494" s="219">
        <f>IF(N494="základní",J494,0)</f>
        <v>0</v>
      </c>
      <c r="BF494" s="219">
        <f>IF(N494="snížená",J494,0)</f>
        <v>0</v>
      </c>
      <c r="BG494" s="219">
        <f>IF(N494="zákl. přenesená",J494,0)</f>
        <v>0</v>
      </c>
      <c r="BH494" s="219">
        <f>IF(N494="sníž. přenesená",J494,0)</f>
        <v>0</v>
      </c>
      <c r="BI494" s="219">
        <f>IF(N494="nulová",J494,0)</f>
        <v>0</v>
      </c>
      <c r="BJ494" s="14" t="s">
        <v>84</v>
      </c>
      <c r="BK494" s="219">
        <f>ROUND(I494*H494,2)</f>
        <v>0</v>
      </c>
      <c r="BL494" s="14" t="s">
        <v>144</v>
      </c>
      <c r="BM494" s="218" t="s">
        <v>971</v>
      </c>
    </row>
    <row r="495" s="2" customFormat="1">
      <c r="A495" s="35"/>
      <c r="B495" s="36"/>
      <c r="C495" s="37"/>
      <c r="D495" s="220" t="s">
        <v>145</v>
      </c>
      <c r="E495" s="37"/>
      <c r="F495" s="221" t="s">
        <v>970</v>
      </c>
      <c r="G495" s="37"/>
      <c r="H495" s="37"/>
      <c r="I495" s="222"/>
      <c r="J495" s="37"/>
      <c r="K495" s="37"/>
      <c r="L495" s="41"/>
      <c r="M495" s="223"/>
      <c r="N495" s="224"/>
      <c r="O495" s="88"/>
      <c r="P495" s="88"/>
      <c r="Q495" s="88"/>
      <c r="R495" s="88"/>
      <c r="S495" s="88"/>
      <c r="T495" s="89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T495" s="14" t="s">
        <v>145</v>
      </c>
      <c r="AU495" s="14" t="s">
        <v>86</v>
      </c>
    </row>
    <row r="496" s="2" customFormat="1" ht="16.5" customHeight="1">
      <c r="A496" s="35"/>
      <c r="B496" s="36"/>
      <c r="C496" s="207" t="s">
        <v>454</v>
      </c>
      <c r="D496" s="207" t="s">
        <v>140</v>
      </c>
      <c r="E496" s="208" t="s">
        <v>972</v>
      </c>
      <c r="F496" s="209" t="s">
        <v>973</v>
      </c>
      <c r="G496" s="210" t="s">
        <v>149</v>
      </c>
      <c r="H496" s="211">
        <v>1</v>
      </c>
      <c r="I496" s="212"/>
      <c r="J496" s="213">
        <f>ROUND(I496*H496,2)</f>
        <v>0</v>
      </c>
      <c r="K496" s="209" t="s">
        <v>1</v>
      </c>
      <c r="L496" s="41"/>
      <c r="M496" s="214" t="s">
        <v>1</v>
      </c>
      <c r="N496" s="215" t="s">
        <v>41</v>
      </c>
      <c r="O496" s="88"/>
      <c r="P496" s="216">
        <f>O496*H496</f>
        <v>0</v>
      </c>
      <c r="Q496" s="216">
        <v>0</v>
      </c>
      <c r="R496" s="216">
        <f>Q496*H496</f>
        <v>0</v>
      </c>
      <c r="S496" s="216">
        <v>0</v>
      </c>
      <c r="T496" s="217">
        <f>S496*H496</f>
        <v>0</v>
      </c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R496" s="218" t="s">
        <v>144</v>
      </c>
      <c r="AT496" s="218" t="s">
        <v>140</v>
      </c>
      <c r="AU496" s="218" t="s">
        <v>86</v>
      </c>
      <c r="AY496" s="14" t="s">
        <v>139</v>
      </c>
      <c r="BE496" s="219">
        <f>IF(N496="základní",J496,0)</f>
        <v>0</v>
      </c>
      <c r="BF496" s="219">
        <f>IF(N496="snížená",J496,0)</f>
        <v>0</v>
      </c>
      <c r="BG496" s="219">
        <f>IF(N496="zákl. přenesená",J496,0)</f>
        <v>0</v>
      </c>
      <c r="BH496" s="219">
        <f>IF(N496="sníž. přenesená",J496,0)</f>
        <v>0</v>
      </c>
      <c r="BI496" s="219">
        <f>IF(N496="nulová",J496,0)</f>
        <v>0</v>
      </c>
      <c r="BJ496" s="14" t="s">
        <v>84</v>
      </c>
      <c r="BK496" s="219">
        <f>ROUND(I496*H496,2)</f>
        <v>0</v>
      </c>
      <c r="BL496" s="14" t="s">
        <v>144</v>
      </c>
      <c r="BM496" s="218" t="s">
        <v>974</v>
      </c>
    </row>
    <row r="497" s="2" customFormat="1">
      <c r="A497" s="35"/>
      <c r="B497" s="36"/>
      <c r="C497" s="37"/>
      <c r="D497" s="220" t="s">
        <v>145</v>
      </c>
      <c r="E497" s="37"/>
      <c r="F497" s="221" t="s">
        <v>973</v>
      </c>
      <c r="G497" s="37"/>
      <c r="H497" s="37"/>
      <c r="I497" s="222"/>
      <c r="J497" s="37"/>
      <c r="K497" s="37"/>
      <c r="L497" s="41"/>
      <c r="M497" s="223"/>
      <c r="N497" s="224"/>
      <c r="O497" s="88"/>
      <c r="P497" s="88"/>
      <c r="Q497" s="88"/>
      <c r="R497" s="88"/>
      <c r="S497" s="88"/>
      <c r="T497" s="89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T497" s="14" t="s">
        <v>145</v>
      </c>
      <c r="AU497" s="14" t="s">
        <v>86</v>
      </c>
    </row>
    <row r="498" s="2" customFormat="1" ht="24.15" customHeight="1">
      <c r="A498" s="35"/>
      <c r="B498" s="36"/>
      <c r="C498" s="207" t="s">
        <v>975</v>
      </c>
      <c r="D498" s="207" t="s">
        <v>140</v>
      </c>
      <c r="E498" s="208" t="s">
        <v>976</v>
      </c>
      <c r="F498" s="209" t="s">
        <v>977</v>
      </c>
      <c r="G498" s="210" t="s">
        <v>149</v>
      </c>
      <c r="H498" s="211">
        <v>1</v>
      </c>
      <c r="I498" s="212"/>
      <c r="J498" s="213">
        <f>ROUND(I498*H498,2)</f>
        <v>0</v>
      </c>
      <c r="K498" s="209" t="s">
        <v>1</v>
      </c>
      <c r="L498" s="41"/>
      <c r="M498" s="214" t="s">
        <v>1</v>
      </c>
      <c r="N498" s="215" t="s">
        <v>41</v>
      </c>
      <c r="O498" s="88"/>
      <c r="P498" s="216">
        <f>O498*H498</f>
        <v>0</v>
      </c>
      <c r="Q498" s="216">
        <v>0</v>
      </c>
      <c r="R498" s="216">
        <f>Q498*H498</f>
        <v>0</v>
      </c>
      <c r="S498" s="216">
        <v>0</v>
      </c>
      <c r="T498" s="217">
        <f>S498*H498</f>
        <v>0</v>
      </c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R498" s="218" t="s">
        <v>144</v>
      </c>
      <c r="AT498" s="218" t="s">
        <v>140</v>
      </c>
      <c r="AU498" s="218" t="s">
        <v>86</v>
      </c>
      <c r="AY498" s="14" t="s">
        <v>139</v>
      </c>
      <c r="BE498" s="219">
        <f>IF(N498="základní",J498,0)</f>
        <v>0</v>
      </c>
      <c r="BF498" s="219">
        <f>IF(N498="snížená",J498,0)</f>
        <v>0</v>
      </c>
      <c r="BG498" s="219">
        <f>IF(N498="zákl. přenesená",J498,0)</f>
        <v>0</v>
      </c>
      <c r="BH498" s="219">
        <f>IF(N498="sníž. přenesená",J498,0)</f>
        <v>0</v>
      </c>
      <c r="BI498" s="219">
        <f>IF(N498="nulová",J498,0)</f>
        <v>0</v>
      </c>
      <c r="BJ498" s="14" t="s">
        <v>84</v>
      </c>
      <c r="BK498" s="219">
        <f>ROUND(I498*H498,2)</f>
        <v>0</v>
      </c>
      <c r="BL498" s="14" t="s">
        <v>144</v>
      </c>
      <c r="BM498" s="218" t="s">
        <v>978</v>
      </c>
    </row>
    <row r="499" s="2" customFormat="1">
      <c r="A499" s="35"/>
      <c r="B499" s="36"/>
      <c r="C499" s="37"/>
      <c r="D499" s="220" t="s">
        <v>145</v>
      </c>
      <c r="E499" s="37"/>
      <c r="F499" s="221" t="s">
        <v>977</v>
      </c>
      <c r="G499" s="37"/>
      <c r="H499" s="37"/>
      <c r="I499" s="222"/>
      <c r="J499" s="37"/>
      <c r="K499" s="37"/>
      <c r="L499" s="41"/>
      <c r="M499" s="223"/>
      <c r="N499" s="224"/>
      <c r="O499" s="88"/>
      <c r="P499" s="88"/>
      <c r="Q499" s="88"/>
      <c r="R499" s="88"/>
      <c r="S499" s="88"/>
      <c r="T499" s="89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T499" s="14" t="s">
        <v>145</v>
      </c>
      <c r="AU499" s="14" t="s">
        <v>86</v>
      </c>
    </row>
    <row r="500" s="2" customFormat="1" ht="24.15" customHeight="1">
      <c r="A500" s="35"/>
      <c r="B500" s="36"/>
      <c r="C500" s="207" t="s">
        <v>458</v>
      </c>
      <c r="D500" s="207" t="s">
        <v>140</v>
      </c>
      <c r="E500" s="208" t="s">
        <v>979</v>
      </c>
      <c r="F500" s="209" t="s">
        <v>980</v>
      </c>
      <c r="G500" s="210" t="s">
        <v>149</v>
      </c>
      <c r="H500" s="211">
        <v>1</v>
      </c>
      <c r="I500" s="212"/>
      <c r="J500" s="213">
        <f>ROUND(I500*H500,2)</f>
        <v>0</v>
      </c>
      <c r="K500" s="209" t="s">
        <v>1</v>
      </c>
      <c r="L500" s="41"/>
      <c r="M500" s="214" t="s">
        <v>1</v>
      </c>
      <c r="N500" s="215" t="s">
        <v>41</v>
      </c>
      <c r="O500" s="88"/>
      <c r="P500" s="216">
        <f>O500*H500</f>
        <v>0</v>
      </c>
      <c r="Q500" s="216">
        <v>0</v>
      </c>
      <c r="R500" s="216">
        <f>Q500*H500</f>
        <v>0</v>
      </c>
      <c r="S500" s="216">
        <v>0</v>
      </c>
      <c r="T500" s="217">
        <f>S500*H500</f>
        <v>0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218" t="s">
        <v>144</v>
      </c>
      <c r="AT500" s="218" t="s">
        <v>140</v>
      </c>
      <c r="AU500" s="218" t="s">
        <v>86</v>
      </c>
      <c r="AY500" s="14" t="s">
        <v>139</v>
      </c>
      <c r="BE500" s="219">
        <f>IF(N500="základní",J500,0)</f>
        <v>0</v>
      </c>
      <c r="BF500" s="219">
        <f>IF(N500="snížená",J500,0)</f>
        <v>0</v>
      </c>
      <c r="BG500" s="219">
        <f>IF(N500="zákl. přenesená",J500,0)</f>
        <v>0</v>
      </c>
      <c r="BH500" s="219">
        <f>IF(N500="sníž. přenesená",J500,0)</f>
        <v>0</v>
      </c>
      <c r="BI500" s="219">
        <f>IF(N500="nulová",J500,0)</f>
        <v>0</v>
      </c>
      <c r="BJ500" s="14" t="s">
        <v>84</v>
      </c>
      <c r="BK500" s="219">
        <f>ROUND(I500*H500,2)</f>
        <v>0</v>
      </c>
      <c r="BL500" s="14" t="s">
        <v>144</v>
      </c>
      <c r="BM500" s="218" t="s">
        <v>981</v>
      </c>
    </row>
    <row r="501" s="2" customFormat="1">
      <c r="A501" s="35"/>
      <c r="B501" s="36"/>
      <c r="C501" s="37"/>
      <c r="D501" s="220" t="s">
        <v>145</v>
      </c>
      <c r="E501" s="37"/>
      <c r="F501" s="221" t="s">
        <v>980</v>
      </c>
      <c r="G501" s="37"/>
      <c r="H501" s="37"/>
      <c r="I501" s="222"/>
      <c r="J501" s="37"/>
      <c r="K501" s="37"/>
      <c r="L501" s="41"/>
      <c r="M501" s="223"/>
      <c r="N501" s="224"/>
      <c r="O501" s="88"/>
      <c r="P501" s="88"/>
      <c r="Q501" s="88"/>
      <c r="R501" s="88"/>
      <c r="S501" s="88"/>
      <c r="T501" s="89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T501" s="14" t="s">
        <v>145</v>
      </c>
      <c r="AU501" s="14" t="s">
        <v>86</v>
      </c>
    </row>
    <row r="502" s="2" customFormat="1" ht="24.15" customHeight="1">
      <c r="A502" s="35"/>
      <c r="B502" s="36"/>
      <c r="C502" s="207" t="s">
        <v>982</v>
      </c>
      <c r="D502" s="207" t="s">
        <v>140</v>
      </c>
      <c r="E502" s="208" t="s">
        <v>983</v>
      </c>
      <c r="F502" s="209" t="s">
        <v>984</v>
      </c>
      <c r="G502" s="210" t="s">
        <v>149</v>
      </c>
      <c r="H502" s="211">
        <v>1</v>
      </c>
      <c r="I502" s="212"/>
      <c r="J502" s="213">
        <f>ROUND(I502*H502,2)</f>
        <v>0</v>
      </c>
      <c r="K502" s="209" t="s">
        <v>1</v>
      </c>
      <c r="L502" s="41"/>
      <c r="M502" s="214" t="s">
        <v>1</v>
      </c>
      <c r="N502" s="215" t="s">
        <v>41</v>
      </c>
      <c r="O502" s="88"/>
      <c r="P502" s="216">
        <f>O502*H502</f>
        <v>0</v>
      </c>
      <c r="Q502" s="216">
        <v>0</v>
      </c>
      <c r="R502" s="216">
        <f>Q502*H502</f>
        <v>0</v>
      </c>
      <c r="S502" s="216">
        <v>0</v>
      </c>
      <c r="T502" s="217">
        <f>S502*H502</f>
        <v>0</v>
      </c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R502" s="218" t="s">
        <v>144</v>
      </c>
      <c r="AT502" s="218" t="s">
        <v>140</v>
      </c>
      <c r="AU502" s="218" t="s">
        <v>86</v>
      </c>
      <c r="AY502" s="14" t="s">
        <v>139</v>
      </c>
      <c r="BE502" s="219">
        <f>IF(N502="základní",J502,0)</f>
        <v>0</v>
      </c>
      <c r="BF502" s="219">
        <f>IF(N502="snížená",J502,0)</f>
        <v>0</v>
      </c>
      <c r="BG502" s="219">
        <f>IF(N502="zákl. přenesená",J502,0)</f>
        <v>0</v>
      </c>
      <c r="BH502" s="219">
        <f>IF(N502="sníž. přenesená",J502,0)</f>
        <v>0</v>
      </c>
      <c r="BI502" s="219">
        <f>IF(N502="nulová",J502,0)</f>
        <v>0</v>
      </c>
      <c r="BJ502" s="14" t="s">
        <v>84</v>
      </c>
      <c r="BK502" s="219">
        <f>ROUND(I502*H502,2)</f>
        <v>0</v>
      </c>
      <c r="BL502" s="14" t="s">
        <v>144</v>
      </c>
      <c r="BM502" s="218" t="s">
        <v>985</v>
      </c>
    </row>
    <row r="503" s="2" customFormat="1">
      <c r="A503" s="35"/>
      <c r="B503" s="36"/>
      <c r="C503" s="37"/>
      <c r="D503" s="220" t="s">
        <v>145</v>
      </c>
      <c r="E503" s="37"/>
      <c r="F503" s="221" t="s">
        <v>984</v>
      </c>
      <c r="G503" s="37"/>
      <c r="H503" s="37"/>
      <c r="I503" s="222"/>
      <c r="J503" s="37"/>
      <c r="K503" s="37"/>
      <c r="L503" s="41"/>
      <c r="M503" s="223"/>
      <c r="N503" s="224"/>
      <c r="O503" s="88"/>
      <c r="P503" s="88"/>
      <c r="Q503" s="88"/>
      <c r="R503" s="88"/>
      <c r="S503" s="88"/>
      <c r="T503" s="89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T503" s="14" t="s">
        <v>145</v>
      </c>
      <c r="AU503" s="14" t="s">
        <v>86</v>
      </c>
    </row>
    <row r="504" s="2" customFormat="1" ht="16.5" customHeight="1">
      <c r="A504" s="35"/>
      <c r="B504" s="36"/>
      <c r="C504" s="207" t="s">
        <v>463</v>
      </c>
      <c r="D504" s="207" t="s">
        <v>140</v>
      </c>
      <c r="E504" s="208" t="s">
        <v>986</v>
      </c>
      <c r="F504" s="209" t="s">
        <v>987</v>
      </c>
      <c r="G504" s="210" t="s">
        <v>149</v>
      </c>
      <c r="H504" s="211">
        <v>1</v>
      </c>
      <c r="I504" s="212"/>
      <c r="J504" s="213">
        <f>ROUND(I504*H504,2)</f>
        <v>0</v>
      </c>
      <c r="K504" s="209" t="s">
        <v>1</v>
      </c>
      <c r="L504" s="41"/>
      <c r="M504" s="214" t="s">
        <v>1</v>
      </c>
      <c r="N504" s="215" t="s">
        <v>41</v>
      </c>
      <c r="O504" s="88"/>
      <c r="P504" s="216">
        <f>O504*H504</f>
        <v>0</v>
      </c>
      <c r="Q504" s="216">
        <v>0</v>
      </c>
      <c r="R504" s="216">
        <f>Q504*H504</f>
        <v>0</v>
      </c>
      <c r="S504" s="216">
        <v>0</v>
      </c>
      <c r="T504" s="217">
        <f>S504*H504</f>
        <v>0</v>
      </c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R504" s="218" t="s">
        <v>144</v>
      </c>
      <c r="AT504" s="218" t="s">
        <v>140</v>
      </c>
      <c r="AU504" s="218" t="s">
        <v>86</v>
      </c>
      <c r="AY504" s="14" t="s">
        <v>139</v>
      </c>
      <c r="BE504" s="219">
        <f>IF(N504="základní",J504,0)</f>
        <v>0</v>
      </c>
      <c r="BF504" s="219">
        <f>IF(N504="snížená",J504,0)</f>
        <v>0</v>
      </c>
      <c r="BG504" s="219">
        <f>IF(N504="zákl. přenesená",J504,0)</f>
        <v>0</v>
      </c>
      <c r="BH504" s="219">
        <f>IF(N504="sníž. přenesená",J504,0)</f>
        <v>0</v>
      </c>
      <c r="BI504" s="219">
        <f>IF(N504="nulová",J504,0)</f>
        <v>0</v>
      </c>
      <c r="BJ504" s="14" t="s">
        <v>84</v>
      </c>
      <c r="BK504" s="219">
        <f>ROUND(I504*H504,2)</f>
        <v>0</v>
      </c>
      <c r="BL504" s="14" t="s">
        <v>144</v>
      </c>
      <c r="BM504" s="218" t="s">
        <v>988</v>
      </c>
    </row>
    <row r="505" s="2" customFormat="1">
      <c r="A505" s="35"/>
      <c r="B505" s="36"/>
      <c r="C505" s="37"/>
      <c r="D505" s="220" t="s">
        <v>145</v>
      </c>
      <c r="E505" s="37"/>
      <c r="F505" s="221" t="s">
        <v>987</v>
      </c>
      <c r="G505" s="37"/>
      <c r="H505" s="37"/>
      <c r="I505" s="222"/>
      <c r="J505" s="37"/>
      <c r="K505" s="37"/>
      <c r="L505" s="41"/>
      <c r="M505" s="223"/>
      <c r="N505" s="224"/>
      <c r="O505" s="88"/>
      <c r="P505" s="88"/>
      <c r="Q505" s="88"/>
      <c r="R505" s="88"/>
      <c r="S505" s="88"/>
      <c r="T505" s="89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T505" s="14" t="s">
        <v>145</v>
      </c>
      <c r="AU505" s="14" t="s">
        <v>86</v>
      </c>
    </row>
    <row r="506" s="2" customFormat="1" ht="21.75" customHeight="1">
      <c r="A506" s="35"/>
      <c r="B506" s="36"/>
      <c r="C506" s="207" t="s">
        <v>989</v>
      </c>
      <c r="D506" s="207" t="s">
        <v>140</v>
      </c>
      <c r="E506" s="208" t="s">
        <v>990</v>
      </c>
      <c r="F506" s="209" t="s">
        <v>991</v>
      </c>
      <c r="G506" s="210" t="s">
        <v>149</v>
      </c>
      <c r="H506" s="211">
        <v>1</v>
      </c>
      <c r="I506" s="212"/>
      <c r="J506" s="213">
        <f>ROUND(I506*H506,2)</f>
        <v>0</v>
      </c>
      <c r="K506" s="209" t="s">
        <v>1</v>
      </c>
      <c r="L506" s="41"/>
      <c r="M506" s="214" t="s">
        <v>1</v>
      </c>
      <c r="N506" s="215" t="s">
        <v>41</v>
      </c>
      <c r="O506" s="88"/>
      <c r="P506" s="216">
        <f>O506*H506</f>
        <v>0</v>
      </c>
      <c r="Q506" s="216">
        <v>0</v>
      </c>
      <c r="R506" s="216">
        <f>Q506*H506</f>
        <v>0</v>
      </c>
      <c r="S506" s="216">
        <v>0</v>
      </c>
      <c r="T506" s="217">
        <f>S506*H506</f>
        <v>0</v>
      </c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R506" s="218" t="s">
        <v>144</v>
      </c>
      <c r="AT506" s="218" t="s">
        <v>140</v>
      </c>
      <c r="AU506" s="218" t="s">
        <v>86</v>
      </c>
      <c r="AY506" s="14" t="s">
        <v>139</v>
      </c>
      <c r="BE506" s="219">
        <f>IF(N506="základní",J506,0)</f>
        <v>0</v>
      </c>
      <c r="BF506" s="219">
        <f>IF(N506="snížená",J506,0)</f>
        <v>0</v>
      </c>
      <c r="BG506" s="219">
        <f>IF(N506="zákl. přenesená",J506,0)</f>
        <v>0</v>
      </c>
      <c r="BH506" s="219">
        <f>IF(N506="sníž. přenesená",J506,0)</f>
        <v>0</v>
      </c>
      <c r="BI506" s="219">
        <f>IF(N506="nulová",J506,0)</f>
        <v>0</v>
      </c>
      <c r="BJ506" s="14" t="s">
        <v>84</v>
      </c>
      <c r="BK506" s="219">
        <f>ROUND(I506*H506,2)</f>
        <v>0</v>
      </c>
      <c r="BL506" s="14" t="s">
        <v>144</v>
      </c>
      <c r="BM506" s="218" t="s">
        <v>992</v>
      </c>
    </row>
    <row r="507" s="2" customFormat="1">
      <c r="A507" s="35"/>
      <c r="B507" s="36"/>
      <c r="C507" s="37"/>
      <c r="D507" s="220" t="s">
        <v>145</v>
      </c>
      <c r="E507" s="37"/>
      <c r="F507" s="221" t="s">
        <v>991</v>
      </c>
      <c r="G507" s="37"/>
      <c r="H507" s="37"/>
      <c r="I507" s="222"/>
      <c r="J507" s="37"/>
      <c r="K507" s="37"/>
      <c r="L507" s="41"/>
      <c r="M507" s="223"/>
      <c r="N507" s="224"/>
      <c r="O507" s="88"/>
      <c r="P507" s="88"/>
      <c r="Q507" s="88"/>
      <c r="R507" s="88"/>
      <c r="S507" s="88"/>
      <c r="T507" s="89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T507" s="14" t="s">
        <v>145</v>
      </c>
      <c r="AU507" s="14" t="s">
        <v>86</v>
      </c>
    </row>
    <row r="508" s="2" customFormat="1" ht="24.15" customHeight="1">
      <c r="A508" s="35"/>
      <c r="B508" s="36"/>
      <c r="C508" s="207" t="s">
        <v>467</v>
      </c>
      <c r="D508" s="207" t="s">
        <v>140</v>
      </c>
      <c r="E508" s="208" t="s">
        <v>993</v>
      </c>
      <c r="F508" s="209" t="s">
        <v>994</v>
      </c>
      <c r="G508" s="210" t="s">
        <v>149</v>
      </c>
      <c r="H508" s="211">
        <v>1</v>
      </c>
      <c r="I508" s="212"/>
      <c r="J508" s="213">
        <f>ROUND(I508*H508,2)</f>
        <v>0</v>
      </c>
      <c r="K508" s="209" t="s">
        <v>1</v>
      </c>
      <c r="L508" s="41"/>
      <c r="M508" s="214" t="s">
        <v>1</v>
      </c>
      <c r="N508" s="215" t="s">
        <v>41</v>
      </c>
      <c r="O508" s="88"/>
      <c r="P508" s="216">
        <f>O508*H508</f>
        <v>0</v>
      </c>
      <c r="Q508" s="216">
        <v>0</v>
      </c>
      <c r="R508" s="216">
        <f>Q508*H508</f>
        <v>0</v>
      </c>
      <c r="S508" s="216">
        <v>0</v>
      </c>
      <c r="T508" s="217">
        <f>S508*H508</f>
        <v>0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R508" s="218" t="s">
        <v>144</v>
      </c>
      <c r="AT508" s="218" t="s">
        <v>140</v>
      </c>
      <c r="AU508" s="218" t="s">
        <v>86</v>
      </c>
      <c r="AY508" s="14" t="s">
        <v>139</v>
      </c>
      <c r="BE508" s="219">
        <f>IF(N508="základní",J508,0)</f>
        <v>0</v>
      </c>
      <c r="BF508" s="219">
        <f>IF(N508="snížená",J508,0)</f>
        <v>0</v>
      </c>
      <c r="BG508" s="219">
        <f>IF(N508="zákl. přenesená",J508,0)</f>
        <v>0</v>
      </c>
      <c r="BH508" s="219">
        <f>IF(N508="sníž. přenesená",J508,0)</f>
        <v>0</v>
      </c>
      <c r="BI508" s="219">
        <f>IF(N508="nulová",J508,0)</f>
        <v>0</v>
      </c>
      <c r="BJ508" s="14" t="s">
        <v>84</v>
      </c>
      <c r="BK508" s="219">
        <f>ROUND(I508*H508,2)</f>
        <v>0</v>
      </c>
      <c r="BL508" s="14" t="s">
        <v>144</v>
      </c>
      <c r="BM508" s="218" t="s">
        <v>995</v>
      </c>
    </row>
    <row r="509" s="2" customFormat="1">
      <c r="A509" s="35"/>
      <c r="B509" s="36"/>
      <c r="C509" s="37"/>
      <c r="D509" s="220" t="s">
        <v>145</v>
      </c>
      <c r="E509" s="37"/>
      <c r="F509" s="221" t="s">
        <v>994</v>
      </c>
      <c r="G509" s="37"/>
      <c r="H509" s="37"/>
      <c r="I509" s="222"/>
      <c r="J509" s="37"/>
      <c r="K509" s="37"/>
      <c r="L509" s="41"/>
      <c r="M509" s="223"/>
      <c r="N509" s="224"/>
      <c r="O509" s="88"/>
      <c r="P509" s="88"/>
      <c r="Q509" s="88"/>
      <c r="R509" s="88"/>
      <c r="S509" s="88"/>
      <c r="T509" s="89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T509" s="14" t="s">
        <v>145</v>
      </c>
      <c r="AU509" s="14" t="s">
        <v>86</v>
      </c>
    </row>
    <row r="510" s="2" customFormat="1" ht="16.5" customHeight="1">
      <c r="A510" s="35"/>
      <c r="B510" s="36"/>
      <c r="C510" s="207" t="s">
        <v>996</v>
      </c>
      <c r="D510" s="207" t="s">
        <v>140</v>
      </c>
      <c r="E510" s="208" t="s">
        <v>997</v>
      </c>
      <c r="F510" s="209" t="s">
        <v>998</v>
      </c>
      <c r="G510" s="210" t="s">
        <v>149</v>
      </c>
      <c r="H510" s="211">
        <v>1</v>
      </c>
      <c r="I510" s="212"/>
      <c r="J510" s="213">
        <f>ROUND(I510*H510,2)</f>
        <v>0</v>
      </c>
      <c r="K510" s="209" t="s">
        <v>1</v>
      </c>
      <c r="L510" s="41"/>
      <c r="M510" s="214" t="s">
        <v>1</v>
      </c>
      <c r="N510" s="215" t="s">
        <v>41</v>
      </c>
      <c r="O510" s="88"/>
      <c r="P510" s="216">
        <f>O510*H510</f>
        <v>0</v>
      </c>
      <c r="Q510" s="216">
        <v>0</v>
      </c>
      <c r="R510" s="216">
        <f>Q510*H510</f>
        <v>0</v>
      </c>
      <c r="S510" s="216">
        <v>0</v>
      </c>
      <c r="T510" s="217">
        <f>S510*H510</f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218" t="s">
        <v>144</v>
      </c>
      <c r="AT510" s="218" t="s">
        <v>140</v>
      </c>
      <c r="AU510" s="218" t="s">
        <v>86</v>
      </c>
      <c r="AY510" s="14" t="s">
        <v>139</v>
      </c>
      <c r="BE510" s="219">
        <f>IF(N510="základní",J510,0)</f>
        <v>0</v>
      </c>
      <c r="BF510" s="219">
        <f>IF(N510="snížená",J510,0)</f>
        <v>0</v>
      </c>
      <c r="BG510" s="219">
        <f>IF(N510="zákl. přenesená",J510,0)</f>
        <v>0</v>
      </c>
      <c r="BH510" s="219">
        <f>IF(N510="sníž. přenesená",J510,0)</f>
        <v>0</v>
      </c>
      <c r="BI510" s="219">
        <f>IF(N510="nulová",J510,0)</f>
        <v>0</v>
      </c>
      <c r="BJ510" s="14" t="s">
        <v>84</v>
      </c>
      <c r="BK510" s="219">
        <f>ROUND(I510*H510,2)</f>
        <v>0</v>
      </c>
      <c r="BL510" s="14" t="s">
        <v>144</v>
      </c>
      <c r="BM510" s="218" t="s">
        <v>999</v>
      </c>
    </row>
    <row r="511" s="2" customFormat="1">
      <c r="A511" s="35"/>
      <c r="B511" s="36"/>
      <c r="C511" s="37"/>
      <c r="D511" s="220" t="s">
        <v>145</v>
      </c>
      <c r="E511" s="37"/>
      <c r="F511" s="221" t="s">
        <v>998</v>
      </c>
      <c r="G511" s="37"/>
      <c r="H511" s="37"/>
      <c r="I511" s="222"/>
      <c r="J511" s="37"/>
      <c r="K511" s="37"/>
      <c r="L511" s="41"/>
      <c r="M511" s="223"/>
      <c r="N511" s="224"/>
      <c r="O511" s="88"/>
      <c r="P511" s="88"/>
      <c r="Q511" s="88"/>
      <c r="R511" s="88"/>
      <c r="S511" s="88"/>
      <c r="T511" s="89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T511" s="14" t="s">
        <v>145</v>
      </c>
      <c r="AU511" s="14" t="s">
        <v>86</v>
      </c>
    </row>
    <row r="512" s="2" customFormat="1" ht="16.5" customHeight="1">
      <c r="A512" s="35"/>
      <c r="B512" s="36"/>
      <c r="C512" s="207" t="s">
        <v>472</v>
      </c>
      <c r="D512" s="207" t="s">
        <v>140</v>
      </c>
      <c r="E512" s="208" t="s">
        <v>1000</v>
      </c>
      <c r="F512" s="209" t="s">
        <v>1001</v>
      </c>
      <c r="G512" s="210" t="s">
        <v>149</v>
      </c>
      <c r="H512" s="211">
        <v>1</v>
      </c>
      <c r="I512" s="212"/>
      <c r="J512" s="213">
        <f>ROUND(I512*H512,2)</f>
        <v>0</v>
      </c>
      <c r="K512" s="209" t="s">
        <v>1</v>
      </c>
      <c r="L512" s="41"/>
      <c r="M512" s="214" t="s">
        <v>1</v>
      </c>
      <c r="N512" s="215" t="s">
        <v>41</v>
      </c>
      <c r="O512" s="88"/>
      <c r="P512" s="216">
        <f>O512*H512</f>
        <v>0</v>
      </c>
      <c r="Q512" s="216">
        <v>0</v>
      </c>
      <c r="R512" s="216">
        <f>Q512*H512</f>
        <v>0</v>
      </c>
      <c r="S512" s="216">
        <v>0</v>
      </c>
      <c r="T512" s="217">
        <f>S512*H512</f>
        <v>0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R512" s="218" t="s">
        <v>144</v>
      </c>
      <c r="AT512" s="218" t="s">
        <v>140</v>
      </c>
      <c r="AU512" s="218" t="s">
        <v>86</v>
      </c>
      <c r="AY512" s="14" t="s">
        <v>139</v>
      </c>
      <c r="BE512" s="219">
        <f>IF(N512="základní",J512,0)</f>
        <v>0</v>
      </c>
      <c r="BF512" s="219">
        <f>IF(N512="snížená",J512,0)</f>
        <v>0</v>
      </c>
      <c r="BG512" s="219">
        <f>IF(N512="zákl. přenesená",J512,0)</f>
        <v>0</v>
      </c>
      <c r="BH512" s="219">
        <f>IF(N512="sníž. přenesená",J512,0)</f>
        <v>0</v>
      </c>
      <c r="BI512" s="219">
        <f>IF(N512="nulová",J512,0)</f>
        <v>0</v>
      </c>
      <c r="BJ512" s="14" t="s">
        <v>84</v>
      </c>
      <c r="BK512" s="219">
        <f>ROUND(I512*H512,2)</f>
        <v>0</v>
      </c>
      <c r="BL512" s="14" t="s">
        <v>144</v>
      </c>
      <c r="BM512" s="218" t="s">
        <v>1002</v>
      </c>
    </row>
    <row r="513" s="2" customFormat="1">
      <c r="A513" s="35"/>
      <c r="B513" s="36"/>
      <c r="C513" s="37"/>
      <c r="D513" s="220" t="s">
        <v>145</v>
      </c>
      <c r="E513" s="37"/>
      <c r="F513" s="221" t="s">
        <v>1001</v>
      </c>
      <c r="G513" s="37"/>
      <c r="H513" s="37"/>
      <c r="I513" s="222"/>
      <c r="J513" s="37"/>
      <c r="K513" s="37"/>
      <c r="L513" s="41"/>
      <c r="M513" s="223"/>
      <c r="N513" s="224"/>
      <c r="O513" s="88"/>
      <c r="P513" s="88"/>
      <c r="Q513" s="88"/>
      <c r="R513" s="88"/>
      <c r="S513" s="88"/>
      <c r="T513" s="89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T513" s="14" t="s">
        <v>145</v>
      </c>
      <c r="AU513" s="14" t="s">
        <v>86</v>
      </c>
    </row>
    <row r="514" s="2" customFormat="1" ht="16.5" customHeight="1">
      <c r="A514" s="35"/>
      <c r="B514" s="36"/>
      <c r="C514" s="207" t="s">
        <v>1003</v>
      </c>
      <c r="D514" s="207" t="s">
        <v>140</v>
      </c>
      <c r="E514" s="208" t="s">
        <v>1004</v>
      </c>
      <c r="F514" s="209" t="s">
        <v>1005</v>
      </c>
      <c r="G514" s="210" t="s">
        <v>435</v>
      </c>
      <c r="H514" s="211">
        <v>79.799999999999997</v>
      </c>
      <c r="I514" s="212"/>
      <c r="J514" s="213">
        <f>ROUND(I514*H514,2)</f>
        <v>0</v>
      </c>
      <c r="K514" s="209" t="s">
        <v>1</v>
      </c>
      <c r="L514" s="41"/>
      <c r="M514" s="214" t="s">
        <v>1</v>
      </c>
      <c r="N514" s="215" t="s">
        <v>41</v>
      </c>
      <c r="O514" s="88"/>
      <c r="P514" s="216">
        <f>O514*H514</f>
        <v>0</v>
      </c>
      <c r="Q514" s="216">
        <v>0</v>
      </c>
      <c r="R514" s="216">
        <f>Q514*H514</f>
        <v>0</v>
      </c>
      <c r="S514" s="216">
        <v>0</v>
      </c>
      <c r="T514" s="217">
        <f>S514*H514</f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218" t="s">
        <v>144</v>
      </c>
      <c r="AT514" s="218" t="s">
        <v>140</v>
      </c>
      <c r="AU514" s="218" t="s">
        <v>86</v>
      </c>
      <c r="AY514" s="14" t="s">
        <v>139</v>
      </c>
      <c r="BE514" s="219">
        <f>IF(N514="základní",J514,0)</f>
        <v>0</v>
      </c>
      <c r="BF514" s="219">
        <f>IF(N514="snížená",J514,0)</f>
        <v>0</v>
      </c>
      <c r="BG514" s="219">
        <f>IF(N514="zákl. přenesená",J514,0)</f>
        <v>0</v>
      </c>
      <c r="BH514" s="219">
        <f>IF(N514="sníž. přenesená",J514,0)</f>
        <v>0</v>
      </c>
      <c r="BI514" s="219">
        <f>IF(N514="nulová",J514,0)</f>
        <v>0</v>
      </c>
      <c r="BJ514" s="14" t="s">
        <v>84</v>
      </c>
      <c r="BK514" s="219">
        <f>ROUND(I514*H514,2)</f>
        <v>0</v>
      </c>
      <c r="BL514" s="14" t="s">
        <v>144</v>
      </c>
      <c r="BM514" s="218" t="s">
        <v>1006</v>
      </c>
    </row>
    <row r="515" s="2" customFormat="1">
      <c r="A515" s="35"/>
      <c r="B515" s="36"/>
      <c r="C515" s="37"/>
      <c r="D515" s="220" t="s">
        <v>145</v>
      </c>
      <c r="E515" s="37"/>
      <c r="F515" s="221" t="s">
        <v>1005</v>
      </c>
      <c r="G515" s="37"/>
      <c r="H515" s="37"/>
      <c r="I515" s="222"/>
      <c r="J515" s="37"/>
      <c r="K515" s="37"/>
      <c r="L515" s="41"/>
      <c r="M515" s="223"/>
      <c r="N515" s="224"/>
      <c r="O515" s="88"/>
      <c r="P515" s="88"/>
      <c r="Q515" s="88"/>
      <c r="R515" s="88"/>
      <c r="S515" s="88"/>
      <c r="T515" s="89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T515" s="14" t="s">
        <v>145</v>
      </c>
      <c r="AU515" s="14" t="s">
        <v>86</v>
      </c>
    </row>
    <row r="516" s="11" customFormat="1" ht="22.8" customHeight="1">
      <c r="A516" s="11"/>
      <c r="B516" s="193"/>
      <c r="C516" s="194"/>
      <c r="D516" s="195" t="s">
        <v>75</v>
      </c>
      <c r="E516" s="235" t="s">
        <v>1007</v>
      </c>
      <c r="F516" s="235" t="s">
        <v>1008</v>
      </c>
      <c r="G516" s="194"/>
      <c r="H516" s="194"/>
      <c r="I516" s="197"/>
      <c r="J516" s="236">
        <f>BK516</f>
        <v>0</v>
      </c>
      <c r="K516" s="194"/>
      <c r="L516" s="199"/>
      <c r="M516" s="200"/>
      <c r="N516" s="201"/>
      <c r="O516" s="201"/>
      <c r="P516" s="202">
        <f>SUM(P517:P573)</f>
        <v>0</v>
      </c>
      <c r="Q516" s="201"/>
      <c r="R516" s="202">
        <f>SUM(R517:R573)</f>
        <v>0</v>
      </c>
      <c r="S516" s="201"/>
      <c r="T516" s="203">
        <f>SUM(T517:T573)</f>
        <v>0</v>
      </c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R516" s="204" t="s">
        <v>84</v>
      </c>
      <c r="AT516" s="205" t="s">
        <v>75</v>
      </c>
      <c r="AU516" s="205" t="s">
        <v>84</v>
      </c>
      <c r="AY516" s="204" t="s">
        <v>139</v>
      </c>
      <c r="BK516" s="206">
        <f>SUM(BK517:BK573)</f>
        <v>0</v>
      </c>
    </row>
    <row r="517" s="2" customFormat="1" ht="24.15" customHeight="1">
      <c r="A517" s="35"/>
      <c r="B517" s="36"/>
      <c r="C517" s="207" t="s">
        <v>476</v>
      </c>
      <c r="D517" s="207" t="s">
        <v>140</v>
      </c>
      <c r="E517" s="208" t="s">
        <v>1009</v>
      </c>
      <c r="F517" s="209" t="s">
        <v>1010</v>
      </c>
      <c r="G517" s="210" t="s">
        <v>149</v>
      </c>
      <c r="H517" s="211">
        <v>1</v>
      </c>
      <c r="I517" s="212"/>
      <c r="J517" s="213">
        <f>ROUND(I517*H517,2)</f>
        <v>0</v>
      </c>
      <c r="K517" s="209" t="s">
        <v>1</v>
      </c>
      <c r="L517" s="41"/>
      <c r="M517" s="214" t="s">
        <v>1</v>
      </c>
      <c r="N517" s="215" t="s">
        <v>41</v>
      </c>
      <c r="O517" s="88"/>
      <c r="P517" s="216">
        <f>O517*H517</f>
        <v>0</v>
      </c>
      <c r="Q517" s="216">
        <v>0</v>
      </c>
      <c r="R517" s="216">
        <f>Q517*H517</f>
        <v>0</v>
      </c>
      <c r="S517" s="216">
        <v>0</v>
      </c>
      <c r="T517" s="217">
        <f>S517*H517</f>
        <v>0</v>
      </c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R517" s="218" t="s">
        <v>144</v>
      </c>
      <c r="AT517" s="218" t="s">
        <v>140</v>
      </c>
      <c r="AU517" s="218" t="s">
        <v>86</v>
      </c>
      <c r="AY517" s="14" t="s">
        <v>139</v>
      </c>
      <c r="BE517" s="219">
        <f>IF(N517="základní",J517,0)</f>
        <v>0</v>
      </c>
      <c r="BF517" s="219">
        <f>IF(N517="snížená",J517,0)</f>
        <v>0</v>
      </c>
      <c r="BG517" s="219">
        <f>IF(N517="zákl. přenesená",J517,0)</f>
        <v>0</v>
      </c>
      <c r="BH517" s="219">
        <f>IF(N517="sníž. přenesená",J517,0)</f>
        <v>0</v>
      </c>
      <c r="BI517" s="219">
        <f>IF(N517="nulová",J517,0)</f>
        <v>0</v>
      </c>
      <c r="BJ517" s="14" t="s">
        <v>84</v>
      </c>
      <c r="BK517" s="219">
        <f>ROUND(I517*H517,2)</f>
        <v>0</v>
      </c>
      <c r="BL517" s="14" t="s">
        <v>144</v>
      </c>
      <c r="BM517" s="218" t="s">
        <v>1011</v>
      </c>
    </row>
    <row r="518" s="2" customFormat="1">
      <c r="A518" s="35"/>
      <c r="B518" s="36"/>
      <c r="C518" s="37"/>
      <c r="D518" s="220" t="s">
        <v>145</v>
      </c>
      <c r="E518" s="37"/>
      <c r="F518" s="221" t="s">
        <v>1010</v>
      </c>
      <c r="G518" s="37"/>
      <c r="H518" s="37"/>
      <c r="I518" s="222"/>
      <c r="J518" s="37"/>
      <c r="K518" s="37"/>
      <c r="L518" s="41"/>
      <c r="M518" s="223"/>
      <c r="N518" s="224"/>
      <c r="O518" s="88"/>
      <c r="P518" s="88"/>
      <c r="Q518" s="88"/>
      <c r="R518" s="88"/>
      <c r="S518" s="88"/>
      <c r="T518" s="89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T518" s="14" t="s">
        <v>145</v>
      </c>
      <c r="AU518" s="14" t="s">
        <v>86</v>
      </c>
    </row>
    <row r="519" s="2" customFormat="1" ht="24.15" customHeight="1">
      <c r="A519" s="35"/>
      <c r="B519" s="36"/>
      <c r="C519" s="207" t="s">
        <v>1012</v>
      </c>
      <c r="D519" s="207" t="s">
        <v>140</v>
      </c>
      <c r="E519" s="208" t="s">
        <v>1013</v>
      </c>
      <c r="F519" s="209" t="s">
        <v>1014</v>
      </c>
      <c r="G519" s="210" t="s">
        <v>149</v>
      </c>
      <c r="H519" s="211">
        <v>1</v>
      </c>
      <c r="I519" s="212"/>
      <c r="J519" s="213">
        <f>ROUND(I519*H519,2)</f>
        <v>0</v>
      </c>
      <c r="K519" s="209" t="s">
        <v>1</v>
      </c>
      <c r="L519" s="41"/>
      <c r="M519" s="214" t="s">
        <v>1</v>
      </c>
      <c r="N519" s="215" t="s">
        <v>41</v>
      </c>
      <c r="O519" s="88"/>
      <c r="P519" s="216">
        <f>O519*H519</f>
        <v>0</v>
      </c>
      <c r="Q519" s="216">
        <v>0</v>
      </c>
      <c r="R519" s="216">
        <f>Q519*H519</f>
        <v>0</v>
      </c>
      <c r="S519" s="216">
        <v>0</v>
      </c>
      <c r="T519" s="217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218" t="s">
        <v>144</v>
      </c>
      <c r="AT519" s="218" t="s">
        <v>140</v>
      </c>
      <c r="AU519" s="218" t="s">
        <v>86</v>
      </c>
      <c r="AY519" s="14" t="s">
        <v>139</v>
      </c>
      <c r="BE519" s="219">
        <f>IF(N519="základní",J519,0)</f>
        <v>0</v>
      </c>
      <c r="BF519" s="219">
        <f>IF(N519="snížená",J519,0)</f>
        <v>0</v>
      </c>
      <c r="BG519" s="219">
        <f>IF(N519="zákl. přenesená",J519,0)</f>
        <v>0</v>
      </c>
      <c r="BH519" s="219">
        <f>IF(N519="sníž. přenesená",J519,0)</f>
        <v>0</v>
      </c>
      <c r="BI519" s="219">
        <f>IF(N519="nulová",J519,0)</f>
        <v>0</v>
      </c>
      <c r="BJ519" s="14" t="s">
        <v>84</v>
      </c>
      <c r="BK519" s="219">
        <f>ROUND(I519*H519,2)</f>
        <v>0</v>
      </c>
      <c r="BL519" s="14" t="s">
        <v>144</v>
      </c>
      <c r="BM519" s="218" t="s">
        <v>1015</v>
      </c>
    </row>
    <row r="520" s="2" customFormat="1">
      <c r="A520" s="35"/>
      <c r="B520" s="36"/>
      <c r="C520" s="37"/>
      <c r="D520" s="220" t="s">
        <v>145</v>
      </c>
      <c r="E520" s="37"/>
      <c r="F520" s="221" t="s">
        <v>1014</v>
      </c>
      <c r="G520" s="37"/>
      <c r="H520" s="37"/>
      <c r="I520" s="222"/>
      <c r="J520" s="37"/>
      <c r="K520" s="37"/>
      <c r="L520" s="41"/>
      <c r="M520" s="223"/>
      <c r="N520" s="224"/>
      <c r="O520" s="88"/>
      <c r="P520" s="88"/>
      <c r="Q520" s="88"/>
      <c r="R520" s="88"/>
      <c r="S520" s="88"/>
      <c r="T520" s="89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T520" s="14" t="s">
        <v>145</v>
      </c>
      <c r="AU520" s="14" t="s">
        <v>86</v>
      </c>
    </row>
    <row r="521" s="2" customFormat="1" ht="24.15" customHeight="1">
      <c r="A521" s="35"/>
      <c r="B521" s="36"/>
      <c r="C521" s="207" t="s">
        <v>478</v>
      </c>
      <c r="D521" s="207" t="s">
        <v>140</v>
      </c>
      <c r="E521" s="208" t="s">
        <v>1016</v>
      </c>
      <c r="F521" s="209" t="s">
        <v>1017</v>
      </c>
      <c r="G521" s="210" t="s">
        <v>149</v>
      </c>
      <c r="H521" s="211">
        <v>1</v>
      </c>
      <c r="I521" s="212"/>
      <c r="J521" s="213">
        <f>ROUND(I521*H521,2)</f>
        <v>0</v>
      </c>
      <c r="K521" s="209" t="s">
        <v>1</v>
      </c>
      <c r="L521" s="41"/>
      <c r="M521" s="214" t="s">
        <v>1</v>
      </c>
      <c r="N521" s="215" t="s">
        <v>41</v>
      </c>
      <c r="O521" s="88"/>
      <c r="P521" s="216">
        <f>O521*H521</f>
        <v>0</v>
      </c>
      <c r="Q521" s="216">
        <v>0</v>
      </c>
      <c r="R521" s="216">
        <f>Q521*H521</f>
        <v>0</v>
      </c>
      <c r="S521" s="216">
        <v>0</v>
      </c>
      <c r="T521" s="217">
        <f>S521*H521</f>
        <v>0</v>
      </c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R521" s="218" t="s">
        <v>144</v>
      </c>
      <c r="AT521" s="218" t="s">
        <v>140</v>
      </c>
      <c r="AU521" s="218" t="s">
        <v>86</v>
      </c>
      <c r="AY521" s="14" t="s">
        <v>139</v>
      </c>
      <c r="BE521" s="219">
        <f>IF(N521="základní",J521,0)</f>
        <v>0</v>
      </c>
      <c r="BF521" s="219">
        <f>IF(N521="snížená",J521,0)</f>
        <v>0</v>
      </c>
      <c r="BG521" s="219">
        <f>IF(N521="zákl. přenesená",J521,0)</f>
        <v>0</v>
      </c>
      <c r="BH521" s="219">
        <f>IF(N521="sníž. přenesená",J521,0)</f>
        <v>0</v>
      </c>
      <c r="BI521" s="219">
        <f>IF(N521="nulová",J521,0)</f>
        <v>0</v>
      </c>
      <c r="BJ521" s="14" t="s">
        <v>84</v>
      </c>
      <c r="BK521" s="219">
        <f>ROUND(I521*H521,2)</f>
        <v>0</v>
      </c>
      <c r="BL521" s="14" t="s">
        <v>144</v>
      </c>
      <c r="BM521" s="218" t="s">
        <v>1018</v>
      </c>
    </row>
    <row r="522" s="2" customFormat="1">
      <c r="A522" s="35"/>
      <c r="B522" s="36"/>
      <c r="C522" s="37"/>
      <c r="D522" s="220" t="s">
        <v>145</v>
      </c>
      <c r="E522" s="37"/>
      <c r="F522" s="221" t="s">
        <v>1017</v>
      </c>
      <c r="G522" s="37"/>
      <c r="H522" s="37"/>
      <c r="I522" s="222"/>
      <c r="J522" s="37"/>
      <c r="K522" s="37"/>
      <c r="L522" s="41"/>
      <c r="M522" s="223"/>
      <c r="N522" s="224"/>
      <c r="O522" s="88"/>
      <c r="P522" s="88"/>
      <c r="Q522" s="88"/>
      <c r="R522" s="88"/>
      <c r="S522" s="88"/>
      <c r="T522" s="89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T522" s="14" t="s">
        <v>145</v>
      </c>
      <c r="AU522" s="14" t="s">
        <v>86</v>
      </c>
    </row>
    <row r="523" s="2" customFormat="1" ht="16.5" customHeight="1">
      <c r="A523" s="35"/>
      <c r="B523" s="36"/>
      <c r="C523" s="207" t="s">
        <v>1019</v>
      </c>
      <c r="D523" s="207" t="s">
        <v>140</v>
      </c>
      <c r="E523" s="208" t="s">
        <v>1020</v>
      </c>
      <c r="F523" s="209" t="s">
        <v>1021</v>
      </c>
      <c r="G523" s="210" t="s">
        <v>149</v>
      </c>
      <c r="H523" s="211">
        <v>1</v>
      </c>
      <c r="I523" s="212"/>
      <c r="J523" s="213">
        <f>ROUND(I523*H523,2)</f>
        <v>0</v>
      </c>
      <c r="K523" s="209" t="s">
        <v>1</v>
      </c>
      <c r="L523" s="41"/>
      <c r="M523" s="214" t="s">
        <v>1</v>
      </c>
      <c r="N523" s="215" t="s">
        <v>41</v>
      </c>
      <c r="O523" s="88"/>
      <c r="P523" s="216">
        <f>O523*H523</f>
        <v>0</v>
      </c>
      <c r="Q523" s="216">
        <v>0</v>
      </c>
      <c r="R523" s="216">
        <f>Q523*H523</f>
        <v>0</v>
      </c>
      <c r="S523" s="216">
        <v>0</v>
      </c>
      <c r="T523" s="217">
        <f>S523*H523</f>
        <v>0</v>
      </c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R523" s="218" t="s">
        <v>144</v>
      </c>
      <c r="AT523" s="218" t="s">
        <v>140</v>
      </c>
      <c r="AU523" s="218" t="s">
        <v>86</v>
      </c>
      <c r="AY523" s="14" t="s">
        <v>139</v>
      </c>
      <c r="BE523" s="219">
        <f>IF(N523="základní",J523,0)</f>
        <v>0</v>
      </c>
      <c r="BF523" s="219">
        <f>IF(N523="snížená",J523,0)</f>
        <v>0</v>
      </c>
      <c r="BG523" s="219">
        <f>IF(N523="zákl. přenesená",J523,0)</f>
        <v>0</v>
      </c>
      <c r="BH523" s="219">
        <f>IF(N523="sníž. přenesená",J523,0)</f>
        <v>0</v>
      </c>
      <c r="BI523" s="219">
        <f>IF(N523="nulová",J523,0)</f>
        <v>0</v>
      </c>
      <c r="BJ523" s="14" t="s">
        <v>84</v>
      </c>
      <c r="BK523" s="219">
        <f>ROUND(I523*H523,2)</f>
        <v>0</v>
      </c>
      <c r="BL523" s="14" t="s">
        <v>144</v>
      </c>
      <c r="BM523" s="218" t="s">
        <v>1022</v>
      </c>
    </row>
    <row r="524" s="2" customFormat="1">
      <c r="A524" s="35"/>
      <c r="B524" s="36"/>
      <c r="C524" s="37"/>
      <c r="D524" s="220" t="s">
        <v>145</v>
      </c>
      <c r="E524" s="37"/>
      <c r="F524" s="221" t="s">
        <v>1021</v>
      </c>
      <c r="G524" s="37"/>
      <c r="H524" s="37"/>
      <c r="I524" s="222"/>
      <c r="J524" s="37"/>
      <c r="K524" s="37"/>
      <c r="L524" s="41"/>
      <c r="M524" s="223"/>
      <c r="N524" s="224"/>
      <c r="O524" s="88"/>
      <c r="P524" s="88"/>
      <c r="Q524" s="88"/>
      <c r="R524" s="88"/>
      <c r="S524" s="88"/>
      <c r="T524" s="89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T524" s="14" t="s">
        <v>145</v>
      </c>
      <c r="AU524" s="14" t="s">
        <v>86</v>
      </c>
    </row>
    <row r="525" s="2" customFormat="1" ht="16.5" customHeight="1">
      <c r="A525" s="35"/>
      <c r="B525" s="36"/>
      <c r="C525" s="207" t="s">
        <v>484</v>
      </c>
      <c r="D525" s="207" t="s">
        <v>140</v>
      </c>
      <c r="E525" s="208" t="s">
        <v>1023</v>
      </c>
      <c r="F525" s="209" t="s">
        <v>1024</v>
      </c>
      <c r="G525" s="210" t="s">
        <v>149</v>
      </c>
      <c r="H525" s="211">
        <v>1</v>
      </c>
      <c r="I525" s="212"/>
      <c r="J525" s="213">
        <f>ROUND(I525*H525,2)</f>
        <v>0</v>
      </c>
      <c r="K525" s="209" t="s">
        <v>1</v>
      </c>
      <c r="L525" s="41"/>
      <c r="M525" s="214" t="s">
        <v>1</v>
      </c>
      <c r="N525" s="215" t="s">
        <v>41</v>
      </c>
      <c r="O525" s="88"/>
      <c r="P525" s="216">
        <f>O525*H525</f>
        <v>0</v>
      </c>
      <c r="Q525" s="216">
        <v>0</v>
      </c>
      <c r="R525" s="216">
        <f>Q525*H525</f>
        <v>0</v>
      </c>
      <c r="S525" s="216">
        <v>0</v>
      </c>
      <c r="T525" s="217">
        <f>S525*H525</f>
        <v>0</v>
      </c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R525" s="218" t="s">
        <v>144</v>
      </c>
      <c r="AT525" s="218" t="s">
        <v>140</v>
      </c>
      <c r="AU525" s="218" t="s">
        <v>86</v>
      </c>
      <c r="AY525" s="14" t="s">
        <v>139</v>
      </c>
      <c r="BE525" s="219">
        <f>IF(N525="základní",J525,0)</f>
        <v>0</v>
      </c>
      <c r="BF525" s="219">
        <f>IF(N525="snížená",J525,0)</f>
        <v>0</v>
      </c>
      <c r="BG525" s="219">
        <f>IF(N525="zákl. přenesená",J525,0)</f>
        <v>0</v>
      </c>
      <c r="BH525" s="219">
        <f>IF(N525="sníž. přenesená",J525,0)</f>
        <v>0</v>
      </c>
      <c r="BI525" s="219">
        <f>IF(N525="nulová",J525,0)</f>
        <v>0</v>
      </c>
      <c r="BJ525" s="14" t="s">
        <v>84</v>
      </c>
      <c r="BK525" s="219">
        <f>ROUND(I525*H525,2)</f>
        <v>0</v>
      </c>
      <c r="BL525" s="14" t="s">
        <v>144</v>
      </c>
      <c r="BM525" s="218" t="s">
        <v>1025</v>
      </c>
    </row>
    <row r="526" s="2" customFormat="1">
      <c r="A526" s="35"/>
      <c r="B526" s="36"/>
      <c r="C526" s="37"/>
      <c r="D526" s="220" t="s">
        <v>145</v>
      </c>
      <c r="E526" s="37"/>
      <c r="F526" s="221" t="s">
        <v>1024</v>
      </c>
      <c r="G526" s="37"/>
      <c r="H526" s="37"/>
      <c r="I526" s="222"/>
      <c r="J526" s="37"/>
      <c r="K526" s="37"/>
      <c r="L526" s="41"/>
      <c r="M526" s="223"/>
      <c r="N526" s="224"/>
      <c r="O526" s="88"/>
      <c r="P526" s="88"/>
      <c r="Q526" s="88"/>
      <c r="R526" s="88"/>
      <c r="S526" s="88"/>
      <c r="T526" s="89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T526" s="14" t="s">
        <v>145</v>
      </c>
      <c r="AU526" s="14" t="s">
        <v>86</v>
      </c>
    </row>
    <row r="527" s="2" customFormat="1" ht="16.5" customHeight="1">
      <c r="A527" s="35"/>
      <c r="B527" s="36"/>
      <c r="C527" s="207" t="s">
        <v>1026</v>
      </c>
      <c r="D527" s="207" t="s">
        <v>140</v>
      </c>
      <c r="E527" s="208" t="s">
        <v>1027</v>
      </c>
      <c r="F527" s="209" t="s">
        <v>1028</v>
      </c>
      <c r="G527" s="210" t="s">
        <v>149</v>
      </c>
      <c r="H527" s="211">
        <v>1</v>
      </c>
      <c r="I527" s="212"/>
      <c r="J527" s="213">
        <f>ROUND(I527*H527,2)</f>
        <v>0</v>
      </c>
      <c r="K527" s="209" t="s">
        <v>1</v>
      </c>
      <c r="L527" s="41"/>
      <c r="M527" s="214" t="s">
        <v>1</v>
      </c>
      <c r="N527" s="215" t="s">
        <v>41</v>
      </c>
      <c r="O527" s="88"/>
      <c r="P527" s="216">
        <f>O527*H527</f>
        <v>0</v>
      </c>
      <c r="Q527" s="216">
        <v>0</v>
      </c>
      <c r="R527" s="216">
        <f>Q527*H527</f>
        <v>0</v>
      </c>
      <c r="S527" s="216">
        <v>0</v>
      </c>
      <c r="T527" s="217">
        <f>S527*H527</f>
        <v>0</v>
      </c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R527" s="218" t="s">
        <v>144</v>
      </c>
      <c r="AT527" s="218" t="s">
        <v>140</v>
      </c>
      <c r="AU527" s="218" t="s">
        <v>86</v>
      </c>
      <c r="AY527" s="14" t="s">
        <v>139</v>
      </c>
      <c r="BE527" s="219">
        <f>IF(N527="základní",J527,0)</f>
        <v>0</v>
      </c>
      <c r="BF527" s="219">
        <f>IF(N527="snížená",J527,0)</f>
        <v>0</v>
      </c>
      <c r="BG527" s="219">
        <f>IF(N527="zákl. přenesená",J527,0)</f>
        <v>0</v>
      </c>
      <c r="BH527" s="219">
        <f>IF(N527="sníž. přenesená",J527,0)</f>
        <v>0</v>
      </c>
      <c r="BI527" s="219">
        <f>IF(N527="nulová",J527,0)</f>
        <v>0</v>
      </c>
      <c r="BJ527" s="14" t="s">
        <v>84</v>
      </c>
      <c r="BK527" s="219">
        <f>ROUND(I527*H527,2)</f>
        <v>0</v>
      </c>
      <c r="BL527" s="14" t="s">
        <v>144</v>
      </c>
      <c r="BM527" s="218" t="s">
        <v>1029</v>
      </c>
    </row>
    <row r="528" s="2" customFormat="1">
      <c r="A528" s="35"/>
      <c r="B528" s="36"/>
      <c r="C528" s="37"/>
      <c r="D528" s="220" t="s">
        <v>145</v>
      </c>
      <c r="E528" s="37"/>
      <c r="F528" s="221" t="s">
        <v>1028</v>
      </c>
      <c r="G528" s="37"/>
      <c r="H528" s="37"/>
      <c r="I528" s="222"/>
      <c r="J528" s="37"/>
      <c r="K528" s="37"/>
      <c r="L528" s="41"/>
      <c r="M528" s="223"/>
      <c r="N528" s="224"/>
      <c r="O528" s="88"/>
      <c r="P528" s="88"/>
      <c r="Q528" s="88"/>
      <c r="R528" s="88"/>
      <c r="S528" s="88"/>
      <c r="T528" s="89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T528" s="14" t="s">
        <v>145</v>
      </c>
      <c r="AU528" s="14" t="s">
        <v>86</v>
      </c>
    </row>
    <row r="529" s="2" customFormat="1" ht="16.5" customHeight="1">
      <c r="A529" s="35"/>
      <c r="B529" s="36"/>
      <c r="C529" s="207" t="s">
        <v>491</v>
      </c>
      <c r="D529" s="207" t="s">
        <v>140</v>
      </c>
      <c r="E529" s="208" t="s">
        <v>1030</v>
      </c>
      <c r="F529" s="209" t="s">
        <v>1031</v>
      </c>
      <c r="G529" s="210" t="s">
        <v>149</v>
      </c>
      <c r="H529" s="211">
        <v>2</v>
      </c>
      <c r="I529" s="212"/>
      <c r="J529" s="213">
        <f>ROUND(I529*H529,2)</f>
        <v>0</v>
      </c>
      <c r="K529" s="209" t="s">
        <v>1</v>
      </c>
      <c r="L529" s="41"/>
      <c r="M529" s="214" t="s">
        <v>1</v>
      </c>
      <c r="N529" s="215" t="s">
        <v>41</v>
      </c>
      <c r="O529" s="88"/>
      <c r="P529" s="216">
        <f>O529*H529</f>
        <v>0</v>
      </c>
      <c r="Q529" s="216">
        <v>0</v>
      </c>
      <c r="R529" s="216">
        <f>Q529*H529</f>
        <v>0</v>
      </c>
      <c r="S529" s="216">
        <v>0</v>
      </c>
      <c r="T529" s="217">
        <f>S529*H529</f>
        <v>0</v>
      </c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R529" s="218" t="s">
        <v>144</v>
      </c>
      <c r="AT529" s="218" t="s">
        <v>140</v>
      </c>
      <c r="AU529" s="218" t="s">
        <v>86</v>
      </c>
      <c r="AY529" s="14" t="s">
        <v>139</v>
      </c>
      <c r="BE529" s="219">
        <f>IF(N529="základní",J529,0)</f>
        <v>0</v>
      </c>
      <c r="BF529" s="219">
        <f>IF(N529="snížená",J529,0)</f>
        <v>0</v>
      </c>
      <c r="BG529" s="219">
        <f>IF(N529="zákl. přenesená",J529,0)</f>
        <v>0</v>
      </c>
      <c r="BH529" s="219">
        <f>IF(N529="sníž. přenesená",J529,0)</f>
        <v>0</v>
      </c>
      <c r="BI529" s="219">
        <f>IF(N529="nulová",J529,0)</f>
        <v>0</v>
      </c>
      <c r="BJ529" s="14" t="s">
        <v>84</v>
      </c>
      <c r="BK529" s="219">
        <f>ROUND(I529*H529,2)</f>
        <v>0</v>
      </c>
      <c r="BL529" s="14" t="s">
        <v>144</v>
      </c>
      <c r="BM529" s="218" t="s">
        <v>1032</v>
      </c>
    </row>
    <row r="530" s="2" customFormat="1">
      <c r="A530" s="35"/>
      <c r="B530" s="36"/>
      <c r="C530" s="37"/>
      <c r="D530" s="220" t="s">
        <v>145</v>
      </c>
      <c r="E530" s="37"/>
      <c r="F530" s="221" t="s">
        <v>1031</v>
      </c>
      <c r="G530" s="37"/>
      <c r="H530" s="37"/>
      <c r="I530" s="222"/>
      <c r="J530" s="37"/>
      <c r="K530" s="37"/>
      <c r="L530" s="41"/>
      <c r="M530" s="223"/>
      <c r="N530" s="224"/>
      <c r="O530" s="88"/>
      <c r="P530" s="88"/>
      <c r="Q530" s="88"/>
      <c r="R530" s="88"/>
      <c r="S530" s="88"/>
      <c r="T530" s="89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T530" s="14" t="s">
        <v>145</v>
      </c>
      <c r="AU530" s="14" t="s">
        <v>86</v>
      </c>
    </row>
    <row r="531" s="2" customFormat="1" ht="16.5" customHeight="1">
      <c r="A531" s="35"/>
      <c r="B531" s="36"/>
      <c r="C531" s="207" t="s">
        <v>1033</v>
      </c>
      <c r="D531" s="207" t="s">
        <v>140</v>
      </c>
      <c r="E531" s="208" t="s">
        <v>1034</v>
      </c>
      <c r="F531" s="209" t="s">
        <v>1035</v>
      </c>
      <c r="G531" s="210" t="s">
        <v>149</v>
      </c>
      <c r="H531" s="211">
        <v>1</v>
      </c>
      <c r="I531" s="212"/>
      <c r="J531" s="213">
        <f>ROUND(I531*H531,2)</f>
        <v>0</v>
      </c>
      <c r="K531" s="209" t="s">
        <v>1</v>
      </c>
      <c r="L531" s="41"/>
      <c r="M531" s="214" t="s">
        <v>1</v>
      </c>
      <c r="N531" s="215" t="s">
        <v>41</v>
      </c>
      <c r="O531" s="88"/>
      <c r="P531" s="216">
        <f>O531*H531</f>
        <v>0</v>
      </c>
      <c r="Q531" s="216">
        <v>0</v>
      </c>
      <c r="R531" s="216">
        <f>Q531*H531</f>
        <v>0</v>
      </c>
      <c r="S531" s="216">
        <v>0</v>
      </c>
      <c r="T531" s="217">
        <f>S531*H531</f>
        <v>0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R531" s="218" t="s">
        <v>144</v>
      </c>
      <c r="AT531" s="218" t="s">
        <v>140</v>
      </c>
      <c r="AU531" s="218" t="s">
        <v>86</v>
      </c>
      <c r="AY531" s="14" t="s">
        <v>139</v>
      </c>
      <c r="BE531" s="219">
        <f>IF(N531="základní",J531,0)</f>
        <v>0</v>
      </c>
      <c r="BF531" s="219">
        <f>IF(N531="snížená",J531,0)</f>
        <v>0</v>
      </c>
      <c r="BG531" s="219">
        <f>IF(N531="zákl. přenesená",J531,0)</f>
        <v>0</v>
      </c>
      <c r="BH531" s="219">
        <f>IF(N531="sníž. přenesená",J531,0)</f>
        <v>0</v>
      </c>
      <c r="BI531" s="219">
        <f>IF(N531="nulová",J531,0)</f>
        <v>0</v>
      </c>
      <c r="BJ531" s="14" t="s">
        <v>84</v>
      </c>
      <c r="BK531" s="219">
        <f>ROUND(I531*H531,2)</f>
        <v>0</v>
      </c>
      <c r="BL531" s="14" t="s">
        <v>144</v>
      </c>
      <c r="BM531" s="218" t="s">
        <v>1036</v>
      </c>
    </row>
    <row r="532" s="2" customFormat="1">
      <c r="A532" s="35"/>
      <c r="B532" s="36"/>
      <c r="C532" s="37"/>
      <c r="D532" s="220" t="s">
        <v>145</v>
      </c>
      <c r="E532" s="37"/>
      <c r="F532" s="221" t="s">
        <v>1035</v>
      </c>
      <c r="G532" s="37"/>
      <c r="H532" s="37"/>
      <c r="I532" s="222"/>
      <c r="J532" s="37"/>
      <c r="K532" s="37"/>
      <c r="L532" s="41"/>
      <c r="M532" s="223"/>
      <c r="N532" s="224"/>
      <c r="O532" s="88"/>
      <c r="P532" s="88"/>
      <c r="Q532" s="88"/>
      <c r="R532" s="88"/>
      <c r="S532" s="88"/>
      <c r="T532" s="89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T532" s="14" t="s">
        <v>145</v>
      </c>
      <c r="AU532" s="14" t="s">
        <v>86</v>
      </c>
    </row>
    <row r="533" s="2" customFormat="1" ht="24.15" customHeight="1">
      <c r="A533" s="35"/>
      <c r="B533" s="36"/>
      <c r="C533" s="207" t="s">
        <v>494</v>
      </c>
      <c r="D533" s="207" t="s">
        <v>140</v>
      </c>
      <c r="E533" s="208" t="s">
        <v>1037</v>
      </c>
      <c r="F533" s="209" t="s">
        <v>1038</v>
      </c>
      <c r="G533" s="210" t="s">
        <v>149</v>
      </c>
      <c r="H533" s="211">
        <v>1</v>
      </c>
      <c r="I533" s="212"/>
      <c r="J533" s="213">
        <f>ROUND(I533*H533,2)</f>
        <v>0</v>
      </c>
      <c r="K533" s="209" t="s">
        <v>1</v>
      </c>
      <c r="L533" s="41"/>
      <c r="M533" s="214" t="s">
        <v>1</v>
      </c>
      <c r="N533" s="215" t="s">
        <v>41</v>
      </c>
      <c r="O533" s="88"/>
      <c r="P533" s="216">
        <f>O533*H533</f>
        <v>0</v>
      </c>
      <c r="Q533" s="216">
        <v>0</v>
      </c>
      <c r="R533" s="216">
        <f>Q533*H533</f>
        <v>0</v>
      </c>
      <c r="S533" s="216">
        <v>0</v>
      </c>
      <c r="T533" s="217">
        <f>S533*H533</f>
        <v>0</v>
      </c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R533" s="218" t="s">
        <v>144</v>
      </c>
      <c r="AT533" s="218" t="s">
        <v>140</v>
      </c>
      <c r="AU533" s="218" t="s">
        <v>86</v>
      </c>
      <c r="AY533" s="14" t="s">
        <v>139</v>
      </c>
      <c r="BE533" s="219">
        <f>IF(N533="základní",J533,0)</f>
        <v>0</v>
      </c>
      <c r="BF533" s="219">
        <f>IF(N533="snížená",J533,0)</f>
        <v>0</v>
      </c>
      <c r="BG533" s="219">
        <f>IF(N533="zákl. přenesená",J533,0)</f>
        <v>0</v>
      </c>
      <c r="BH533" s="219">
        <f>IF(N533="sníž. přenesená",J533,0)</f>
        <v>0</v>
      </c>
      <c r="BI533" s="219">
        <f>IF(N533="nulová",J533,0)</f>
        <v>0</v>
      </c>
      <c r="BJ533" s="14" t="s">
        <v>84</v>
      </c>
      <c r="BK533" s="219">
        <f>ROUND(I533*H533,2)</f>
        <v>0</v>
      </c>
      <c r="BL533" s="14" t="s">
        <v>144</v>
      </c>
      <c r="BM533" s="218" t="s">
        <v>1039</v>
      </c>
    </row>
    <row r="534" s="2" customFormat="1">
      <c r="A534" s="35"/>
      <c r="B534" s="36"/>
      <c r="C534" s="37"/>
      <c r="D534" s="220" t="s">
        <v>145</v>
      </c>
      <c r="E534" s="37"/>
      <c r="F534" s="221" t="s">
        <v>1038</v>
      </c>
      <c r="G534" s="37"/>
      <c r="H534" s="37"/>
      <c r="I534" s="222"/>
      <c r="J534" s="37"/>
      <c r="K534" s="37"/>
      <c r="L534" s="41"/>
      <c r="M534" s="223"/>
      <c r="N534" s="224"/>
      <c r="O534" s="88"/>
      <c r="P534" s="88"/>
      <c r="Q534" s="88"/>
      <c r="R534" s="88"/>
      <c r="S534" s="88"/>
      <c r="T534" s="89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T534" s="14" t="s">
        <v>145</v>
      </c>
      <c r="AU534" s="14" t="s">
        <v>86</v>
      </c>
    </row>
    <row r="535" s="2" customFormat="1" ht="24.15" customHeight="1">
      <c r="A535" s="35"/>
      <c r="B535" s="36"/>
      <c r="C535" s="207" t="s">
        <v>1040</v>
      </c>
      <c r="D535" s="207" t="s">
        <v>140</v>
      </c>
      <c r="E535" s="208" t="s">
        <v>1041</v>
      </c>
      <c r="F535" s="209" t="s">
        <v>1042</v>
      </c>
      <c r="G535" s="210" t="s">
        <v>149</v>
      </c>
      <c r="H535" s="211">
        <v>1</v>
      </c>
      <c r="I535" s="212"/>
      <c r="J535" s="213">
        <f>ROUND(I535*H535,2)</f>
        <v>0</v>
      </c>
      <c r="K535" s="209" t="s">
        <v>1</v>
      </c>
      <c r="L535" s="41"/>
      <c r="M535" s="214" t="s">
        <v>1</v>
      </c>
      <c r="N535" s="215" t="s">
        <v>41</v>
      </c>
      <c r="O535" s="88"/>
      <c r="P535" s="216">
        <f>O535*H535</f>
        <v>0</v>
      </c>
      <c r="Q535" s="216">
        <v>0</v>
      </c>
      <c r="R535" s="216">
        <f>Q535*H535</f>
        <v>0</v>
      </c>
      <c r="S535" s="216">
        <v>0</v>
      </c>
      <c r="T535" s="217">
        <f>S535*H535</f>
        <v>0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218" t="s">
        <v>144</v>
      </c>
      <c r="AT535" s="218" t="s">
        <v>140</v>
      </c>
      <c r="AU535" s="218" t="s">
        <v>86</v>
      </c>
      <c r="AY535" s="14" t="s">
        <v>139</v>
      </c>
      <c r="BE535" s="219">
        <f>IF(N535="základní",J535,0)</f>
        <v>0</v>
      </c>
      <c r="BF535" s="219">
        <f>IF(N535="snížená",J535,0)</f>
        <v>0</v>
      </c>
      <c r="BG535" s="219">
        <f>IF(N535="zákl. přenesená",J535,0)</f>
        <v>0</v>
      </c>
      <c r="BH535" s="219">
        <f>IF(N535="sníž. přenesená",J535,0)</f>
        <v>0</v>
      </c>
      <c r="BI535" s="219">
        <f>IF(N535="nulová",J535,0)</f>
        <v>0</v>
      </c>
      <c r="BJ535" s="14" t="s">
        <v>84</v>
      </c>
      <c r="BK535" s="219">
        <f>ROUND(I535*H535,2)</f>
        <v>0</v>
      </c>
      <c r="BL535" s="14" t="s">
        <v>144</v>
      </c>
      <c r="BM535" s="218" t="s">
        <v>1043</v>
      </c>
    </row>
    <row r="536" s="2" customFormat="1">
      <c r="A536" s="35"/>
      <c r="B536" s="36"/>
      <c r="C536" s="37"/>
      <c r="D536" s="220" t="s">
        <v>145</v>
      </c>
      <c r="E536" s="37"/>
      <c r="F536" s="221" t="s">
        <v>1042</v>
      </c>
      <c r="G536" s="37"/>
      <c r="H536" s="37"/>
      <c r="I536" s="222"/>
      <c r="J536" s="37"/>
      <c r="K536" s="37"/>
      <c r="L536" s="41"/>
      <c r="M536" s="223"/>
      <c r="N536" s="224"/>
      <c r="O536" s="88"/>
      <c r="P536" s="88"/>
      <c r="Q536" s="88"/>
      <c r="R536" s="88"/>
      <c r="S536" s="88"/>
      <c r="T536" s="89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T536" s="14" t="s">
        <v>145</v>
      </c>
      <c r="AU536" s="14" t="s">
        <v>86</v>
      </c>
    </row>
    <row r="537" s="2" customFormat="1">
      <c r="A537" s="35"/>
      <c r="B537" s="36"/>
      <c r="C537" s="37"/>
      <c r="D537" s="220" t="s">
        <v>633</v>
      </c>
      <c r="E537" s="37"/>
      <c r="F537" s="237" t="s">
        <v>700</v>
      </c>
      <c r="G537" s="37"/>
      <c r="H537" s="37"/>
      <c r="I537" s="222"/>
      <c r="J537" s="37"/>
      <c r="K537" s="37"/>
      <c r="L537" s="41"/>
      <c r="M537" s="223"/>
      <c r="N537" s="224"/>
      <c r="O537" s="88"/>
      <c r="P537" s="88"/>
      <c r="Q537" s="88"/>
      <c r="R537" s="88"/>
      <c r="S537" s="88"/>
      <c r="T537" s="89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T537" s="14" t="s">
        <v>633</v>
      </c>
      <c r="AU537" s="14" t="s">
        <v>86</v>
      </c>
    </row>
    <row r="538" s="2" customFormat="1" ht="16.5" customHeight="1">
      <c r="A538" s="35"/>
      <c r="B538" s="36"/>
      <c r="C538" s="207" t="s">
        <v>498</v>
      </c>
      <c r="D538" s="207" t="s">
        <v>140</v>
      </c>
      <c r="E538" s="208" t="s">
        <v>1044</v>
      </c>
      <c r="F538" s="209" t="s">
        <v>1045</v>
      </c>
      <c r="G538" s="210" t="s">
        <v>149</v>
      </c>
      <c r="H538" s="211">
        <v>1</v>
      </c>
      <c r="I538" s="212"/>
      <c r="J538" s="213">
        <f>ROUND(I538*H538,2)</f>
        <v>0</v>
      </c>
      <c r="K538" s="209" t="s">
        <v>1</v>
      </c>
      <c r="L538" s="41"/>
      <c r="M538" s="214" t="s">
        <v>1</v>
      </c>
      <c r="N538" s="215" t="s">
        <v>41</v>
      </c>
      <c r="O538" s="88"/>
      <c r="P538" s="216">
        <f>O538*H538</f>
        <v>0</v>
      </c>
      <c r="Q538" s="216">
        <v>0</v>
      </c>
      <c r="R538" s="216">
        <f>Q538*H538</f>
        <v>0</v>
      </c>
      <c r="S538" s="216">
        <v>0</v>
      </c>
      <c r="T538" s="217">
        <f>S538*H538</f>
        <v>0</v>
      </c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R538" s="218" t="s">
        <v>144</v>
      </c>
      <c r="AT538" s="218" t="s">
        <v>140</v>
      </c>
      <c r="AU538" s="218" t="s">
        <v>86</v>
      </c>
      <c r="AY538" s="14" t="s">
        <v>139</v>
      </c>
      <c r="BE538" s="219">
        <f>IF(N538="základní",J538,0)</f>
        <v>0</v>
      </c>
      <c r="BF538" s="219">
        <f>IF(N538="snížená",J538,0)</f>
        <v>0</v>
      </c>
      <c r="BG538" s="219">
        <f>IF(N538="zákl. přenesená",J538,0)</f>
        <v>0</v>
      </c>
      <c r="BH538" s="219">
        <f>IF(N538="sníž. přenesená",J538,0)</f>
        <v>0</v>
      </c>
      <c r="BI538" s="219">
        <f>IF(N538="nulová",J538,0)</f>
        <v>0</v>
      </c>
      <c r="BJ538" s="14" t="s">
        <v>84</v>
      </c>
      <c r="BK538" s="219">
        <f>ROUND(I538*H538,2)</f>
        <v>0</v>
      </c>
      <c r="BL538" s="14" t="s">
        <v>144</v>
      </c>
      <c r="BM538" s="218" t="s">
        <v>1046</v>
      </c>
    </row>
    <row r="539" s="2" customFormat="1">
      <c r="A539" s="35"/>
      <c r="B539" s="36"/>
      <c r="C539" s="37"/>
      <c r="D539" s="220" t="s">
        <v>145</v>
      </c>
      <c r="E539" s="37"/>
      <c r="F539" s="221" t="s">
        <v>1045</v>
      </c>
      <c r="G539" s="37"/>
      <c r="H539" s="37"/>
      <c r="I539" s="222"/>
      <c r="J539" s="37"/>
      <c r="K539" s="37"/>
      <c r="L539" s="41"/>
      <c r="M539" s="223"/>
      <c r="N539" s="224"/>
      <c r="O539" s="88"/>
      <c r="P539" s="88"/>
      <c r="Q539" s="88"/>
      <c r="R539" s="88"/>
      <c r="S539" s="88"/>
      <c r="T539" s="89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T539" s="14" t="s">
        <v>145</v>
      </c>
      <c r="AU539" s="14" t="s">
        <v>86</v>
      </c>
    </row>
    <row r="540" s="2" customFormat="1" ht="16.5" customHeight="1">
      <c r="A540" s="35"/>
      <c r="B540" s="36"/>
      <c r="C540" s="207" t="s">
        <v>1047</v>
      </c>
      <c r="D540" s="207" t="s">
        <v>140</v>
      </c>
      <c r="E540" s="208" t="s">
        <v>1048</v>
      </c>
      <c r="F540" s="209" t="s">
        <v>1049</v>
      </c>
      <c r="G540" s="210" t="s">
        <v>149</v>
      </c>
      <c r="H540" s="211">
        <v>1</v>
      </c>
      <c r="I540" s="212"/>
      <c r="J540" s="213">
        <f>ROUND(I540*H540,2)</f>
        <v>0</v>
      </c>
      <c r="K540" s="209" t="s">
        <v>1</v>
      </c>
      <c r="L540" s="41"/>
      <c r="M540" s="214" t="s">
        <v>1</v>
      </c>
      <c r="N540" s="215" t="s">
        <v>41</v>
      </c>
      <c r="O540" s="88"/>
      <c r="P540" s="216">
        <f>O540*H540</f>
        <v>0</v>
      </c>
      <c r="Q540" s="216">
        <v>0</v>
      </c>
      <c r="R540" s="216">
        <f>Q540*H540</f>
        <v>0</v>
      </c>
      <c r="S540" s="216">
        <v>0</v>
      </c>
      <c r="T540" s="217">
        <f>S540*H540</f>
        <v>0</v>
      </c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R540" s="218" t="s">
        <v>144</v>
      </c>
      <c r="AT540" s="218" t="s">
        <v>140</v>
      </c>
      <c r="AU540" s="218" t="s">
        <v>86</v>
      </c>
      <c r="AY540" s="14" t="s">
        <v>139</v>
      </c>
      <c r="BE540" s="219">
        <f>IF(N540="základní",J540,0)</f>
        <v>0</v>
      </c>
      <c r="BF540" s="219">
        <f>IF(N540="snížená",J540,0)</f>
        <v>0</v>
      </c>
      <c r="BG540" s="219">
        <f>IF(N540="zákl. přenesená",J540,0)</f>
        <v>0</v>
      </c>
      <c r="BH540" s="219">
        <f>IF(N540="sníž. přenesená",J540,0)</f>
        <v>0</v>
      </c>
      <c r="BI540" s="219">
        <f>IF(N540="nulová",J540,0)</f>
        <v>0</v>
      </c>
      <c r="BJ540" s="14" t="s">
        <v>84</v>
      </c>
      <c r="BK540" s="219">
        <f>ROUND(I540*H540,2)</f>
        <v>0</v>
      </c>
      <c r="BL540" s="14" t="s">
        <v>144</v>
      </c>
      <c r="BM540" s="218" t="s">
        <v>1050</v>
      </c>
    </row>
    <row r="541" s="2" customFormat="1">
      <c r="A541" s="35"/>
      <c r="B541" s="36"/>
      <c r="C541" s="37"/>
      <c r="D541" s="220" t="s">
        <v>145</v>
      </c>
      <c r="E541" s="37"/>
      <c r="F541" s="221" t="s">
        <v>1049</v>
      </c>
      <c r="G541" s="37"/>
      <c r="H541" s="37"/>
      <c r="I541" s="222"/>
      <c r="J541" s="37"/>
      <c r="K541" s="37"/>
      <c r="L541" s="41"/>
      <c r="M541" s="223"/>
      <c r="N541" s="224"/>
      <c r="O541" s="88"/>
      <c r="P541" s="88"/>
      <c r="Q541" s="88"/>
      <c r="R541" s="88"/>
      <c r="S541" s="88"/>
      <c r="T541" s="89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T541" s="14" t="s">
        <v>145</v>
      </c>
      <c r="AU541" s="14" t="s">
        <v>86</v>
      </c>
    </row>
    <row r="542" s="2" customFormat="1" ht="16.5" customHeight="1">
      <c r="A542" s="35"/>
      <c r="B542" s="36"/>
      <c r="C542" s="207" t="s">
        <v>501</v>
      </c>
      <c r="D542" s="207" t="s">
        <v>140</v>
      </c>
      <c r="E542" s="208" t="s">
        <v>1051</v>
      </c>
      <c r="F542" s="209" t="s">
        <v>1052</v>
      </c>
      <c r="G542" s="210" t="s">
        <v>149</v>
      </c>
      <c r="H542" s="211">
        <v>2</v>
      </c>
      <c r="I542" s="212"/>
      <c r="J542" s="213">
        <f>ROUND(I542*H542,2)</f>
        <v>0</v>
      </c>
      <c r="K542" s="209" t="s">
        <v>1</v>
      </c>
      <c r="L542" s="41"/>
      <c r="M542" s="214" t="s">
        <v>1</v>
      </c>
      <c r="N542" s="215" t="s">
        <v>41</v>
      </c>
      <c r="O542" s="88"/>
      <c r="P542" s="216">
        <f>O542*H542</f>
        <v>0</v>
      </c>
      <c r="Q542" s="216">
        <v>0</v>
      </c>
      <c r="R542" s="216">
        <f>Q542*H542</f>
        <v>0</v>
      </c>
      <c r="S542" s="216">
        <v>0</v>
      </c>
      <c r="T542" s="217">
        <f>S542*H542</f>
        <v>0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218" t="s">
        <v>144</v>
      </c>
      <c r="AT542" s="218" t="s">
        <v>140</v>
      </c>
      <c r="AU542" s="218" t="s">
        <v>86</v>
      </c>
      <c r="AY542" s="14" t="s">
        <v>139</v>
      </c>
      <c r="BE542" s="219">
        <f>IF(N542="základní",J542,0)</f>
        <v>0</v>
      </c>
      <c r="BF542" s="219">
        <f>IF(N542="snížená",J542,0)</f>
        <v>0</v>
      </c>
      <c r="BG542" s="219">
        <f>IF(N542="zákl. přenesená",J542,0)</f>
        <v>0</v>
      </c>
      <c r="BH542" s="219">
        <f>IF(N542="sníž. přenesená",J542,0)</f>
        <v>0</v>
      </c>
      <c r="BI542" s="219">
        <f>IF(N542="nulová",J542,0)</f>
        <v>0</v>
      </c>
      <c r="BJ542" s="14" t="s">
        <v>84</v>
      </c>
      <c r="BK542" s="219">
        <f>ROUND(I542*H542,2)</f>
        <v>0</v>
      </c>
      <c r="BL542" s="14" t="s">
        <v>144</v>
      </c>
      <c r="BM542" s="218" t="s">
        <v>1053</v>
      </c>
    </row>
    <row r="543" s="2" customFormat="1">
      <c r="A543" s="35"/>
      <c r="B543" s="36"/>
      <c r="C543" s="37"/>
      <c r="D543" s="220" t="s">
        <v>145</v>
      </c>
      <c r="E543" s="37"/>
      <c r="F543" s="221" t="s">
        <v>1052</v>
      </c>
      <c r="G543" s="37"/>
      <c r="H543" s="37"/>
      <c r="I543" s="222"/>
      <c r="J543" s="37"/>
      <c r="K543" s="37"/>
      <c r="L543" s="41"/>
      <c r="M543" s="223"/>
      <c r="N543" s="224"/>
      <c r="O543" s="88"/>
      <c r="P543" s="88"/>
      <c r="Q543" s="88"/>
      <c r="R543" s="88"/>
      <c r="S543" s="88"/>
      <c r="T543" s="89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T543" s="14" t="s">
        <v>145</v>
      </c>
      <c r="AU543" s="14" t="s">
        <v>86</v>
      </c>
    </row>
    <row r="544" s="2" customFormat="1" ht="16.5" customHeight="1">
      <c r="A544" s="35"/>
      <c r="B544" s="36"/>
      <c r="C544" s="207" t="s">
        <v>1054</v>
      </c>
      <c r="D544" s="207" t="s">
        <v>140</v>
      </c>
      <c r="E544" s="208" t="s">
        <v>1055</v>
      </c>
      <c r="F544" s="209" t="s">
        <v>1056</v>
      </c>
      <c r="G544" s="210" t="s">
        <v>149</v>
      </c>
      <c r="H544" s="211">
        <v>1</v>
      </c>
      <c r="I544" s="212"/>
      <c r="J544" s="213">
        <f>ROUND(I544*H544,2)</f>
        <v>0</v>
      </c>
      <c r="K544" s="209" t="s">
        <v>1</v>
      </c>
      <c r="L544" s="41"/>
      <c r="M544" s="214" t="s">
        <v>1</v>
      </c>
      <c r="N544" s="215" t="s">
        <v>41</v>
      </c>
      <c r="O544" s="88"/>
      <c r="P544" s="216">
        <f>O544*H544</f>
        <v>0</v>
      </c>
      <c r="Q544" s="216">
        <v>0</v>
      </c>
      <c r="R544" s="216">
        <f>Q544*H544</f>
        <v>0</v>
      </c>
      <c r="S544" s="216">
        <v>0</v>
      </c>
      <c r="T544" s="217">
        <f>S544*H544</f>
        <v>0</v>
      </c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R544" s="218" t="s">
        <v>144</v>
      </c>
      <c r="AT544" s="218" t="s">
        <v>140</v>
      </c>
      <c r="AU544" s="218" t="s">
        <v>86</v>
      </c>
      <c r="AY544" s="14" t="s">
        <v>139</v>
      </c>
      <c r="BE544" s="219">
        <f>IF(N544="základní",J544,0)</f>
        <v>0</v>
      </c>
      <c r="BF544" s="219">
        <f>IF(N544="snížená",J544,0)</f>
        <v>0</v>
      </c>
      <c r="BG544" s="219">
        <f>IF(N544="zákl. přenesená",J544,0)</f>
        <v>0</v>
      </c>
      <c r="BH544" s="219">
        <f>IF(N544="sníž. přenesená",J544,0)</f>
        <v>0</v>
      </c>
      <c r="BI544" s="219">
        <f>IF(N544="nulová",J544,0)</f>
        <v>0</v>
      </c>
      <c r="BJ544" s="14" t="s">
        <v>84</v>
      </c>
      <c r="BK544" s="219">
        <f>ROUND(I544*H544,2)</f>
        <v>0</v>
      </c>
      <c r="BL544" s="14" t="s">
        <v>144</v>
      </c>
      <c r="BM544" s="218" t="s">
        <v>1057</v>
      </c>
    </row>
    <row r="545" s="2" customFormat="1">
      <c r="A545" s="35"/>
      <c r="B545" s="36"/>
      <c r="C545" s="37"/>
      <c r="D545" s="220" t="s">
        <v>145</v>
      </c>
      <c r="E545" s="37"/>
      <c r="F545" s="221" t="s">
        <v>1056</v>
      </c>
      <c r="G545" s="37"/>
      <c r="H545" s="37"/>
      <c r="I545" s="222"/>
      <c r="J545" s="37"/>
      <c r="K545" s="37"/>
      <c r="L545" s="41"/>
      <c r="M545" s="223"/>
      <c r="N545" s="224"/>
      <c r="O545" s="88"/>
      <c r="P545" s="88"/>
      <c r="Q545" s="88"/>
      <c r="R545" s="88"/>
      <c r="S545" s="88"/>
      <c r="T545" s="89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T545" s="14" t="s">
        <v>145</v>
      </c>
      <c r="AU545" s="14" t="s">
        <v>86</v>
      </c>
    </row>
    <row r="546" s="2" customFormat="1" ht="24.15" customHeight="1">
      <c r="A546" s="35"/>
      <c r="B546" s="36"/>
      <c r="C546" s="207" t="s">
        <v>507</v>
      </c>
      <c r="D546" s="207" t="s">
        <v>140</v>
      </c>
      <c r="E546" s="208" t="s">
        <v>1058</v>
      </c>
      <c r="F546" s="209" t="s">
        <v>1059</v>
      </c>
      <c r="G546" s="210" t="s">
        <v>149</v>
      </c>
      <c r="H546" s="211">
        <v>1</v>
      </c>
      <c r="I546" s="212"/>
      <c r="J546" s="213">
        <f>ROUND(I546*H546,2)</f>
        <v>0</v>
      </c>
      <c r="K546" s="209" t="s">
        <v>1</v>
      </c>
      <c r="L546" s="41"/>
      <c r="M546" s="214" t="s">
        <v>1</v>
      </c>
      <c r="N546" s="215" t="s">
        <v>41</v>
      </c>
      <c r="O546" s="88"/>
      <c r="P546" s="216">
        <f>O546*H546</f>
        <v>0</v>
      </c>
      <c r="Q546" s="216">
        <v>0</v>
      </c>
      <c r="R546" s="216">
        <f>Q546*H546</f>
        <v>0</v>
      </c>
      <c r="S546" s="216">
        <v>0</v>
      </c>
      <c r="T546" s="217">
        <f>S546*H546</f>
        <v>0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218" t="s">
        <v>144</v>
      </c>
      <c r="AT546" s="218" t="s">
        <v>140</v>
      </c>
      <c r="AU546" s="218" t="s">
        <v>86</v>
      </c>
      <c r="AY546" s="14" t="s">
        <v>139</v>
      </c>
      <c r="BE546" s="219">
        <f>IF(N546="základní",J546,0)</f>
        <v>0</v>
      </c>
      <c r="BF546" s="219">
        <f>IF(N546="snížená",J546,0)</f>
        <v>0</v>
      </c>
      <c r="BG546" s="219">
        <f>IF(N546="zákl. přenesená",J546,0)</f>
        <v>0</v>
      </c>
      <c r="BH546" s="219">
        <f>IF(N546="sníž. přenesená",J546,0)</f>
        <v>0</v>
      </c>
      <c r="BI546" s="219">
        <f>IF(N546="nulová",J546,0)</f>
        <v>0</v>
      </c>
      <c r="BJ546" s="14" t="s">
        <v>84</v>
      </c>
      <c r="BK546" s="219">
        <f>ROUND(I546*H546,2)</f>
        <v>0</v>
      </c>
      <c r="BL546" s="14" t="s">
        <v>144</v>
      </c>
      <c r="BM546" s="218" t="s">
        <v>1060</v>
      </c>
    </row>
    <row r="547" s="2" customFormat="1">
      <c r="A547" s="35"/>
      <c r="B547" s="36"/>
      <c r="C547" s="37"/>
      <c r="D547" s="220" t="s">
        <v>145</v>
      </c>
      <c r="E547" s="37"/>
      <c r="F547" s="221" t="s">
        <v>1059</v>
      </c>
      <c r="G547" s="37"/>
      <c r="H547" s="37"/>
      <c r="I547" s="222"/>
      <c r="J547" s="37"/>
      <c r="K547" s="37"/>
      <c r="L547" s="41"/>
      <c r="M547" s="223"/>
      <c r="N547" s="224"/>
      <c r="O547" s="88"/>
      <c r="P547" s="88"/>
      <c r="Q547" s="88"/>
      <c r="R547" s="88"/>
      <c r="S547" s="88"/>
      <c r="T547" s="89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T547" s="14" t="s">
        <v>145</v>
      </c>
      <c r="AU547" s="14" t="s">
        <v>86</v>
      </c>
    </row>
    <row r="548" s="2" customFormat="1" ht="24.15" customHeight="1">
      <c r="A548" s="35"/>
      <c r="B548" s="36"/>
      <c r="C548" s="207" t="s">
        <v>1061</v>
      </c>
      <c r="D548" s="207" t="s">
        <v>140</v>
      </c>
      <c r="E548" s="208" t="s">
        <v>1041</v>
      </c>
      <c r="F548" s="209" t="s">
        <v>1042</v>
      </c>
      <c r="G548" s="210" t="s">
        <v>149</v>
      </c>
      <c r="H548" s="211">
        <v>1</v>
      </c>
      <c r="I548" s="212"/>
      <c r="J548" s="213">
        <f>ROUND(I548*H548,2)</f>
        <v>0</v>
      </c>
      <c r="K548" s="209" t="s">
        <v>1</v>
      </c>
      <c r="L548" s="41"/>
      <c r="M548" s="214" t="s">
        <v>1</v>
      </c>
      <c r="N548" s="215" t="s">
        <v>41</v>
      </c>
      <c r="O548" s="88"/>
      <c r="P548" s="216">
        <f>O548*H548</f>
        <v>0</v>
      </c>
      <c r="Q548" s="216">
        <v>0</v>
      </c>
      <c r="R548" s="216">
        <f>Q548*H548</f>
        <v>0</v>
      </c>
      <c r="S548" s="216">
        <v>0</v>
      </c>
      <c r="T548" s="217">
        <f>S548*H548</f>
        <v>0</v>
      </c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R548" s="218" t="s">
        <v>144</v>
      </c>
      <c r="AT548" s="218" t="s">
        <v>140</v>
      </c>
      <c r="AU548" s="218" t="s">
        <v>86</v>
      </c>
      <c r="AY548" s="14" t="s">
        <v>139</v>
      </c>
      <c r="BE548" s="219">
        <f>IF(N548="základní",J548,0)</f>
        <v>0</v>
      </c>
      <c r="BF548" s="219">
        <f>IF(N548="snížená",J548,0)</f>
        <v>0</v>
      </c>
      <c r="BG548" s="219">
        <f>IF(N548="zákl. přenesená",J548,0)</f>
        <v>0</v>
      </c>
      <c r="BH548" s="219">
        <f>IF(N548="sníž. přenesená",J548,0)</f>
        <v>0</v>
      </c>
      <c r="BI548" s="219">
        <f>IF(N548="nulová",J548,0)</f>
        <v>0</v>
      </c>
      <c r="BJ548" s="14" t="s">
        <v>84</v>
      </c>
      <c r="BK548" s="219">
        <f>ROUND(I548*H548,2)</f>
        <v>0</v>
      </c>
      <c r="BL548" s="14" t="s">
        <v>144</v>
      </c>
      <c r="BM548" s="218" t="s">
        <v>1062</v>
      </c>
    </row>
    <row r="549" s="2" customFormat="1">
      <c r="A549" s="35"/>
      <c r="B549" s="36"/>
      <c r="C549" s="37"/>
      <c r="D549" s="220" t="s">
        <v>145</v>
      </c>
      <c r="E549" s="37"/>
      <c r="F549" s="221" t="s">
        <v>1042</v>
      </c>
      <c r="G549" s="37"/>
      <c r="H549" s="37"/>
      <c r="I549" s="222"/>
      <c r="J549" s="37"/>
      <c r="K549" s="37"/>
      <c r="L549" s="41"/>
      <c r="M549" s="223"/>
      <c r="N549" s="224"/>
      <c r="O549" s="88"/>
      <c r="P549" s="88"/>
      <c r="Q549" s="88"/>
      <c r="R549" s="88"/>
      <c r="S549" s="88"/>
      <c r="T549" s="89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T549" s="14" t="s">
        <v>145</v>
      </c>
      <c r="AU549" s="14" t="s">
        <v>86</v>
      </c>
    </row>
    <row r="550" s="2" customFormat="1">
      <c r="A550" s="35"/>
      <c r="B550" s="36"/>
      <c r="C550" s="37"/>
      <c r="D550" s="220" t="s">
        <v>633</v>
      </c>
      <c r="E550" s="37"/>
      <c r="F550" s="237" t="s">
        <v>661</v>
      </c>
      <c r="G550" s="37"/>
      <c r="H550" s="37"/>
      <c r="I550" s="222"/>
      <c r="J550" s="37"/>
      <c r="K550" s="37"/>
      <c r="L550" s="41"/>
      <c r="M550" s="223"/>
      <c r="N550" s="224"/>
      <c r="O550" s="88"/>
      <c r="P550" s="88"/>
      <c r="Q550" s="88"/>
      <c r="R550" s="88"/>
      <c r="S550" s="88"/>
      <c r="T550" s="89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T550" s="14" t="s">
        <v>633</v>
      </c>
      <c r="AU550" s="14" t="s">
        <v>86</v>
      </c>
    </row>
    <row r="551" s="2" customFormat="1" ht="33" customHeight="1">
      <c r="A551" s="35"/>
      <c r="B551" s="36"/>
      <c r="C551" s="207" t="s">
        <v>510</v>
      </c>
      <c r="D551" s="207" t="s">
        <v>140</v>
      </c>
      <c r="E551" s="208" t="s">
        <v>1063</v>
      </c>
      <c r="F551" s="209" t="s">
        <v>1064</v>
      </c>
      <c r="G551" s="210" t="s">
        <v>149</v>
      </c>
      <c r="H551" s="211">
        <v>1</v>
      </c>
      <c r="I551" s="212"/>
      <c r="J551" s="213">
        <f>ROUND(I551*H551,2)</f>
        <v>0</v>
      </c>
      <c r="K551" s="209" t="s">
        <v>1</v>
      </c>
      <c r="L551" s="41"/>
      <c r="M551" s="214" t="s">
        <v>1</v>
      </c>
      <c r="N551" s="215" t="s">
        <v>41</v>
      </c>
      <c r="O551" s="88"/>
      <c r="P551" s="216">
        <f>O551*H551</f>
        <v>0</v>
      </c>
      <c r="Q551" s="216">
        <v>0</v>
      </c>
      <c r="R551" s="216">
        <f>Q551*H551</f>
        <v>0</v>
      </c>
      <c r="S551" s="216">
        <v>0</v>
      </c>
      <c r="T551" s="217">
        <f>S551*H551</f>
        <v>0</v>
      </c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R551" s="218" t="s">
        <v>144</v>
      </c>
      <c r="AT551" s="218" t="s">
        <v>140</v>
      </c>
      <c r="AU551" s="218" t="s">
        <v>86</v>
      </c>
      <c r="AY551" s="14" t="s">
        <v>139</v>
      </c>
      <c r="BE551" s="219">
        <f>IF(N551="základní",J551,0)</f>
        <v>0</v>
      </c>
      <c r="BF551" s="219">
        <f>IF(N551="snížená",J551,0)</f>
        <v>0</v>
      </c>
      <c r="BG551" s="219">
        <f>IF(N551="zákl. přenesená",J551,0)</f>
        <v>0</v>
      </c>
      <c r="BH551" s="219">
        <f>IF(N551="sníž. přenesená",J551,0)</f>
        <v>0</v>
      </c>
      <c r="BI551" s="219">
        <f>IF(N551="nulová",J551,0)</f>
        <v>0</v>
      </c>
      <c r="BJ551" s="14" t="s">
        <v>84</v>
      </c>
      <c r="BK551" s="219">
        <f>ROUND(I551*H551,2)</f>
        <v>0</v>
      </c>
      <c r="BL551" s="14" t="s">
        <v>144</v>
      </c>
      <c r="BM551" s="218" t="s">
        <v>1065</v>
      </c>
    </row>
    <row r="552" s="2" customFormat="1">
      <c r="A552" s="35"/>
      <c r="B552" s="36"/>
      <c r="C552" s="37"/>
      <c r="D552" s="220" t="s">
        <v>145</v>
      </c>
      <c r="E552" s="37"/>
      <c r="F552" s="221" t="s">
        <v>1064</v>
      </c>
      <c r="G552" s="37"/>
      <c r="H552" s="37"/>
      <c r="I552" s="222"/>
      <c r="J552" s="37"/>
      <c r="K552" s="37"/>
      <c r="L552" s="41"/>
      <c r="M552" s="223"/>
      <c r="N552" s="224"/>
      <c r="O552" s="88"/>
      <c r="P552" s="88"/>
      <c r="Q552" s="88"/>
      <c r="R552" s="88"/>
      <c r="S552" s="88"/>
      <c r="T552" s="89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T552" s="14" t="s">
        <v>145</v>
      </c>
      <c r="AU552" s="14" t="s">
        <v>86</v>
      </c>
    </row>
    <row r="553" s="2" customFormat="1" ht="24.15" customHeight="1">
      <c r="A553" s="35"/>
      <c r="B553" s="36"/>
      <c r="C553" s="207" t="s">
        <v>1066</v>
      </c>
      <c r="D553" s="207" t="s">
        <v>140</v>
      </c>
      <c r="E553" s="208" t="s">
        <v>1067</v>
      </c>
      <c r="F553" s="209" t="s">
        <v>1068</v>
      </c>
      <c r="G553" s="210" t="s">
        <v>149</v>
      </c>
      <c r="H553" s="211">
        <v>1</v>
      </c>
      <c r="I553" s="212"/>
      <c r="J553" s="213">
        <f>ROUND(I553*H553,2)</f>
        <v>0</v>
      </c>
      <c r="K553" s="209" t="s">
        <v>1</v>
      </c>
      <c r="L553" s="41"/>
      <c r="M553" s="214" t="s">
        <v>1</v>
      </c>
      <c r="N553" s="215" t="s">
        <v>41</v>
      </c>
      <c r="O553" s="88"/>
      <c r="P553" s="216">
        <f>O553*H553</f>
        <v>0</v>
      </c>
      <c r="Q553" s="216">
        <v>0</v>
      </c>
      <c r="R553" s="216">
        <f>Q553*H553</f>
        <v>0</v>
      </c>
      <c r="S553" s="216">
        <v>0</v>
      </c>
      <c r="T553" s="217">
        <f>S553*H553</f>
        <v>0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R553" s="218" t="s">
        <v>144</v>
      </c>
      <c r="AT553" s="218" t="s">
        <v>140</v>
      </c>
      <c r="AU553" s="218" t="s">
        <v>86</v>
      </c>
      <c r="AY553" s="14" t="s">
        <v>139</v>
      </c>
      <c r="BE553" s="219">
        <f>IF(N553="základní",J553,0)</f>
        <v>0</v>
      </c>
      <c r="BF553" s="219">
        <f>IF(N553="snížená",J553,0)</f>
        <v>0</v>
      </c>
      <c r="BG553" s="219">
        <f>IF(N553="zákl. přenesená",J553,0)</f>
        <v>0</v>
      </c>
      <c r="BH553" s="219">
        <f>IF(N553="sníž. přenesená",J553,0)</f>
        <v>0</v>
      </c>
      <c r="BI553" s="219">
        <f>IF(N553="nulová",J553,0)</f>
        <v>0</v>
      </c>
      <c r="BJ553" s="14" t="s">
        <v>84</v>
      </c>
      <c r="BK553" s="219">
        <f>ROUND(I553*H553,2)</f>
        <v>0</v>
      </c>
      <c r="BL553" s="14" t="s">
        <v>144</v>
      </c>
      <c r="BM553" s="218" t="s">
        <v>1069</v>
      </c>
    </row>
    <row r="554" s="2" customFormat="1">
      <c r="A554" s="35"/>
      <c r="B554" s="36"/>
      <c r="C554" s="37"/>
      <c r="D554" s="220" t="s">
        <v>145</v>
      </c>
      <c r="E554" s="37"/>
      <c r="F554" s="221" t="s">
        <v>1068</v>
      </c>
      <c r="G554" s="37"/>
      <c r="H554" s="37"/>
      <c r="I554" s="222"/>
      <c r="J554" s="37"/>
      <c r="K554" s="37"/>
      <c r="L554" s="41"/>
      <c r="M554" s="223"/>
      <c r="N554" s="224"/>
      <c r="O554" s="88"/>
      <c r="P554" s="88"/>
      <c r="Q554" s="88"/>
      <c r="R554" s="88"/>
      <c r="S554" s="88"/>
      <c r="T554" s="89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T554" s="14" t="s">
        <v>145</v>
      </c>
      <c r="AU554" s="14" t="s">
        <v>86</v>
      </c>
    </row>
    <row r="555" s="2" customFormat="1" ht="16.5" customHeight="1">
      <c r="A555" s="35"/>
      <c r="B555" s="36"/>
      <c r="C555" s="207" t="s">
        <v>514</v>
      </c>
      <c r="D555" s="207" t="s">
        <v>140</v>
      </c>
      <c r="E555" s="208" t="s">
        <v>1070</v>
      </c>
      <c r="F555" s="209" t="s">
        <v>1071</v>
      </c>
      <c r="G555" s="210" t="s">
        <v>149</v>
      </c>
      <c r="H555" s="211">
        <v>1</v>
      </c>
      <c r="I555" s="212"/>
      <c r="J555" s="213">
        <f>ROUND(I555*H555,2)</f>
        <v>0</v>
      </c>
      <c r="K555" s="209" t="s">
        <v>1</v>
      </c>
      <c r="L555" s="41"/>
      <c r="M555" s="214" t="s">
        <v>1</v>
      </c>
      <c r="N555" s="215" t="s">
        <v>41</v>
      </c>
      <c r="O555" s="88"/>
      <c r="P555" s="216">
        <f>O555*H555</f>
        <v>0</v>
      </c>
      <c r="Q555" s="216">
        <v>0</v>
      </c>
      <c r="R555" s="216">
        <f>Q555*H555</f>
        <v>0</v>
      </c>
      <c r="S555" s="216">
        <v>0</v>
      </c>
      <c r="T555" s="217">
        <f>S555*H555</f>
        <v>0</v>
      </c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R555" s="218" t="s">
        <v>144</v>
      </c>
      <c r="AT555" s="218" t="s">
        <v>140</v>
      </c>
      <c r="AU555" s="218" t="s">
        <v>86</v>
      </c>
      <c r="AY555" s="14" t="s">
        <v>139</v>
      </c>
      <c r="BE555" s="219">
        <f>IF(N555="základní",J555,0)</f>
        <v>0</v>
      </c>
      <c r="BF555" s="219">
        <f>IF(N555="snížená",J555,0)</f>
        <v>0</v>
      </c>
      <c r="BG555" s="219">
        <f>IF(N555="zákl. přenesená",J555,0)</f>
        <v>0</v>
      </c>
      <c r="BH555" s="219">
        <f>IF(N555="sníž. přenesená",J555,0)</f>
        <v>0</v>
      </c>
      <c r="BI555" s="219">
        <f>IF(N555="nulová",J555,0)</f>
        <v>0</v>
      </c>
      <c r="BJ555" s="14" t="s">
        <v>84</v>
      </c>
      <c r="BK555" s="219">
        <f>ROUND(I555*H555,2)</f>
        <v>0</v>
      </c>
      <c r="BL555" s="14" t="s">
        <v>144</v>
      </c>
      <c r="BM555" s="218" t="s">
        <v>1072</v>
      </c>
    </row>
    <row r="556" s="2" customFormat="1">
      <c r="A556" s="35"/>
      <c r="B556" s="36"/>
      <c r="C556" s="37"/>
      <c r="D556" s="220" t="s">
        <v>145</v>
      </c>
      <c r="E556" s="37"/>
      <c r="F556" s="221" t="s">
        <v>1071</v>
      </c>
      <c r="G556" s="37"/>
      <c r="H556" s="37"/>
      <c r="I556" s="222"/>
      <c r="J556" s="37"/>
      <c r="K556" s="37"/>
      <c r="L556" s="41"/>
      <c r="M556" s="223"/>
      <c r="N556" s="224"/>
      <c r="O556" s="88"/>
      <c r="P556" s="88"/>
      <c r="Q556" s="88"/>
      <c r="R556" s="88"/>
      <c r="S556" s="88"/>
      <c r="T556" s="89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T556" s="14" t="s">
        <v>145</v>
      </c>
      <c r="AU556" s="14" t="s">
        <v>86</v>
      </c>
    </row>
    <row r="557" s="2" customFormat="1" ht="24.15" customHeight="1">
      <c r="A557" s="35"/>
      <c r="B557" s="36"/>
      <c r="C557" s="207" t="s">
        <v>1073</v>
      </c>
      <c r="D557" s="207" t="s">
        <v>140</v>
      </c>
      <c r="E557" s="208" t="s">
        <v>976</v>
      </c>
      <c r="F557" s="209" t="s">
        <v>977</v>
      </c>
      <c r="G557" s="210" t="s">
        <v>149</v>
      </c>
      <c r="H557" s="211">
        <v>1</v>
      </c>
      <c r="I557" s="212"/>
      <c r="J557" s="213">
        <f>ROUND(I557*H557,2)</f>
        <v>0</v>
      </c>
      <c r="K557" s="209" t="s">
        <v>1</v>
      </c>
      <c r="L557" s="41"/>
      <c r="M557" s="214" t="s">
        <v>1</v>
      </c>
      <c r="N557" s="215" t="s">
        <v>41</v>
      </c>
      <c r="O557" s="88"/>
      <c r="P557" s="216">
        <f>O557*H557</f>
        <v>0</v>
      </c>
      <c r="Q557" s="216">
        <v>0</v>
      </c>
      <c r="R557" s="216">
        <f>Q557*H557</f>
        <v>0</v>
      </c>
      <c r="S557" s="216">
        <v>0</v>
      </c>
      <c r="T557" s="217">
        <f>S557*H557</f>
        <v>0</v>
      </c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R557" s="218" t="s">
        <v>144</v>
      </c>
      <c r="AT557" s="218" t="s">
        <v>140</v>
      </c>
      <c r="AU557" s="218" t="s">
        <v>86</v>
      </c>
      <c r="AY557" s="14" t="s">
        <v>139</v>
      </c>
      <c r="BE557" s="219">
        <f>IF(N557="základní",J557,0)</f>
        <v>0</v>
      </c>
      <c r="BF557" s="219">
        <f>IF(N557="snížená",J557,0)</f>
        <v>0</v>
      </c>
      <c r="BG557" s="219">
        <f>IF(N557="zákl. přenesená",J557,0)</f>
        <v>0</v>
      </c>
      <c r="BH557" s="219">
        <f>IF(N557="sníž. přenesená",J557,0)</f>
        <v>0</v>
      </c>
      <c r="BI557" s="219">
        <f>IF(N557="nulová",J557,0)</f>
        <v>0</v>
      </c>
      <c r="BJ557" s="14" t="s">
        <v>84</v>
      </c>
      <c r="BK557" s="219">
        <f>ROUND(I557*H557,2)</f>
        <v>0</v>
      </c>
      <c r="BL557" s="14" t="s">
        <v>144</v>
      </c>
      <c r="BM557" s="218" t="s">
        <v>1074</v>
      </c>
    </row>
    <row r="558" s="2" customFormat="1">
      <c r="A558" s="35"/>
      <c r="B558" s="36"/>
      <c r="C558" s="37"/>
      <c r="D558" s="220" t="s">
        <v>145</v>
      </c>
      <c r="E558" s="37"/>
      <c r="F558" s="221" t="s">
        <v>977</v>
      </c>
      <c r="G558" s="37"/>
      <c r="H558" s="37"/>
      <c r="I558" s="222"/>
      <c r="J558" s="37"/>
      <c r="K558" s="37"/>
      <c r="L558" s="41"/>
      <c r="M558" s="223"/>
      <c r="N558" s="224"/>
      <c r="O558" s="88"/>
      <c r="P558" s="88"/>
      <c r="Q558" s="88"/>
      <c r="R558" s="88"/>
      <c r="S558" s="88"/>
      <c r="T558" s="89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T558" s="14" t="s">
        <v>145</v>
      </c>
      <c r="AU558" s="14" t="s">
        <v>86</v>
      </c>
    </row>
    <row r="559" s="2" customFormat="1" ht="16.5" customHeight="1">
      <c r="A559" s="35"/>
      <c r="B559" s="36"/>
      <c r="C559" s="207" t="s">
        <v>517</v>
      </c>
      <c r="D559" s="207" t="s">
        <v>140</v>
      </c>
      <c r="E559" s="208" t="s">
        <v>1075</v>
      </c>
      <c r="F559" s="209" t="s">
        <v>1076</v>
      </c>
      <c r="G559" s="210" t="s">
        <v>149</v>
      </c>
      <c r="H559" s="211">
        <v>1</v>
      </c>
      <c r="I559" s="212"/>
      <c r="J559" s="213">
        <f>ROUND(I559*H559,2)</f>
        <v>0</v>
      </c>
      <c r="K559" s="209" t="s">
        <v>1</v>
      </c>
      <c r="L559" s="41"/>
      <c r="M559" s="214" t="s">
        <v>1</v>
      </c>
      <c r="N559" s="215" t="s">
        <v>41</v>
      </c>
      <c r="O559" s="88"/>
      <c r="P559" s="216">
        <f>O559*H559</f>
        <v>0</v>
      </c>
      <c r="Q559" s="216">
        <v>0</v>
      </c>
      <c r="R559" s="216">
        <f>Q559*H559</f>
        <v>0</v>
      </c>
      <c r="S559" s="216">
        <v>0</v>
      </c>
      <c r="T559" s="217">
        <f>S559*H559</f>
        <v>0</v>
      </c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R559" s="218" t="s">
        <v>144</v>
      </c>
      <c r="AT559" s="218" t="s">
        <v>140</v>
      </c>
      <c r="AU559" s="218" t="s">
        <v>86</v>
      </c>
      <c r="AY559" s="14" t="s">
        <v>139</v>
      </c>
      <c r="BE559" s="219">
        <f>IF(N559="základní",J559,0)</f>
        <v>0</v>
      </c>
      <c r="BF559" s="219">
        <f>IF(N559="snížená",J559,0)</f>
        <v>0</v>
      </c>
      <c r="BG559" s="219">
        <f>IF(N559="zákl. přenesená",J559,0)</f>
        <v>0</v>
      </c>
      <c r="BH559" s="219">
        <f>IF(N559="sníž. přenesená",J559,0)</f>
        <v>0</v>
      </c>
      <c r="BI559" s="219">
        <f>IF(N559="nulová",J559,0)</f>
        <v>0</v>
      </c>
      <c r="BJ559" s="14" t="s">
        <v>84</v>
      </c>
      <c r="BK559" s="219">
        <f>ROUND(I559*H559,2)</f>
        <v>0</v>
      </c>
      <c r="BL559" s="14" t="s">
        <v>144</v>
      </c>
      <c r="BM559" s="218" t="s">
        <v>1077</v>
      </c>
    </row>
    <row r="560" s="2" customFormat="1">
      <c r="A560" s="35"/>
      <c r="B560" s="36"/>
      <c r="C560" s="37"/>
      <c r="D560" s="220" t="s">
        <v>145</v>
      </c>
      <c r="E560" s="37"/>
      <c r="F560" s="221" t="s">
        <v>1076</v>
      </c>
      <c r="G560" s="37"/>
      <c r="H560" s="37"/>
      <c r="I560" s="222"/>
      <c r="J560" s="37"/>
      <c r="K560" s="37"/>
      <c r="L560" s="41"/>
      <c r="M560" s="223"/>
      <c r="N560" s="224"/>
      <c r="O560" s="88"/>
      <c r="P560" s="88"/>
      <c r="Q560" s="88"/>
      <c r="R560" s="88"/>
      <c r="S560" s="88"/>
      <c r="T560" s="89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T560" s="14" t="s">
        <v>145</v>
      </c>
      <c r="AU560" s="14" t="s">
        <v>86</v>
      </c>
    </row>
    <row r="561" s="2" customFormat="1" ht="16.5" customHeight="1">
      <c r="A561" s="35"/>
      <c r="B561" s="36"/>
      <c r="C561" s="207" t="s">
        <v>1078</v>
      </c>
      <c r="D561" s="207" t="s">
        <v>140</v>
      </c>
      <c r="E561" s="208" t="s">
        <v>1079</v>
      </c>
      <c r="F561" s="209" t="s">
        <v>1080</v>
      </c>
      <c r="G561" s="210" t="s">
        <v>149</v>
      </c>
      <c r="H561" s="211">
        <v>2</v>
      </c>
      <c r="I561" s="212"/>
      <c r="J561" s="213">
        <f>ROUND(I561*H561,2)</f>
        <v>0</v>
      </c>
      <c r="K561" s="209" t="s">
        <v>1</v>
      </c>
      <c r="L561" s="41"/>
      <c r="M561" s="214" t="s">
        <v>1</v>
      </c>
      <c r="N561" s="215" t="s">
        <v>41</v>
      </c>
      <c r="O561" s="88"/>
      <c r="P561" s="216">
        <f>O561*H561</f>
        <v>0</v>
      </c>
      <c r="Q561" s="216">
        <v>0</v>
      </c>
      <c r="R561" s="216">
        <f>Q561*H561</f>
        <v>0</v>
      </c>
      <c r="S561" s="216">
        <v>0</v>
      </c>
      <c r="T561" s="217">
        <f>S561*H561</f>
        <v>0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218" t="s">
        <v>144</v>
      </c>
      <c r="AT561" s="218" t="s">
        <v>140</v>
      </c>
      <c r="AU561" s="218" t="s">
        <v>86</v>
      </c>
      <c r="AY561" s="14" t="s">
        <v>139</v>
      </c>
      <c r="BE561" s="219">
        <f>IF(N561="základní",J561,0)</f>
        <v>0</v>
      </c>
      <c r="BF561" s="219">
        <f>IF(N561="snížená",J561,0)</f>
        <v>0</v>
      </c>
      <c r="BG561" s="219">
        <f>IF(N561="zákl. přenesená",J561,0)</f>
        <v>0</v>
      </c>
      <c r="BH561" s="219">
        <f>IF(N561="sníž. přenesená",J561,0)</f>
        <v>0</v>
      </c>
      <c r="BI561" s="219">
        <f>IF(N561="nulová",J561,0)</f>
        <v>0</v>
      </c>
      <c r="BJ561" s="14" t="s">
        <v>84</v>
      </c>
      <c r="BK561" s="219">
        <f>ROUND(I561*H561,2)</f>
        <v>0</v>
      </c>
      <c r="BL561" s="14" t="s">
        <v>144</v>
      </c>
      <c r="BM561" s="218" t="s">
        <v>1081</v>
      </c>
    </row>
    <row r="562" s="2" customFormat="1">
      <c r="A562" s="35"/>
      <c r="B562" s="36"/>
      <c r="C562" s="37"/>
      <c r="D562" s="220" t="s">
        <v>145</v>
      </c>
      <c r="E562" s="37"/>
      <c r="F562" s="221" t="s">
        <v>1080</v>
      </c>
      <c r="G562" s="37"/>
      <c r="H562" s="37"/>
      <c r="I562" s="222"/>
      <c r="J562" s="37"/>
      <c r="K562" s="37"/>
      <c r="L562" s="41"/>
      <c r="M562" s="223"/>
      <c r="N562" s="224"/>
      <c r="O562" s="88"/>
      <c r="P562" s="88"/>
      <c r="Q562" s="88"/>
      <c r="R562" s="88"/>
      <c r="S562" s="88"/>
      <c r="T562" s="89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T562" s="14" t="s">
        <v>145</v>
      </c>
      <c r="AU562" s="14" t="s">
        <v>86</v>
      </c>
    </row>
    <row r="563" s="2" customFormat="1" ht="16.5" customHeight="1">
      <c r="A563" s="35"/>
      <c r="B563" s="36"/>
      <c r="C563" s="207" t="s">
        <v>522</v>
      </c>
      <c r="D563" s="207" t="s">
        <v>140</v>
      </c>
      <c r="E563" s="208" t="s">
        <v>1082</v>
      </c>
      <c r="F563" s="209" t="s">
        <v>1083</v>
      </c>
      <c r="G563" s="210" t="s">
        <v>149</v>
      </c>
      <c r="H563" s="211">
        <v>1</v>
      </c>
      <c r="I563" s="212"/>
      <c r="J563" s="213">
        <f>ROUND(I563*H563,2)</f>
        <v>0</v>
      </c>
      <c r="K563" s="209" t="s">
        <v>1</v>
      </c>
      <c r="L563" s="41"/>
      <c r="M563" s="214" t="s">
        <v>1</v>
      </c>
      <c r="N563" s="215" t="s">
        <v>41</v>
      </c>
      <c r="O563" s="88"/>
      <c r="P563" s="216">
        <f>O563*H563</f>
        <v>0</v>
      </c>
      <c r="Q563" s="216">
        <v>0</v>
      </c>
      <c r="R563" s="216">
        <f>Q563*H563</f>
        <v>0</v>
      </c>
      <c r="S563" s="216">
        <v>0</v>
      </c>
      <c r="T563" s="217">
        <f>S563*H563</f>
        <v>0</v>
      </c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R563" s="218" t="s">
        <v>144</v>
      </c>
      <c r="AT563" s="218" t="s">
        <v>140</v>
      </c>
      <c r="AU563" s="218" t="s">
        <v>86</v>
      </c>
      <c r="AY563" s="14" t="s">
        <v>139</v>
      </c>
      <c r="BE563" s="219">
        <f>IF(N563="základní",J563,0)</f>
        <v>0</v>
      </c>
      <c r="BF563" s="219">
        <f>IF(N563="snížená",J563,0)</f>
        <v>0</v>
      </c>
      <c r="BG563" s="219">
        <f>IF(N563="zákl. přenesená",J563,0)</f>
        <v>0</v>
      </c>
      <c r="BH563" s="219">
        <f>IF(N563="sníž. přenesená",J563,0)</f>
        <v>0</v>
      </c>
      <c r="BI563" s="219">
        <f>IF(N563="nulová",J563,0)</f>
        <v>0</v>
      </c>
      <c r="BJ563" s="14" t="s">
        <v>84</v>
      </c>
      <c r="BK563" s="219">
        <f>ROUND(I563*H563,2)</f>
        <v>0</v>
      </c>
      <c r="BL563" s="14" t="s">
        <v>144</v>
      </c>
      <c r="BM563" s="218" t="s">
        <v>1084</v>
      </c>
    </row>
    <row r="564" s="2" customFormat="1">
      <c r="A564" s="35"/>
      <c r="B564" s="36"/>
      <c r="C564" s="37"/>
      <c r="D564" s="220" t="s">
        <v>145</v>
      </c>
      <c r="E564" s="37"/>
      <c r="F564" s="221" t="s">
        <v>1083</v>
      </c>
      <c r="G564" s="37"/>
      <c r="H564" s="37"/>
      <c r="I564" s="222"/>
      <c r="J564" s="37"/>
      <c r="K564" s="37"/>
      <c r="L564" s="41"/>
      <c r="M564" s="223"/>
      <c r="N564" s="224"/>
      <c r="O564" s="88"/>
      <c r="P564" s="88"/>
      <c r="Q564" s="88"/>
      <c r="R564" s="88"/>
      <c r="S564" s="88"/>
      <c r="T564" s="89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T564" s="14" t="s">
        <v>145</v>
      </c>
      <c r="AU564" s="14" t="s">
        <v>86</v>
      </c>
    </row>
    <row r="565" s="2" customFormat="1">
      <c r="A565" s="35"/>
      <c r="B565" s="36"/>
      <c r="C565" s="37"/>
      <c r="D565" s="220" t="s">
        <v>633</v>
      </c>
      <c r="E565" s="37"/>
      <c r="F565" s="237" t="s">
        <v>721</v>
      </c>
      <c r="G565" s="37"/>
      <c r="H565" s="37"/>
      <c r="I565" s="222"/>
      <c r="J565" s="37"/>
      <c r="K565" s="37"/>
      <c r="L565" s="41"/>
      <c r="M565" s="223"/>
      <c r="N565" s="224"/>
      <c r="O565" s="88"/>
      <c r="P565" s="88"/>
      <c r="Q565" s="88"/>
      <c r="R565" s="88"/>
      <c r="S565" s="88"/>
      <c r="T565" s="89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T565" s="14" t="s">
        <v>633</v>
      </c>
      <c r="AU565" s="14" t="s">
        <v>86</v>
      </c>
    </row>
    <row r="566" s="2" customFormat="1" ht="24.15" customHeight="1">
      <c r="A566" s="35"/>
      <c r="B566" s="36"/>
      <c r="C566" s="207" t="s">
        <v>1085</v>
      </c>
      <c r="D566" s="207" t="s">
        <v>140</v>
      </c>
      <c r="E566" s="208" t="s">
        <v>1086</v>
      </c>
      <c r="F566" s="209" t="s">
        <v>1087</v>
      </c>
      <c r="G566" s="210" t="s">
        <v>149</v>
      </c>
      <c r="H566" s="211">
        <v>1</v>
      </c>
      <c r="I566" s="212"/>
      <c r="J566" s="213">
        <f>ROUND(I566*H566,2)</f>
        <v>0</v>
      </c>
      <c r="K566" s="209" t="s">
        <v>1</v>
      </c>
      <c r="L566" s="41"/>
      <c r="M566" s="214" t="s">
        <v>1</v>
      </c>
      <c r="N566" s="215" t="s">
        <v>41</v>
      </c>
      <c r="O566" s="88"/>
      <c r="P566" s="216">
        <f>O566*H566</f>
        <v>0</v>
      </c>
      <c r="Q566" s="216">
        <v>0</v>
      </c>
      <c r="R566" s="216">
        <f>Q566*H566</f>
        <v>0</v>
      </c>
      <c r="S566" s="216">
        <v>0</v>
      </c>
      <c r="T566" s="217">
        <f>S566*H566</f>
        <v>0</v>
      </c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R566" s="218" t="s">
        <v>144</v>
      </c>
      <c r="AT566" s="218" t="s">
        <v>140</v>
      </c>
      <c r="AU566" s="218" t="s">
        <v>86</v>
      </c>
      <c r="AY566" s="14" t="s">
        <v>139</v>
      </c>
      <c r="BE566" s="219">
        <f>IF(N566="základní",J566,0)</f>
        <v>0</v>
      </c>
      <c r="BF566" s="219">
        <f>IF(N566="snížená",J566,0)</f>
        <v>0</v>
      </c>
      <c r="BG566" s="219">
        <f>IF(N566="zákl. přenesená",J566,0)</f>
        <v>0</v>
      </c>
      <c r="BH566" s="219">
        <f>IF(N566="sníž. přenesená",J566,0)</f>
        <v>0</v>
      </c>
      <c r="BI566" s="219">
        <f>IF(N566="nulová",J566,0)</f>
        <v>0</v>
      </c>
      <c r="BJ566" s="14" t="s">
        <v>84</v>
      </c>
      <c r="BK566" s="219">
        <f>ROUND(I566*H566,2)</f>
        <v>0</v>
      </c>
      <c r="BL566" s="14" t="s">
        <v>144</v>
      </c>
      <c r="BM566" s="218" t="s">
        <v>1088</v>
      </c>
    </row>
    <row r="567" s="2" customFormat="1">
      <c r="A567" s="35"/>
      <c r="B567" s="36"/>
      <c r="C567" s="37"/>
      <c r="D567" s="220" t="s">
        <v>145</v>
      </c>
      <c r="E567" s="37"/>
      <c r="F567" s="221" t="s">
        <v>1087</v>
      </c>
      <c r="G567" s="37"/>
      <c r="H567" s="37"/>
      <c r="I567" s="222"/>
      <c r="J567" s="37"/>
      <c r="K567" s="37"/>
      <c r="L567" s="41"/>
      <c r="M567" s="223"/>
      <c r="N567" s="224"/>
      <c r="O567" s="88"/>
      <c r="P567" s="88"/>
      <c r="Q567" s="88"/>
      <c r="R567" s="88"/>
      <c r="S567" s="88"/>
      <c r="T567" s="89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T567" s="14" t="s">
        <v>145</v>
      </c>
      <c r="AU567" s="14" t="s">
        <v>86</v>
      </c>
    </row>
    <row r="568" s="2" customFormat="1" ht="16.5" customHeight="1">
      <c r="A568" s="35"/>
      <c r="B568" s="36"/>
      <c r="C568" s="207" t="s">
        <v>526</v>
      </c>
      <c r="D568" s="207" t="s">
        <v>140</v>
      </c>
      <c r="E568" s="208" t="s">
        <v>1075</v>
      </c>
      <c r="F568" s="209" t="s">
        <v>1076</v>
      </c>
      <c r="G568" s="210" t="s">
        <v>149</v>
      </c>
      <c r="H568" s="211">
        <v>2</v>
      </c>
      <c r="I568" s="212"/>
      <c r="J568" s="213">
        <f>ROUND(I568*H568,2)</f>
        <v>0</v>
      </c>
      <c r="K568" s="209" t="s">
        <v>1</v>
      </c>
      <c r="L568" s="41"/>
      <c r="M568" s="214" t="s">
        <v>1</v>
      </c>
      <c r="N568" s="215" t="s">
        <v>41</v>
      </c>
      <c r="O568" s="88"/>
      <c r="P568" s="216">
        <f>O568*H568</f>
        <v>0</v>
      </c>
      <c r="Q568" s="216">
        <v>0</v>
      </c>
      <c r="R568" s="216">
        <f>Q568*H568</f>
        <v>0</v>
      </c>
      <c r="S568" s="216">
        <v>0</v>
      </c>
      <c r="T568" s="217">
        <f>S568*H568</f>
        <v>0</v>
      </c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R568" s="218" t="s">
        <v>144</v>
      </c>
      <c r="AT568" s="218" t="s">
        <v>140</v>
      </c>
      <c r="AU568" s="218" t="s">
        <v>86</v>
      </c>
      <c r="AY568" s="14" t="s">
        <v>139</v>
      </c>
      <c r="BE568" s="219">
        <f>IF(N568="základní",J568,0)</f>
        <v>0</v>
      </c>
      <c r="BF568" s="219">
        <f>IF(N568="snížená",J568,0)</f>
        <v>0</v>
      </c>
      <c r="BG568" s="219">
        <f>IF(N568="zákl. přenesená",J568,0)</f>
        <v>0</v>
      </c>
      <c r="BH568" s="219">
        <f>IF(N568="sníž. přenesená",J568,0)</f>
        <v>0</v>
      </c>
      <c r="BI568" s="219">
        <f>IF(N568="nulová",J568,0)</f>
        <v>0</v>
      </c>
      <c r="BJ568" s="14" t="s">
        <v>84</v>
      </c>
      <c r="BK568" s="219">
        <f>ROUND(I568*H568,2)</f>
        <v>0</v>
      </c>
      <c r="BL568" s="14" t="s">
        <v>144</v>
      </c>
      <c r="BM568" s="218" t="s">
        <v>1089</v>
      </c>
    </row>
    <row r="569" s="2" customFormat="1">
      <c r="A569" s="35"/>
      <c r="B569" s="36"/>
      <c r="C569" s="37"/>
      <c r="D569" s="220" t="s">
        <v>145</v>
      </c>
      <c r="E569" s="37"/>
      <c r="F569" s="221" t="s">
        <v>1076</v>
      </c>
      <c r="G569" s="37"/>
      <c r="H569" s="37"/>
      <c r="I569" s="222"/>
      <c r="J569" s="37"/>
      <c r="K569" s="37"/>
      <c r="L569" s="41"/>
      <c r="M569" s="223"/>
      <c r="N569" s="224"/>
      <c r="O569" s="88"/>
      <c r="P569" s="88"/>
      <c r="Q569" s="88"/>
      <c r="R569" s="88"/>
      <c r="S569" s="88"/>
      <c r="T569" s="89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T569" s="14" t="s">
        <v>145</v>
      </c>
      <c r="AU569" s="14" t="s">
        <v>86</v>
      </c>
    </row>
    <row r="570" s="2" customFormat="1" ht="16.5" customHeight="1">
      <c r="A570" s="35"/>
      <c r="B570" s="36"/>
      <c r="C570" s="207" t="s">
        <v>1090</v>
      </c>
      <c r="D570" s="207" t="s">
        <v>140</v>
      </c>
      <c r="E570" s="208" t="s">
        <v>986</v>
      </c>
      <c r="F570" s="209" t="s">
        <v>987</v>
      </c>
      <c r="G570" s="210" t="s">
        <v>149</v>
      </c>
      <c r="H570" s="211">
        <v>1</v>
      </c>
      <c r="I570" s="212"/>
      <c r="J570" s="213">
        <f>ROUND(I570*H570,2)</f>
        <v>0</v>
      </c>
      <c r="K570" s="209" t="s">
        <v>1</v>
      </c>
      <c r="L570" s="41"/>
      <c r="M570" s="214" t="s">
        <v>1</v>
      </c>
      <c r="N570" s="215" t="s">
        <v>41</v>
      </c>
      <c r="O570" s="88"/>
      <c r="P570" s="216">
        <f>O570*H570</f>
        <v>0</v>
      </c>
      <c r="Q570" s="216">
        <v>0</v>
      </c>
      <c r="R570" s="216">
        <f>Q570*H570</f>
        <v>0</v>
      </c>
      <c r="S570" s="216">
        <v>0</v>
      </c>
      <c r="T570" s="217">
        <f>S570*H570</f>
        <v>0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218" t="s">
        <v>144</v>
      </c>
      <c r="AT570" s="218" t="s">
        <v>140</v>
      </c>
      <c r="AU570" s="218" t="s">
        <v>86</v>
      </c>
      <c r="AY570" s="14" t="s">
        <v>139</v>
      </c>
      <c r="BE570" s="219">
        <f>IF(N570="základní",J570,0)</f>
        <v>0</v>
      </c>
      <c r="BF570" s="219">
        <f>IF(N570="snížená",J570,0)</f>
        <v>0</v>
      </c>
      <c r="BG570" s="219">
        <f>IF(N570="zákl. přenesená",J570,0)</f>
        <v>0</v>
      </c>
      <c r="BH570" s="219">
        <f>IF(N570="sníž. přenesená",J570,0)</f>
        <v>0</v>
      </c>
      <c r="BI570" s="219">
        <f>IF(N570="nulová",J570,0)</f>
        <v>0</v>
      </c>
      <c r="BJ570" s="14" t="s">
        <v>84</v>
      </c>
      <c r="BK570" s="219">
        <f>ROUND(I570*H570,2)</f>
        <v>0</v>
      </c>
      <c r="BL570" s="14" t="s">
        <v>144</v>
      </c>
      <c r="BM570" s="218" t="s">
        <v>1091</v>
      </c>
    </row>
    <row r="571" s="2" customFormat="1">
      <c r="A571" s="35"/>
      <c r="B571" s="36"/>
      <c r="C571" s="37"/>
      <c r="D571" s="220" t="s">
        <v>145</v>
      </c>
      <c r="E571" s="37"/>
      <c r="F571" s="221" t="s">
        <v>987</v>
      </c>
      <c r="G571" s="37"/>
      <c r="H571" s="37"/>
      <c r="I571" s="222"/>
      <c r="J571" s="37"/>
      <c r="K571" s="37"/>
      <c r="L571" s="41"/>
      <c r="M571" s="223"/>
      <c r="N571" s="224"/>
      <c r="O571" s="88"/>
      <c r="P571" s="88"/>
      <c r="Q571" s="88"/>
      <c r="R571" s="88"/>
      <c r="S571" s="88"/>
      <c r="T571" s="89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T571" s="14" t="s">
        <v>145</v>
      </c>
      <c r="AU571" s="14" t="s">
        <v>86</v>
      </c>
    </row>
    <row r="572" s="2" customFormat="1" ht="16.5" customHeight="1">
      <c r="A572" s="35"/>
      <c r="B572" s="36"/>
      <c r="C572" s="207" t="s">
        <v>531</v>
      </c>
      <c r="D572" s="207" t="s">
        <v>140</v>
      </c>
      <c r="E572" s="208" t="s">
        <v>1092</v>
      </c>
      <c r="F572" s="209" t="s">
        <v>1093</v>
      </c>
      <c r="G572" s="210" t="s">
        <v>149</v>
      </c>
      <c r="H572" s="211">
        <v>1</v>
      </c>
      <c r="I572" s="212"/>
      <c r="J572" s="213">
        <f>ROUND(I572*H572,2)</f>
        <v>0</v>
      </c>
      <c r="K572" s="209" t="s">
        <v>1</v>
      </c>
      <c r="L572" s="41"/>
      <c r="M572" s="214" t="s">
        <v>1</v>
      </c>
      <c r="N572" s="215" t="s">
        <v>41</v>
      </c>
      <c r="O572" s="88"/>
      <c r="P572" s="216">
        <f>O572*H572</f>
        <v>0</v>
      </c>
      <c r="Q572" s="216">
        <v>0</v>
      </c>
      <c r="R572" s="216">
        <f>Q572*H572</f>
        <v>0</v>
      </c>
      <c r="S572" s="216">
        <v>0</v>
      </c>
      <c r="T572" s="217">
        <f>S572*H572</f>
        <v>0</v>
      </c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R572" s="218" t="s">
        <v>144</v>
      </c>
      <c r="AT572" s="218" t="s">
        <v>140</v>
      </c>
      <c r="AU572" s="218" t="s">
        <v>86</v>
      </c>
      <c r="AY572" s="14" t="s">
        <v>139</v>
      </c>
      <c r="BE572" s="219">
        <f>IF(N572="základní",J572,0)</f>
        <v>0</v>
      </c>
      <c r="BF572" s="219">
        <f>IF(N572="snížená",J572,0)</f>
        <v>0</v>
      </c>
      <c r="BG572" s="219">
        <f>IF(N572="zákl. přenesená",J572,0)</f>
        <v>0</v>
      </c>
      <c r="BH572" s="219">
        <f>IF(N572="sníž. přenesená",J572,0)</f>
        <v>0</v>
      </c>
      <c r="BI572" s="219">
        <f>IF(N572="nulová",J572,0)</f>
        <v>0</v>
      </c>
      <c r="BJ572" s="14" t="s">
        <v>84</v>
      </c>
      <c r="BK572" s="219">
        <f>ROUND(I572*H572,2)</f>
        <v>0</v>
      </c>
      <c r="BL572" s="14" t="s">
        <v>144</v>
      </c>
      <c r="BM572" s="218" t="s">
        <v>1094</v>
      </c>
    </row>
    <row r="573" s="2" customFormat="1">
      <c r="A573" s="35"/>
      <c r="B573" s="36"/>
      <c r="C573" s="37"/>
      <c r="D573" s="220" t="s">
        <v>145</v>
      </c>
      <c r="E573" s="37"/>
      <c r="F573" s="221" t="s">
        <v>1093</v>
      </c>
      <c r="G573" s="37"/>
      <c r="H573" s="37"/>
      <c r="I573" s="222"/>
      <c r="J573" s="37"/>
      <c r="K573" s="37"/>
      <c r="L573" s="41"/>
      <c r="M573" s="223"/>
      <c r="N573" s="224"/>
      <c r="O573" s="88"/>
      <c r="P573" s="88"/>
      <c r="Q573" s="88"/>
      <c r="R573" s="88"/>
      <c r="S573" s="88"/>
      <c r="T573" s="89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T573" s="14" t="s">
        <v>145</v>
      </c>
      <c r="AU573" s="14" t="s">
        <v>86</v>
      </c>
    </row>
    <row r="574" s="11" customFormat="1" ht="25.92" customHeight="1">
      <c r="A574" s="11"/>
      <c r="B574" s="193"/>
      <c r="C574" s="194"/>
      <c r="D574" s="195" t="s">
        <v>75</v>
      </c>
      <c r="E574" s="196" t="s">
        <v>1095</v>
      </c>
      <c r="F574" s="196" t="s">
        <v>1096</v>
      </c>
      <c r="G574" s="194"/>
      <c r="H574" s="194"/>
      <c r="I574" s="197"/>
      <c r="J574" s="198">
        <f>BK574</f>
        <v>0</v>
      </c>
      <c r="K574" s="194"/>
      <c r="L574" s="199"/>
      <c r="M574" s="200"/>
      <c r="N574" s="201"/>
      <c r="O574" s="201"/>
      <c r="P574" s="202">
        <v>0</v>
      </c>
      <c r="Q574" s="201"/>
      <c r="R574" s="202">
        <v>0</v>
      </c>
      <c r="S574" s="201"/>
      <c r="T574" s="203">
        <v>0</v>
      </c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R574" s="204" t="s">
        <v>84</v>
      </c>
      <c r="AT574" s="205" t="s">
        <v>75</v>
      </c>
      <c r="AU574" s="205" t="s">
        <v>76</v>
      </c>
      <c r="AY574" s="204" t="s">
        <v>139</v>
      </c>
      <c r="BK574" s="206">
        <v>0</v>
      </c>
    </row>
    <row r="575" s="11" customFormat="1" ht="25.92" customHeight="1">
      <c r="A575" s="11"/>
      <c r="B575" s="193"/>
      <c r="C575" s="194"/>
      <c r="D575" s="195" t="s">
        <v>75</v>
      </c>
      <c r="E575" s="196" t="s">
        <v>184</v>
      </c>
      <c r="F575" s="196" t="s">
        <v>1</v>
      </c>
      <c r="G575" s="194"/>
      <c r="H575" s="194"/>
      <c r="I575" s="197"/>
      <c r="J575" s="198">
        <f>BK575</f>
        <v>0</v>
      </c>
      <c r="K575" s="194"/>
      <c r="L575" s="199"/>
      <c r="M575" s="200"/>
      <c r="N575" s="201"/>
      <c r="O575" s="201"/>
      <c r="P575" s="202">
        <f>SUM(P576:P577)</f>
        <v>0</v>
      </c>
      <c r="Q575" s="201"/>
      <c r="R575" s="202">
        <f>SUM(R576:R577)</f>
        <v>0</v>
      </c>
      <c r="S575" s="201"/>
      <c r="T575" s="203">
        <f>SUM(T576:T577)</f>
        <v>0</v>
      </c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R575" s="204" t="s">
        <v>84</v>
      </c>
      <c r="AT575" s="205" t="s">
        <v>75</v>
      </c>
      <c r="AU575" s="205" t="s">
        <v>76</v>
      </c>
      <c r="AY575" s="204" t="s">
        <v>139</v>
      </c>
      <c r="BK575" s="206">
        <f>SUM(BK576:BK577)</f>
        <v>0</v>
      </c>
    </row>
    <row r="576" s="2" customFormat="1" ht="55.5" customHeight="1">
      <c r="A576" s="35"/>
      <c r="B576" s="36"/>
      <c r="C576" s="207" t="s">
        <v>1097</v>
      </c>
      <c r="D576" s="207" t="s">
        <v>140</v>
      </c>
      <c r="E576" s="208" t="s">
        <v>1098</v>
      </c>
      <c r="F576" s="209" t="s">
        <v>1099</v>
      </c>
      <c r="G576" s="210" t="s">
        <v>435</v>
      </c>
      <c r="H576" s="211">
        <v>150</v>
      </c>
      <c r="I576" s="212"/>
      <c r="J576" s="213">
        <f>ROUND(I576*H576,2)</f>
        <v>0</v>
      </c>
      <c r="K576" s="209" t="s">
        <v>1</v>
      </c>
      <c r="L576" s="41"/>
      <c r="M576" s="214" t="s">
        <v>1</v>
      </c>
      <c r="N576" s="215" t="s">
        <v>41</v>
      </c>
      <c r="O576" s="88"/>
      <c r="P576" s="216">
        <f>O576*H576</f>
        <v>0</v>
      </c>
      <c r="Q576" s="216">
        <v>0</v>
      </c>
      <c r="R576" s="216">
        <f>Q576*H576</f>
        <v>0</v>
      </c>
      <c r="S576" s="216">
        <v>0</v>
      </c>
      <c r="T576" s="217">
        <f>S576*H576</f>
        <v>0</v>
      </c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R576" s="218" t="s">
        <v>144</v>
      </c>
      <c r="AT576" s="218" t="s">
        <v>140</v>
      </c>
      <c r="AU576" s="218" t="s">
        <v>84</v>
      </c>
      <c r="AY576" s="14" t="s">
        <v>139</v>
      </c>
      <c r="BE576" s="219">
        <f>IF(N576="základní",J576,0)</f>
        <v>0</v>
      </c>
      <c r="BF576" s="219">
        <f>IF(N576="snížená",J576,0)</f>
        <v>0</v>
      </c>
      <c r="BG576" s="219">
        <f>IF(N576="zákl. přenesená",J576,0)</f>
        <v>0</v>
      </c>
      <c r="BH576" s="219">
        <f>IF(N576="sníž. přenesená",J576,0)</f>
        <v>0</v>
      </c>
      <c r="BI576" s="219">
        <f>IF(N576="nulová",J576,0)</f>
        <v>0</v>
      </c>
      <c r="BJ576" s="14" t="s">
        <v>84</v>
      </c>
      <c r="BK576" s="219">
        <f>ROUND(I576*H576,2)</f>
        <v>0</v>
      </c>
      <c r="BL576" s="14" t="s">
        <v>144</v>
      </c>
      <c r="BM576" s="218" t="s">
        <v>1100</v>
      </c>
    </row>
    <row r="577" s="2" customFormat="1">
      <c r="A577" s="35"/>
      <c r="B577" s="36"/>
      <c r="C577" s="37"/>
      <c r="D577" s="220" t="s">
        <v>145</v>
      </c>
      <c r="E577" s="37"/>
      <c r="F577" s="221" t="s">
        <v>1099</v>
      </c>
      <c r="G577" s="37"/>
      <c r="H577" s="37"/>
      <c r="I577" s="222"/>
      <c r="J577" s="37"/>
      <c r="K577" s="37"/>
      <c r="L577" s="41"/>
      <c r="M577" s="223"/>
      <c r="N577" s="224"/>
      <c r="O577" s="88"/>
      <c r="P577" s="88"/>
      <c r="Q577" s="88"/>
      <c r="R577" s="88"/>
      <c r="S577" s="88"/>
      <c r="T577" s="89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T577" s="14" t="s">
        <v>145</v>
      </c>
      <c r="AU577" s="14" t="s">
        <v>84</v>
      </c>
    </row>
    <row r="578" s="11" customFormat="1" ht="25.92" customHeight="1">
      <c r="A578" s="11"/>
      <c r="B578" s="193"/>
      <c r="C578" s="194"/>
      <c r="D578" s="195" t="s">
        <v>75</v>
      </c>
      <c r="E578" s="196" t="s">
        <v>1101</v>
      </c>
      <c r="F578" s="196" t="s">
        <v>1102</v>
      </c>
      <c r="G578" s="194"/>
      <c r="H578" s="194"/>
      <c r="I578" s="197"/>
      <c r="J578" s="198">
        <f>BK578</f>
        <v>0</v>
      </c>
      <c r="K578" s="194"/>
      <c r="L578" s="199"/>
      <c r="M578" s="200"/>
      <c r="N578" s="201"/>
      <c r="O578" s="201"/>
      <c r="P578" s="202">
        <f>SUM(P579:P588)</f>
        <v>0</v>
      </c>
      <c r="Q578" s="201"/>
      <c r="R578" s="202">
        <f>SUM(R579:R588)</f>
        <v>0</v>
      </c>
      <c r="S578" s="201"/>
      <c r="T578" s="203">
        <f>SUM(T579:T588)</f>
        <v>0</v>
      </c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R578" s="204" t="s">
        <v>84</v>
      </c>
      <c r="AT578" s="205" t="s">
        <v>75</v>
      </c>
      <c r="AU578" s="205" t="s">
        <v>76</v>
      </c>
      <c r="AY578" s="204" t="s">
        <v>139</v>
      </c>
      <c r="BK578" s="206">
        <f>SUM(BK579:BK588)</f>
        <v>0</v>
      </c>
    </row>
    <row r="579" s="2" customFormat="1" ht="16.5" customHeight="1">
      <c r="A579" s="35"/>
      <c r="B579" s="36"/>
      <c r="C579" s="207" t="s">
        <v>535</v>
      </c>
      <c r="D579" s="207" t="s">
        <v>140</v>
      </c>
      <c r="E579" s="208" t="s">
        <v>1103</v>
      </c>
      <c r="F579" s="209" t="s">
        <v>1104</v>
      </c>
      <c r="G579" s="210" t="s">
        <v>143</v>
      </c>
      <c r="H579" s="211">
        <v>4</v>
      </c>
      <c r="I579" s="212"/>
      <c r="J579" s="213">
        <f>ROUND(I579*H579,2)</f>
        <v>0</v>
      </c>
      <c r="K579" s="209" t="s">
        <v>1</v>
      </c>
      <c r="L579" s="41"/>
      <c r="M579" s="214" t="s">
        <v>1</v>
      </c>
      <c r="N579" s="215" t="s">
        <v>41</v>
      </c>
      <c r="O579" s="88"/>
      <c r="P579" s="216">
        <f>O579*H579</f>
        <v>0</v>
      </c>
      <c r="Q579" s="216">
        <v>0</v>
      </c>
      <c r="R579" s="216">
        <f>Q579*H579</f>
        <v>0</v>
      </c>
      <c r="S579" s="216">
        <v>0</v>
      </c>
      <c r="T579" s="217">
        <f>S579*H579</f>
        <v>0</v>
      </c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R579" s="218" t="s">
        <v>144</v>
      </c>
      <c r="AT579" s="218" t="s">
        <v>140</v>
      </c>
      <c r="AU579" s="218" t="s">
        <v>84</v>
      </c>
      <c r="AY579" s="14" t="s">
        <v>139</v>
      </c>
      <c r="BE579" s="219">
        <f>IF(N579="základní",J579,0)</f>
        <v>0</v>
      </c>
      <c r="BF579" s="219">
        <f>IF(N579="snížená",J579,0)</f>
        <v>0</v>
      </c>
      <c r="BG579" s="219">
        <f>IF(N579="zákl. přenesená",J579,0)</f>
        <v>0</v>
      </c>
      <c r="BH579" s="219">
        <f>IF(N579="sníž. přenesená",J579,0)</f>
        <v>0</v>
      </c>
      <c r="BI579" s="219">
        <f>IF(N579="nulová",J579,0)</f>
        <v>0</v>
      </c>
      <c r="BJ579" s="14" t="s">
        <v>84</v>
      </c>
      <c r="BK579" s="219">
        <f>ROUND(I579*H579,2)</f>
        <v>0</v>
      </c>
      <c r="BL579" s="14" t="s">
        <v>144</v>
      </c>
      <c r="BM579" s="218" t="s">
        <v>1105</v>
      </c>
    </row>
    <row r="580" s="2" customFormat="1">
      <c r="A580" s="35"/>
      <c r="B580" s="36"/>
      <c r="C580" s="37"/>
      <c r="D580" s="220" t="s">
        <v>145</v>
      </c>
      <c r="E580" s="37"/>
      <c r="F580" s="221" t="s">
        <v>1104</v>
      </c>
      <c r="G580" s="37"/>
      <c r="H580" s="37"/>
      <c r="I580" s="222"/>
      <c r="J580" s="37"/>
      <c r="K580" s="37"/>
      <c r="L580" s="41"/>
      <c r="M580" s="223"/>
      <c r="N580" s="224"/>
      <c r="O580" s="88"/>
      <c r="P580" s="88"/>
      <c r="Q580" s="88"/>
      <c r="R580" s="88"/>
      <c r="S580" s="88"/>
      <c r="T580" s="89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T580" s="14" t="s">
        <v>145</v>
      </c>
      <c r="AU580" s="14" t="s">
        <v>84</v>
      </c>
    </row>
    <row r="581" s="2" customFormat="1" ht="16.5" customHeight="1">
      <c r="A581" s="35"/>
      <c r="B581" s="36"/>
      <c r="C581" s="207" t="s">
        <v>1106</v>
      </c>
      <c r="D581" s="207" t="s">
        <v>140</v>
      </c>
      <c r="E581" s="208" t="s">
        <v>1107</v>
      </c>
      <c r="F581" s="209" t="s">
        <v>1108</v>
      </c>
      <c r="G581" s="210" t="s">
        <v>143</v>
      </c>
      <c r="H581" s="211">
        <v>2</v>
      </c>
      <c r="I581" s="212"/>
      <c r="J581" s="213">
        <f>ROUND(I581*H581,2)</f>
        <v>0</v>
      </c>
      <c r="K581" s="209" t="s">
        <v>1</v>
      </c>
      <c r="L581" s="41"/>
      <c r="M581" s="214" t="s">
        <v>1</v>
      </c>
      <c r="N581" s="215" t="s">
        <v>41</v>
      </c>
      <c r="O581" s="88"/>
      <c r="P581" s="216">
        <f>O581*H581</f>
        <v>0</v>
      </c>
      <c r="Q581" s="216">
        <v>0</v>
      </c>
      <c r="R581" s="216">
        <f>Q581*H581</f>
        <v>0</v>
      </c>
      <c r="S581" s="216">
        <v>0</v>
      </c>
      <c r="T581" s="217">
        <f>S581*H581</f>
        <v>0</v>
      </c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R581" s="218" t="s">
        <v>144</v>
      </c>
      <c r="AT581" s="218" t="s">
        <v>140</v>
      </c>
      <c r="AU581" s="218" t="s">
        <v>84</v>
      </c>
      <c r="AY581" s="14" t="s">
        <v>139</v>
      </c>
      <c r="BE581" s="219">
        <f>IF(N581="základní",J581,0)</f>
        <v>0</v>
      </c>
      <c r="BF581" s="219">
        <f>IF(N581="snížená",J581,0)</f>
        <v>0</v>
      </c>
      <c r="BG581" s="219">
        <f>IF(N581="zákl. přenesená",J581,0)</f>
        <v>0</v>
      </c>
      <c r="BH581" s="219">
        <f>IF(N581="sníž. přenesená",J581,0)</f>
        <v>0</v>
      </c>
      <c r="BI581" s="219">
        <f>IF(N581="nulová",J581,0)</f>
        <v>0</v>
      </c>
      <c r="BJ581" s="14" t="s">
        <v>84</v>
      </c>
      <c r="BK581" s="219">
        <f>ROUND(I581*H581,2)</f>
        <v>0</v>
      </c>
      <c r="BL581" s="14" t="s">
        <v>144</v>
      </c>
      <c r="BM581" s="218" t="s">
        <v>1109</v>
      </c>
    </row>
    <row r="582" s="2" customFormat="1">
      <c r="A582" s="35"/>
      <c r="B582" s="36"/>
      <c r="C582" s="37"/>
      <c r="D582" s="220" t="s">
        <v>145</v>
      </c>
      <c r="E582" s="37"/>
      <c r="F582" s="221" t="s">
        <v>1108</v>
      </c>
      <c r="G582" s="37"/>
      <c r="H582" s="37"/>
      <c r="I582" s="222"/>
      <c r="J582" s="37"/>
      <c r="K582" s="37"/>
      <c r="L582" s="41"/>
      <c r="M582" s="223"/>
      <c r="N582" s="224"/>
      <c r="O582" s="88"/>
      <c r="P582" s="88"/>
      <c r="Q582" s="88"/>
      <c r="R582" s="88"/>
      <c r="S582" s="88"/>
      <c r="T582" s="89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T582" s="14" t="s">
        <v>145</v>
      </c>
      <c r="AU582" s="14" t="s">
        <v>84</v>
      </c>
    </row>
    <row r="583" s="2" customFormat="1" ht="16.5" customHeight="1">
      <c r="A583" s="35"/>
      <c r="B583" s="36"/>
      <c r="C583" s="207" t="s">
        <v>539</v>
      </c>
      <c r="D583" s="207" t="s">
        <v>140</v>
      </c>
      <c r="E583" s="208" t="s">
        <v>1110</v>
      </c>
      <c r="F583" s="209" t="s">
        <v>1111</v>
      </c>
      <c r="G583" s="210" t="s">
        <v>143</v>
      </c>
      <c r="H583" s="211">
        <v>6</v>
      </c>
      <c r="I583" s="212"/>
      <c r="J583" s="213">
        <f>ROUND(I583*H583,2)</f>
        <v>0</v>
      </c>
      <c r="K583" s="209" t="s">
        <v>1</v>
      </c>
      <c r="L583" s="41"/>
      <c r="M583" s="214" t="s">
        <v>1</v>
      </c>
      <c r="N583" s="215" t="s">
        <v>41</v>
      </c>
      <c r="O583" s="88"/>
      <c r="P583" s="216">
        <f>O583*H583</f>
        <v>0</v>
      </c>
      <c r="Q583" s="216">
        <v>0</v>
      </c>
      <c r="R583" s="216">
        <f>Q583*H583</f>
        <v>0</v>
      </c>
      <c r="S583" s="216">
        <v>0</v>
      </c>
      <c r="T583" s="217">
        <f>S583*H583</f>
        <v>0</v>
      </c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R583" s="218" t="s">
        <v>144</v>
      </c>
      <c r="AT583" s="218" t="s">
        <v>140</v>
      </c>
      <c r="AU583" s="218" t="s">
        <v>84</v>
      </c>
      <c r="AY583" s="14" t="s">
        <v>139</v>
      </c>
      <c r="BE583" s="219">
        <f>IF(N583="základní",J583,0)</f>
        <v>0</v>
      </c>
      <c r="BF583" s="219">
        <f>IF(N583="snížená",J583,0)</f>
        <v>0</v>
      </c>
      <c r="BG583" s="219">
        <f>IF(N583="zákl. přenesená",J583,0)</f>
        <v>0</v>
      </c>
      <c r="BH583" s="219">
        <f>IF(N583="sníž. přenesená",J583,0)</f>
        <v>0</v>
      </c>
      <c r="BI583" s="219">
        <f>IF(N583="nulová",J583,0)</f>
        <v>0</v>
      </c>
      <c r="BJ583" s="14" t="s">
        <v>84</v>
      </c>
      <c r="BK583" s="219">
        <f>ROUND(I583*H583,2)</f>
        <v>0</v>
      </c>
      <c r="BL583" s="14" t="s">
        <v>144</v>
      </c>
      <c r="BM583" s="218" t="s">
        <v>1112</v>
      </c>
    </row>
    <row r="584" s="2" customFormat="1">
      <c r="A584" s="35"/>
      <c r="B584" s="36"/>
      <c r="C584" s="37"/>
      <c r="D584" s="220" t="s">
        <v>145</v>
      </c>
      <c r="E584" s="37"/>
      <c r="F584" s="221" t="s">
        <v>1111</v>
      </c>
      <c r="G584" s="37"/>
      <c r="H584" s="37"/>
      <c r="I584" s="222"/>
      <c r="J584" s="37"/>
      <c r="K584" s="37"/>
      <c r="L584" s="41"/>
      <c r="M584" s="223"/>
      <c r="N584" s="224"/>
      <c r="O584" s="88"/>
      <c r="P584" s="88"/>
      <c r="Q584" s="88"/>
      <c r="R584" s="88"/>
      <c r="S584" s="88"/>
      <c r="T584" s="89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T584" s="14" t="s">
        <v>145</v>
      </c>
      <c r="AU584" s="14" t="s">
        <v>84</v>
      </c>
    </row>
    <row r="585" s="2" customFormat="1" ht="16.5" customHeight="1">
      <c r="A585" s="35"/>
      <c r="B585" s="36"/>
      <c r="C585" s="207" t="s">
        <v>1113</v>
      </c>
      <c r="D585" s="207" t="s">
        <v>140</v>
      </c>
      <c r="E585" s="208" t="s">
        <v>1114</v>
      </c>
      <c r="F585" s="209" t="s">
        <v>1115</v>
      </c>
      <c r="G585" s="210" t="s">
        <v>365</v>
      </c>
      <c r="H585" s="211">
        <v>120</v>
      </c>
      <c r="I585" s="212"/>
      <c r="J585" s="213">
        <f>ROUND(I585*H585,2)</f>
        <v>0</v>
      </c>
      <c r="K585" s="209" t="s">
        <v>1</v>
      </c>
      <c r="L585" s="41"/>
      <c r="M585" s="214" t="s">
        <v>1</v>
      </c>
      <c r="N585" s="215" t="s">
        <v>41</v>
      </c>
      <c r="O585" s="88"/>
      <c r="P585" s="216">
        <f>O585*H585</f>
        <v>0</v>
      </c>
      <c r="Q585" s="216">
        <v>0</v>
      </c>
      <c r="R585" s="216">
        <f>Q585*H585</f>
        <v>0</v>
      </c>
      <c r="S585" s="216">
        <v>0</v>
      </c>
      <c r="T585" s="217">
        <f>S585*H585</f>
        <v>0</v>
      </c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R585" s="218" t="s">
        <v>144</v>
      </c>
      <c r="AT585" s="218" t="s">
        <v>140</v>
      </c>
      <c r="AU585" s="218" t="s">
        <v>84</v>
      </c>
      <c r="AY585" s="14" t="s">
        <v>139</v>
      </c>
      <c r="BE585" s="219">
        <f>IF(N585="základní",J585,0)</f>
        <v>0</v>
      </c>
      <c r="BF585" s="219">
        <f>IF(N585="snížená",J585,0)</f>
        <v>0</v>
      </c>
      <c r="BG585" s="219">
        <f>IF(N585="zákl. přenesená",J585,0)</f>
        <v>0</v>
      </c>
      <c r="BH585" s="219">
        <f>IF(N585="sníž. přenesená",J585,0)</f>
        <v>0</v>
      </c>
      <c r="BI585" s="219">
        <f>IF(N585="nulová",J585,0)</f>
        <v>0</v>
      </c>
      <c r="BJ585" s="14" t="s">
        <v>84</v>
      </c>
      <c r="BK585" s="219">
        <f>ROUND(I585*H585,2)</f>
        <v>0</v>
      </c>
      <c r="BL585" s="14" t="s">
        <v>144</v>
      </c>
      <c r="BM585" s="218" t="s">
        <v>1116</v>
      </c>
    </row>
    <row r="586" s="2" customFormat="1">
      <c r="A586" s="35"/>
      <c r="B586" s="36"/>
      <c r="C586" s="37"/>
      <c r="D586" s="220" t="s">
        <v>145</v>
      </c>
      <c r="E586" s="37"/>
      <c r="F586" s="221" t="s">
        <v>1115</v>
      </c>
      <c r="G586" s="37"/>
      <c r="H586" s="37"/>
      <c r="I586" s="222"/>
      <c r="J586" s="37"/>
      <c r="K586" s="37"/>
      <c r="L586" s="41"/>
      <c r="M586" s="223"/>
      <c r="N586" s="224"/>
      <c r="O586" s="88"/>
      <c r="P586" s="88"/>
      <c r="Q586" s="88"/>
      <c r="R586" s="88"/>
      <c r="S586" s="88"/>
      <c r="T586" s="89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T586" s="14" t="s">
        <v>145</v>
      </c>
      <c r="AU586" s="14" t="s">
        <v>84</v>
      </c>
    </row>
    <row r="587" s="2" customFormat="1" ht="24.15" customHeight="1">
      <c r="A587" s="35"/>
      <c r="B587" s="36"/>
      <c r="C587" s="207" t="s">
        <v>544</v>
      </c>
      <c r="D587" s="207" t="s">
        <v>140</v>
      </c>
      <c r="E587" s="208" t="s">
        <v>1117</v>
      </c>
      <c r="F587" s="209" t="s">
        <v>1118</v>
      </c>
      <c r="G587" s="210" t="s">
        <v>365</v>
      </c>
      <c r="H587" s="211">
        <v>200</v>
      </c>
      <c r="I587" s="212"/>
      <c r="J587" s="213">
        <f>ROUND(I587*H587,2)</f>
        <v>0</v>
      </c>
      <c r="K587" s="209" t="s">
        <v>1</v>
      </c>
      <c r="L587" s="41"/>
      <c r="M587" s="214" t="s">
        <v>1</v>
      </c>
      <c r="N587" s="215" t="s">
        <v>41</v>
      </c>
      <c r="O587" s="88"/>
      <c r="P587" s="216">
        <f>O587*H587</f>
        <v>0</v>
      </c>
      <c r="Q587" s="216">
        <v>0</v>
      </c>
      <c r="R587" s="216">
        <f>Q587*H587</f>
        <v>0</v>
      </c>
      <c r="S587" s="216">
        <v>0</v>
      </c>
      <c r="T587" s="217">
        <f>S587*H587</f>
        <v>0</v>
      </c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R587" s="218" t="s">
        <v>144</v>
      </c>
      <c r="AT587" s="218" t="s">
        <v>140</v>
      </c>
      <c r="AU587" s="218" t="s">
        <v>84</v>
      </c>
      <c r="AY587" s="14" t="s">
        <v>139</v>
      </c>
      <c r="BE587" s="219">
        <f>IF(N587="základní",J587,0)</f>
        <v>0</v>
      </c>
      <c r="BF587" s="219">
        <f>IF(N587="snížená",J587,0)</f>
        <v>0</v>
      </c>
      <c r="BG587" s="219">
        <f>IF(N587="zákl. přenesená",J587,0)</f>
        <v>0</v>
      </c>
      <c r="BH587" s="219">
        <f>IF(N587="sníž. přenesená",J587,0)</f>
        <v>0</v>
      </c>
      <c r="BI587" s="219">
        <f>IF(N587="nulová",J587,0)</f>
        <v>0</v>
      </c>
      <c r="BJ587" s="14" t="s">
        <v>84</v>
      </c>
      <c r="BK587" s="219">
        <f>ROUND(I587*H587,2)</f>
        <v>0</v>
      </c>
      <c r="BL587" s="14" t="s">
        <v>144</v>
      </c>
      <c r="BM587" s="218" t="s">
        <v>1119</v>
      </c>
    </row>
    <row r="588" s="2" customFormat="1">
      <c r="A588" s="35"/>
      <c r="B588" s="36"/>
      <c r="C588" s="37"/>
      <c r="D588" s="220" t="s">
        <v>145</v>
      </c>
      <c r="E588" s="37"/>
      <c r="F588" s="221" t="s">
        <v>1118</v>
      </c>
      <c r="G588" s="37"/>
      <c r="H588" s="37"/>
      <c r="I588" s="222"/>
      <c r="J588" s="37"/>
      <c r="K588" s="37"/>
      <c r="L588" s="41"/>
      <c r="M588" s="223"/>
      <c r="N588" s="224"/>
      <c r="O588" s="88"/>
      <c r="P588" s="88"/>
      <c r="Q588" s="88"/>
      <c r="R588" s="88"/>
      <c r="S588" s="88"/>
      <c r="T588" s="89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T588" s="14" t="s">
        <v>145</v>
      </c>
      <c r="AU588" s="14" t="s">
        <v>84</v>
      </c>
    </row>
    <row r="589" s="11" customFormat="1" ht="25.92" customHeight="1">
      <c r="A589" s="11"/>
      <c r="B589" s="193"/>
      <c r="C589" s="194"/>
      <c r="D589" s="195" t="s">
        <v>75</v>
      </c>
      <c r="E589" s="196" t="s">
        <v>1120</v>
      </c>
      <c r="F589" s="196" t="s">
        <v>1121</v>
      </c>
      <c r="G589" s="194"/>
      <c r="H589" s="194"/>
      <c r="I589" s="197"/>
      <c r="J589" s="198">
        <f>BK589</f>
        <v>0</v>
      </c>
      <c r="K589" s="194"/>
      <c r="L589" s="199"/>
      <c r="M589" s="200"/>
      <c r="N589" s="201"/>
      <c r="O589" s="201"/>
      <c r="P589" s="202">
        <f>SUM(P590:P593)</f>
        <v>0</v>
      </c>
      <c r="Q589" s="201"/>
      <c r="R589" s="202">
        <f>SUM(R590:R593)</f>
        <v>0</v>
      </c>
      <c r="S589" s="201"/>
      <c r="T589" s="203">
        <f>SUM(T590:T593)</f>
        <v>0</v>
      </c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R589" s="204" t="s">
        <v>84</v>
      </c>
      <c r="AT589" s="205" t="s">
        <v>75</v>
      </c>
      <c r="AU589" s="205" t="s">
        <v>76</v>
      </c>
      <c r="AY589" s="204" t="s">
        <v>139</v>
      </c>
      <c r="BK589" s="206">
        <f>SUM(BK590:BK593)</f>
        <v>0</v>
      </c>
    </row>
    <row r="590" s="2" customFormat="1" ht="62.7" customHeight="1">
      <c r="A590" s="35"/>
      <c r="B590" s="36"/>
      <c r="C590" s="207" t="s">
        <v>1122</v>
      </c>
      <c r="D590" s="207" t="s">
        <v>140</v>
      </c>
      <c r="E590" s="208" t="s">
        <v>1123</v>
      </c>
      <c r="F590" s="209" t="s">
        <v>1124</v>
      </c>
      <c r="G590" s="210" t="s">
        <v>143</v>
      </c>
      <c r="H590" s="211">
        <v>1</v>
      </c>
      <c r="I590" s="212"/>
      <c r="J590" s="213">
        <f>ROUND(I590*H590,2)</f>
        <v>0</v>
      </c>
      <c r="K590" s="209" t="s">
        <v>1</v>
      </c>
      <c r="L590" s="41"/>
      <c r="M590" s="214" t="s">
        <v>1</v>
      </c>
      <c r="N590" s="215" t="s">
        <v>41</v>
      </c>
      <c r="O590" s="88"/>
      <c r="P590" s="216">
        <f>O590*H590</f>
        <v>0</v>
      </c>
      <c r="Q590" s="216">
        <v>0</v>
      </c>
      <c r="R590" s="216">
        <f>Q590*H590</f>
        <v>0</v>
      </c>
      <c r="S590" s="216">
        <v>0</v>
      </c>
      <c r="T590" s="217">
        <f>S590*H590</f>
        <v>0</v>
      </c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R590" s="218" t="s">
        <v>144</v>
      </c>
      <c r="AT590" s="218" t="s">
        <v>140</v>
      </c>
      <c r="AU590" s="218" t="s">
        <v>84</v>
      </c>
      <c r="AY590" s="14" t="s">
        <v>139</v>
      </c>
      <c r="BE590" s="219">
        <f>IF(N590="základní",J590,0)</f>
        <v>0</v>
      </c>
      <c r="BF590" s="219">
        <f>IF(N590="snížená",J590,0)</f>
        <v>0</v>
      </c>
      <c r="BG590" s="219">
        <f>IF(N590="zákl. přenesená",J590,0)</f>
        <v>0</v>
      </c>
      <c r="BH590" s="219">
        <f>IF(N590="sníž. přenesená",J590,0)</f>
        <v>0</v>
      </c>
      <c r="BI590" s="219">
        <f>IF(N590="nulová",J590,0)</f>
        <v>0</v>
      </c>
      <c r="BJ590" s="14" t="s">
        <v>84</v>
      </c>
      <c r="BK590" s="219">
        <f>ROUND(I590*H590,2)</f>
        <v>0</v>
      </c>
      <c r="BL590" s="14" t="s">
        <v>144</v>
      </c>
      <c r="BM590" s="218" t="s">
        <v>1125</v>
      </c>
    </row>
    <row r="591" s="2" customFormat="1">
      <c r="A591" s="35"/>
      <c r="B591" s="36"/>
      <c r="C591" s="37"/>
      <c r="D591" s="220" t="s">
        <v>145</v>
      </c>
      <c r="E591" s="37"/>
      <c r="F591" s="221" t="s">
        <v>1124</v>
      </c>
      <c r="G591" s="37"/>
      <c r="H591" s="37"/>
      <c r="I591" s="222"/>
      <c r="J591" s="37"/>
      <c r="K591" s="37"/>
      <c r="L591" s="41"/>
      <c r="M591" s="223"/>
      <c r="N591" s="224"/>
      <c r="O591" s="88"/>
      <c r="P591" s="88"/>
      <c r="Q591" s="88"/>
      <c r="R591" s="88"/>
      <c r="S591" s="88"/>
      <c r="T591" s="89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T591" s="14" t="s">
        <v>145</v>
      </c>
      <c r="AU591" s="14" t="s">
        <v>84</v>
      </c>
    </row>
    <row r="592" s="2" customFormat="1" ht="66.75" customHeight="1">
      <c r="A592" s="35"/>
      <c r="B592" s="36"/>
      <c r="C592" s="207" t="s">
        <v>548</v>
      </c>
      <c r="D592" s="207" t="s">
        <v>140</v>
      </c>
      <c r="E592" s="208" t="s">
        <v>1126</v>
      </c>
      <c r="F592" s="209" t="s">
        <v>1127</v>
      </c>
      <c r="G592" s="210" t="s">
        <v>143</v>
      </c>
      <c r="H592" s="211">
        <v>1</v>
      </c>
      <c r="I592" s="212"/>
      <c r="J592" s="213">
        <f>ROUND(I592*H592,2)</f>
        <v>0</v>
      </c>
      <c r="K592" s="209" t="s">
        <v>1</v>
      </c>
      <c r="L592" s="41"/>
      <c r="M592" s="214" t="s">
        <v>1</v>
      </c>
      <c r="N592" s="215" t="s">
        <v>41</v>
      </c>
      <c r="O592" s="88"/>
      <c r="P592" s="216">
        <f>O592*H592</f>
        <v>0</v>
      </c>
      <c r="Q592" s="216">
        <v>0</v>
      </c>
      <c r="R592" s="216">
        <f>Q592*H592</f>
        <v>0</v>
      </c>
      <c r="S592" s="216">
        <v>0</v>
      </c>
      <c r="T592" s="217">
        <f>S592*H592</f>
        <v>0</v>
      </c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R592" s="218" t="s">
        <v>144</v>
      </c>
      <c r="AT592" s="218" t="s">
        <v>140</v>
      </c>
      <c r="AU592" s="218" t="s">
        <v>84</v>
      </c>
      <c r="AY592" s="14" t="s">
        <v>139</v>
      </c>
      <c r="BE592" s="219">
        <f>IF(N592="základní",J592,0)</f>
        <v>0</v>
      </c>
      <c r="BF592" s="219">
        <f>IF(N592="snížená",J592,0)</f>
        <v>0</v>
      </c>
      <c r="BG592" s="219">
        <f>IF(N592="zákl. přenesená",J592,0)</f>
        <v>0</v>
      </c>
      <c r="BH592" s="219">
        <f>IF(N592="sníž. přenesená",J592,0)</f>
        <v>0</v>
      </c>
      <c r="BI592" s="219">
        <f>IF(N592="nulová",J592,0)</f>
        <v>0</v>
      </c>
      <c r="BJ592" s="14" t="s">
        <v>84</v>
      </c>
      <c r="BK592" s="219">
        <f>ROUND(I592*H592,2)</f>
        <v>0</v>
      </c>
      <c r="BL592" s="14" t="s">
        <v>144</v>
      </c>
      <c r="BM592" s="218" t="s">
        <v>1128</v>
      </c>
    </row>
    <row r="593" s="2" customFormat="1">
      <c r="A593" s="35"/>
      <c r="B593" s="36"/>
      <c r="C593" s="37"/>
      <c r="D593" s="220" t="s">
        <v>145</v>
      </c>
      <c r="E593" s="37"/>
      <c r="F593" s="221" t="s">
        <v>1129</v>
      </c>
      <c r="G593" s="37"/>
      <c r="H593" s="37"/>
      <c r="I593" s="222"/>
      <c r="J593" s="37"/>
      <c r="K593" s="37"/>
      <c r="L593" s="41"/>
      <c r="M593" s="223"/>
      <c r="N593" s="224"/>
      <c r="O593" s="88"/>
      <c r="P593" s="88"/>
      <c r="Q593" s="88"/>
      <c r="R593" s="88"/>
      <c r="S593" s="88"/>
      <c r="T593" s="89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T593" s="14" t="s">
        <v>145</v>
      </c>
      <c r="AU593" s="14" t="s">
        <v>84</v>
      </c>
    </row>
    <row r="594" s="11" customFormat="1" ht="25.92" customHeight="1">
      <c r="A594" s="11"/>
      <c r="B594" s="193"/>
      <c r="C594" s="194"/>
      <c r="D594" s="195" t="s">
        <v>75</v>
      </c>
      <c r="E594" s="196" t="s">
        <v>1130</v>
      </c>
      <c r="F594" s="196" t="s">
        <v>1131</v>
      </c>
      <c r="G594" s="194"/>
      <c r="H594" s="194"/>
      <c r="I594" s="197"/>
      <c r="J594" s="198">
        <f>BK594</f>
        <v>0</v>
      </c>
      <c r="K594" s="194"/>
      <c r="L594" s="199"/>
      <c r="M594" s="200"/>
      <c r="N594" s="201"/>
      <c r="O594" s="201"/>
      <c r="P594" s="202">
        <f>SUM(P595:P600)</f>
        <v>0</v>
      </c>
      <c r="Q594" s="201"/>
      <c r="R594" s="202">
        <f>SUM(R595:R600)</f>
        <v>0</v>
      </c>
      <c r="S594" s="201"/>
      <c r="T594" s="203">
        <f>SUM(T595:T600)</f>
        <v>0</v>
      </c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R594" s="204" t="s">
        <v>84</v>
      </c>
      <c r="AT594" s="205" t="s">
        <v>75</v>
      </c>
      <c r="AU594" s="205" t="s">
        <v>76</v>
      </c>
      <c r="AY594" s="204" t="s">
        <v>139</v>
      </c>
      <c r="BK594" s="206">
        <f>SUM(BK595:BK600)</f>
        <v>0</v>
      </c>
    </row>
    <row r="595" s="2" customFormat="1" ht="16.5" customHeight="1">
      <c r="A595" s="35"/>
      <c r="B595" s="36"/>
      <c r="C595" s="207" t="s">
        <v>1132</v>
      </c>
      <c r="D595" s="207" t="s">
        <v>140</v>
      </c>
      <c r="E595" s="208" t="s">
        <v>505</v>
      </c>
      <c r="F595" s="209" t="s">
        <v>506</v>
      </c>
      <c r="G595" s="210" t="s">
        <v>483</v>
      </c>
      <c r="H595" s="211">
        <v>450</v>
      </c>
      <c r="I595" s="212"/>
      <c r="J595" s="213">
        <f>ROUND(I595*H595,2)</f>
        <v>0</v>
      </c>
      <c r="K595" s="209" t="s">
        <v>1</v>
      </c>
      <c r="L595" s="41"/>
      <c r="M595" s="214" t="s">
        <v>1</v>
      </c>
      <c r="N595" s="215" t="s">
        <v>41</v>
      </c>
      <c r="O595" s="88"/>
      <c r="P595" s="216">
        <f>O595*H595</f>
        <v>0</v>
      </c>
      <c r="Q595" s="216">
        <v>0</v>
      </c>
      <c r="R595" s="216">
        <f>Q595*H595</f>
        <v>0</v>
      </c>
      <c r="S595" s="216">
        <v>0</v>
      </c>
      <c r="T595" s="217">
        <f>S595*H595</f>
        <v>0</v>
      </c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R595" s="218" t="s">
        <v>144</v>
      </c>
      <c r="AT595" s="218" t="s">
        <v>140</v>
      </c>
      <c r="AU595" s="218" t="s">
        <v>84</v>
      </c>
      <c r="AY595" s="14" t="s">
        <v>139</v>
      </c>
      <c r="BE595" s="219">
        <f>IF(N595="základní",J595,0)</f>
        <v>0</v>
      </c>
      <c r="BF595" s="219">
        <f>IF(N595="snížená",J595,0)</f>
        <v>0</v>
      </c>
      <c r="BG595" s="219">
        <f>IF(N595="zákl. přenesená",J595,0)</f>
        <v>0</v>
      </c>
      <c r="BH595" s="219">
        <f>IF(N595="sníž. přenesená",J595,0)</f>
        <v>0</v>
      </c>
      <c r="BI595" s="219">
        <f>IF(N595="nulová",J595,0)</f>
        <v>0</v>
      </c>
      <c r="BJ595" s="14" t="s">
        <v>84</v>
      </c>
      <c r="BK595" s="219">
        <f>ROUND(I595*H595,2)</f>
        <v>0</v>
      </c>
      <c r="BL595" s="14" t="s">
        <v>144</v>
      </c>
      <c r="BM595" s="218" t="s">
        <v>1133</v>
      </c>
    </row>
    <row r="596" s="2" customFormat="1">
      <c r="A596" s="35"/>
      <c r="B596" s="36"/>
      <c r="C596" s="37"/>
      <c r="D596" s="220" t="s">
        <v>145</v>
      </c>
      <c r="E596" s="37"/>
      <c r="F596" s="221" t="s">
        <v>506</v>
      </c>
      <c r="G596" s="37"/>
      <c r="H596" s="37"/>
      <c r="I596" s="222"/>
      <c r="J596" s="37"/>
      <c r="K596" s="37"/>
      <c r="L596" s="41"/>
      <c r="M596" s="223"/>
      <c r="N596" s="224"/>
      <c r="O596" s="88"/>
      <c r="P596" s="88"/>
      <c r="Q596" s="88"/>
      <c r="R596" s="88"/>
      <c r="S596" s="88"/>
      <c r="T596" s="89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T596" s="14" t="s">
        <v>145</v>
      </c>
      <c r="AU596" s="14" t="s">
        <v>84</v>
      </c>
    </row>
    <row r="597" s="2" customFormat="1" ht="16.5" customHeight="1">
      <c r="A597" s="35"/>
      <c r="B597" s="36"/>
      <c r="C597" s="207" t="s">
        <v>554</v>
      </c>
      <c r="D597" s="207" t="s">
        <v>140</v>
      </c>
      <c r="E597" s="208" t="s">
        <v>1134</v>
      </c>
      <c r="F597" s="209" t="s">
        <v>509</v>
      </c>
      <c r="G597" s="210" t="s">
        <v>483</v>
      </c>
      <c r="H597" s="211">
        <v>160</v>
      </c>
      <c r="I597" s="212"/>
      <c r="J597" s="213">
        <f>ROUND(I597*H597,2)</f>
        <v>0</v>
      </c>
      <c r="K597" s="209" t="s">
        <v>1</v>
      </c>
      <c r="L597" s="41"/>
      <c r="M597" s="214" t="s">
        <v>1</v>
      </c>
      <c r="N597" s="215" t="s">
        <v>41</v>
      </c>
      <c r="O597" s="88"/>
      <c r="P597" s="216">
        <f>O597*H597</f>
        <v>0</v>
      </c>
      <c r="Q597" s="216">
        <v>0</v>
      </c>
      <c r="R597" s="216">
        <f>Q597*H597</f>
        <v>0</v>
      </c>
      <c r="S597" s="216">
        <v>0</v>
      </c>
      <c r="T597" s="217">
        <f>S597*H597</f>
        <v>0</v>
      </c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R597" s="218" t="s">
        <v>144</v>
      </c>
      <c r="AT597" s="218" t="s">
        <v>140</v>
      </c>
      <c r="AU597" s="218" t="s">
        <v>84</v>
      </c>
      <c r="AY597" s="14" t="s">
        <v>139</v>
      </c>
      <c r="BE597" s="219">
        <f>IF(N597="základní",J597,0)</f>
        <v>0</v>
      </c>
      <c r="BF597" s="219">
        <f>IF(N597="snížená",J597,0)</f>
        <v>0</v>
      </c>
      <c r="BG597" s="219">
        <f>IF(N597="zákl. přenesená",J597,0)</f>
        <v>0</v>
      </c>
      <c r="BH597" s="219">
        <f>IF(N597="sníž. přenesená",J597,0)</f>
        <v>0</v>
      </c>
      <c r="BI597" s="219">
        <f>IF(N597="nulová",J597,0)</f>
        <v>0</v>
      </c>
      <c r="BJ597" s="14" t="s">
        <v>84</v>
      </c>
      <c r="BK597" s="219">
        <f>ROUND(I597*H597,2)</f>
        <v>0</v>
      </c>
      <c r="BL597" s="14" t="s">
        <v>144</v>
      </c>
      <c r="BM597" s="218" t="s">
        <v>1135</v>
      </c>
    </row>
    <row r="598" s="2" customFormat="1">
      <c r="A598" s="35"/>
      <c r="B598" s="36"/>
      <c r="C598" s="37"/>
      <c r="D598" s="220" t="s">
        <v>145</v>
      </c>
      <c r="E598" s="37"/>
      <c r="F598" s="221" t="s">
        <v>509</v>
      </c>
      <c r="G598" s="37"/>
      <c r="H598" s="37"/>
      <c r="I598" s="222"/>
      <c r="J598" s="37"/>
      <c r="K598" s="37"/>
      <c r="L598" s="41"/>
      <c r="M598" s="223"/>
      <c r="N598" s="224"/>
      <c r="O598" s="88"/>
      <c r="P598" s="88"/>
      <c r="Q598" s="88"/>
      <c r="R598" s="88"/>
      <c r="S598" s="88"/>
      <c r="T598" s="89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T598" s="14" t="s">
        <v>145</v>
      </c>
      <c r="AU598" s="14" t="s">
        <v>84</v>
      </c>
    </row>
    <row r="599" s="2" customFormat="1" ht="16.5" customHeight="1">
      <c r="A599" s="35"/>
      <c r="B599" s="36"/>
      <c r="C599" s="207" t="s">
        <v>1136</v>
      </c>
      <c r="D599" s="207" t="s">
        <v>140</v>
      </c>
      <c r="E599" s="208" t="s">
        <v>1137</v>
      </c>
      <c r="F599" s="209" t="s">
        <v>513</v>
      </c>
      <c r="G599" s="210" t="s">
        <v>483</v>
      </c>
      <c r="H599" s="211">
        <v>90</v>
      </c>
      <c r="I599" s="212"/>
      <c r="J599" s="213">
        <f>ROUND(I599*H599,2)</f>
        <v>0</v>
      </c>
      <c r="K599" s="209" t="s">
        <v>1</v>
      </c>
      <c r="L599" s="41"/>
      <c r="M599" s="214" t="s">
        <v>1</v>
      </c>
      <c r="N599" s="215" t="s">
        <v>41</v>
      </c>
      <c r="O599" s="88"/>
      <c r="P599" s="216">
        <f>O599*H599</f>
        <v>0</v>
      </c>
      <c r="Q599" s="216">
        <v>0</v>
      </c>
      <c r="R599" s="216">
        <f>Q599*H599</f>
        <v>0</v>
      </c>
      <c r="S599" s="216">
        <v>0</v>
      </c>
      <c r="T599" s="217">
        <f>S599*H599</f>
        <v>0</v>
      </c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R599" s="218" t="s">
        <v>144</v>
      </c>
      <c r="AT599" s="218" t="s">
        <v>140</v>
      </c>
      <c r="AU599" s="218" t="s">
        <v>84</v>
      </c>
      <c r="AY599" s="14" t="s">
        <v>139</v>
      </c>
      <c r="BE599" s="219">
        <f>IF(N599="základní",J599,0)</f>
        <v>0</v>
      </c>
      <c r="BF599" s="219">
        <f>IF(N599="snížená",J599,0)</f>
        <v>0</v>
      </c>
      <c r="BG599" s="219">
        <f>IF(N599="zákl. přenesená",J599,0)</f>
        <v>0</v>
      </c>
      <c r="BH599" s="219">
        <f>IF(N599="sníž. přenesená",J599,0)</f>
        <v>0</v>
      </c>
      <c r="BI599" s="219">
        <f>IF(N599="nulová",J599,0)</f>
        <v>0</v>
      </c>
      <c r="BJ599" s="14" t="s">
        <v>84</v>
      </c>
      <c r="BK599" s="219">
        <f>ROUND(I599*H599,2)</f>
        <v>0</v>
      </c>
      <c r="BL599" s="14" t="s">
        <v>144</v>
      </c>
      <c r="BM599" s="218" t="s">
        <v>1138</v>
      </c>
    </row>
    <row r="600" s="2" customFormat="1">
      <c r="A600" s="35"/>
      <c r="B600" s="36"/>
      <c r="C600" s="37"/>
      <c r="D600" s="220" t="s">
        <v>145</v>
      </c>
      <c r="E600" s="37"/>
      <c r="F600" s="221" t="s">
        <v>513</v>
      </c>
      <c r="G600" s="37"/>
      <c r="H600" s="37"/>
      <c r="I600" s="222"/>
      <c r="J600" s="37"/>
      <c r="K600" s="37"/>
      <c r="L600" s="41"/>
      <c r="M600" s="223"/>
      <c r="N600" s="224"/>
      <c r="O600" s="88"/>
      <c r="P600" s="88"/>
      <c r="Q600" s="88"/>
      <c r="R600" s="88"/>
      <c r="S600" s="88"/>
      <c r="T600" s="89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T600" s="14" t="s">
        <v>145</v>
      </c>
      <c r="AU600" s="14" t="s">
        <v>84</v>
      </c>
    </row>
    <row r="601" s="11" customFormat="1" ht="25.92" customHeight="1">
      <c r="A601" s="11"/>
      <c r="B601" s="193"/>
      <c r="C601" s="194"/>
      <c r="D601" s="195" t="s">
        <v>75</v>
      </c>
      <c r="E601" s="196" t="s">
        <v>1139</v>
      </c>
      <c r="F601" s="196" t="s">
        <v>1140</v>
      </c>
      <c r="G601" s="194"/>
      <c r="H601" s="194"/>
      <c r="I601" s="197"/>
      <c r="J601" s="198">
        <f>BK601</f>
        <v>0</v>
      </c>
      <c r="K601" s="194"/>
      <c r="L601" s="199"/>
      <c r="M601" s="200"/>
      <c r="N601" s="201"/>
      <c r="O601" s="201"/>
      <c r="P601" s="202">
        <f>SUM(P602:P603)</f>
        <v>0</v>
      </c>
      <c r="Q601" s="201"/>
      <c r="R601" s="202">
        <f>SUM(R602:R603)</f>
        <v>0</v>
      </c>
      <c r="S601" s="201"/>
      <c r="T601" s="203">
        <f>SUM(T602:T603)</f>
        <v>0</v>
      </c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R601" s="204" t="s">
        <v>84</v>
      </c>
      <c r="AT601" s="205" t="s">
        <v>75</v>
      </c>
      <c r="AU601" s="205" t="s">
        <v>76</v>
      </c>
      <c r="AY601" s="204" t="s">
        <v>139</v>
      </c>
      <c r="BK601" s="206">
        <f>SUM(BK602:BK603)</f>
        <v>0</v>
      </c>
    </row>
    <row r="602" s="2" customFormat="1" ht="21.75" customHeight="1">
      <c r="A602" s="35"/>
      <c r="B602" s="36"/>
      <c r="C602" s="207" t="s">
        <v>784</v>
      </c>
      <c r="D602" s="207" t="s">
        <v>140</v>
      </c>
      <c r="E602" s="208" t="s">
        <v>1141</v>
      </c>
      <c r="F602" s="209" t="s">
        <v>1142</v>
      </c>
      <c r="G602" s="210" t="s">
        <v>143</v>
      </c>
      <c r="H602" s="211">
        <v>1</v>
      </c>
      <c r="I602" s="212"/>
      <c r="J602" s="213">
        <f>ROUND(I602*H602,2)</f>
        <v>0</v>
      </c>
      <c r="K602" s="209" t="s">
        <v>1</v>
      </c>
      <c r="L602" s="41"/>
      <c r="M602" s="214" t="s">
        <v>1</v>
      </c>
      <c r="N602" s="215" t="s">
        <v>41</v>
      </c>
      <c r="O602" s="88"/>
      <c r="P602" s="216">
        <f>O602*H602</f>
        <v>0</v>
      </c>
      <c r="Q602" s="216">
        <v>0</v>
      </c>
      <c r="R602" s="216">
        <f>Q602*H602</f>
        <v>0</v>
      </c>
      <c r="S602" s="216">
        <v>0</v>
      </c>
      <c r="T602" s="217">
        <f>S602*H602</f>
        <v>0</v>
      </c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R602" s="218" t="s">
        <v>144</v>
      </c>
      <c r="AT602" s="218" t="s">
        <v>140</v>
      </c>
      <c r="AU602" s="218" t="s">
        <v>84</v>
      </c>
      <c r="AY602" s="14" t="s">
        <v>139</v>
      </c>
      <c r="BE602" s="219">
        <f>IF(N602="základní",J602,0)</f>
        <v>0</v>
      </c>
      <c r="BF602" s="219">
        <f>IF(N602="snížená",J602,0)</f>
        <v>0</v>
      </c>
      <c r="BG602" s="219">
        <f>IF(N602="zákl. přenesená",J602,0)</f>
        <v>0</v>
      </c>
      <c r="BH602" s="219">
        <f>IF(N602="sníž. přenesená",J602,0)</f>
        <v>0</v>
      </c>
      <c r="BI602" s="219">
        <f>IF(N602="nulová",J602,0)</f>
        <v>0</v>
      </c>
      <c r="BJ602" s="14" t="s">
        <v>84</v>
      </c>
      <c r="BK602" s="219">
        <f>ROUND(I602*H602,2)</f>
        <v>0</v>
      </c>
      <c r="BL602" s="14" t="s">
        <v>144</v>
      </c>
      <c r="BM602" s="218" t="s">
        <v>1143</v>
      </c>
    </row>
    <row r="603" s="2" customFormat="1">
      <c r="A603" s="35"/>
      <c r="B603" s="36"/>
      <c r="C603" s="37"/>
      <c r="D603" s="220" t="s">
        <v>145</v>
      </c>
      <c r="E603" s="37"/>
      <c r="F603" s="221" t="s">
        <v>1142</v>
      </c>
      <c r="G603" s="37"/>
      <c r="H603" s="37"/>
      <c r="I603" s="222"/>
      <c r="J603" s="37"/>
      <c r="K603" s="37"/>
      <c r="L603" s="41"/>
      <c r="M603" s="225"/>
      <c r="N603" s="226"/>
      <c r="O603" s="227"/>
      <c r="P603" s="227"/>
      <c r="Q603" s="227"/>
      <c r="R603" s="227"/>
      <c r="S603" s="227"/>
      <c r="T603" s="228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T603" s="14" t="s">
        <v>145</v>
      </c>
      <c r="AU603" s="14" t="s">
        <v>84</v>
      </c>
    </row>
    <row r="604" s="2" customFormat="1" ht="6.96" customHeight="1">
      <c r="A604" s="35"/>
      <c r="B604" s="63"/>
      <c r="C604" s="64"/>
      <c r="D604" s="64"/>
      <c r="E604" s="64"/>
      <c r="F604" s="64"/>
      <c r="G604" s="64"/>
      <c r="H604" s="64"/>
      <c r="I604" s="64"/>
      <c r="J604" s="64"/>
      <c r="K604" s="64"/>
      <c r="L604" s="41"/>
      <c r="M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</row>
  </sheetData>
  <sheetProtection sheet="1" autoFilter="0" formatColumns="0" formatRows="0" objects="1" scenarios="1" spinCount="100000" saltValue="/ORxnHjH+Inkk4l7TD5lUdmZIMCw2mg+Lr8FBLQp6EM8yCj4cEG1WwMWZGbUyKM2Egvpsdb7jyQ2PY/mhjp4WQ==" hashValue="8+7oBPZ5Qh5W0N2TuihUKOj+bFnhz0krMSxrNSwV2ATReaAsf/AOdMKJn9LMXZ6eKN3+3l+mcivrMDAXZzwvhQ==" algorithmName="SHA-512" password="CC35"/>
  <autoFilter ref="C140:K603"/>
  <mergeCells count="9">
    <mergeCell ref="E7:H7"/>
    <mergeCell ref="E9:H9"/>
    <mergeCell ref="E18:H18"/>
    <mergeCell ref="E27:H27"/>
    <mergeCell ref="E85:H85"/>
    <mergeCell ref="E87:H87"/>
    <mergeCell ref="E131:H131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92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86</v>
      </c>
    </row>
    <row r="4" s="1" customFormat="1" ht="24.96" customHeight="1">
      <c r="B4" s="17"/>
      <c r="D4" s="135" t="s">
        <v>102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Snížení energetické náročnosti OD Andy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103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1144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31</v>
      </c>
      <c r="G12" s="35"/>
      <c r="H12" s="35"/>
      <c r="I12" s="137" t="s">
        <v>22</v>
      </c>
      <c r="J12" s="141" t="str">
        <f>'Rekapitulace stavby'!AN8</f>
        <v>26. 11. 2020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>OD Andy s.r.o.</v>
      </c>
      <c r="F15" s="35"/>
      <c r="G15" s="35"/>
      <c r="H15" s="35"/>
      <c r="I15" s="137" t="s">
        <v>27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27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>J. Nešněra</v>
      </c>
      <c r="F24" s="35"/>
      <c r="G24" s="35"/>
      <c r="H24" s="35"/>
      <c r="I24" s="137" t="s">
        <v>27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35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36</v>
      </c>
      <c r="E30" s="35"/>
      <c r="F30" s="35"/>
      <c r="G30" s="35"/>
      <c r="H30" s="35"/>
      <c r="I30" s="35"/>
      <c r="J30" s="148">
        <f>ROUND(J126,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38</v>
      </c>
      <c r="G32" s="35"/>
      <c r="H32" s="35"/>
      <c r="I32" s="149" t="s">
        <v>37</v>
      </c>
      <c r="J32" s="149" t="s">
        <v>39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40</v>
      </c>
      <c r="E33" s="137" t="s">
        <v>41</v>
      </c>
      <c r="F33" s="151">
        <f>ROUND((SUM(BE126:BE158)),  2)</f>
        <v>0</v>
      </c>
      <c r="G33" s="35"/>
      <c r="H33" s="35"/>
      <c r="I33" s="152">
        <v>0.20999999999999999</v>
      </c>
      <c r="J33" s="151">
        <f>ROUND(((SUM(BE126:BE158))*I33),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42</v>
      </c>
      <c r="F34" s="151">
        <f>ROUND((SUM(BF126:BF158)),  2)</f>
        <v>0</v>
      </c>
      <c r="G34" s="35"/>
      <c r="H34" s="35"/>
      <c r="I34" s="152">
        <v>0.14999999999999999</v>
      </c>
      <c r="J34" s="151">
        <f>ROUND(((SUM(BF126:BF158))*I34),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43</v>
      </c>
      <c r="F35" s="151">
        <f>ROUND((SUM(BG126:BG158)),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44</v>
      </c>
      <c r="F36" s="151">
        <f>ROUND((SUM(BH126:BH158)),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45</v>
      </c>
      <c r="F37" s="151">
        <f>ROUND((SUM(BI126:BI158)),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46</v>
      </c>
      <c r="E39" s="155"/>
      <c r="F39" s="155"/>
      <c r="G39" s="156" t="s">
        <v>47</v>
      </c>
      <c r="H39" s="157" t="s">
        <v>48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49</v>
      </c>
      <c r="E50" s="161"/>
      <c r="F50" s="161"/>
      <c r="G50" s="160" t="s">
        <v>50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51</v>
      </c>
      <c r="E61" s="163"/>
      <c r="F61" s="164" t="s">
        <v>52</v>
      </c>
      <c r="G61" s="162" t="s">
        <v>51</v>
      </c>
      <c r="H61" s="163"/>
      <c r="I61" s="163"/>
      <c r="J61" s="165" t="s">
        <v>52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53</v>
      </c>
      <c r="E65" s="166"/>
      <c r="F65" s="166"/>
      <c r="G65" s="160" t="s">
        <v>54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51</v>
      </c>
      <c r="E76" s="163"/>
      <c r="F76" s="164" t="s">
        <v>52</v>
      </c>
      <c r="G76" s="162" t="s">
        <v>51</v>
      </c>
      <c r="H76" s="163"/>
      <c r="I76" s="163"/>
      <c r="J76" s="165" t="s">
        <v>52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Snížení energetické náročnosti OD Andy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103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 xml:space="preserve">03 -  ÚT dveřní clona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26. 11. 2020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OD Andy s.r.o.</v>
      </c>
      <c r="G91" s="37"/>
      <c r="H91" s="37"/>
      <c r="I91" s="29" t="s">
        <v>30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J. Nešněra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106</v>
      </c>
      <c r="D94" s="173"/>
      <c r="E94" s="173"/>
      <c r="F94" s="173"/>
      <c r="G94" s="173"/>
      <c r="H94" s="173"/>
      <c r="I94" s="173"/>
      <c r="J94" s="174" t="s">
        <v>107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108</v>
      </c>
      <c r="D96" s="37"/>
      <c r="E96" s="37"/>
      <c r="F96" s="37"/>
      <c r="G96" s="37"/>
      <c r="H96" s="37"/>
      <c r="I96" s="37"/>
      <c r="J96" s="107">
        <f>J126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109</v>
      </c>
    </row>
    <row r="97" s="9" customFormat="1" ht="24.96" customHeight="1">
      <c r="A97" s="9"/>
      <c r="B97" s="176"/>
      <c r="C97" s="177"/>
      <c r="D97" s="178" t="s">
        <v>1145</v>
      </c>
      <c r="E97" s="179"/>
      <c r="F97" s="179"/>
      <c r="G97" s="179"/>
      <c r="H97" s="179"/>
      <c r="I97" s="179"/>
      <c r="J97" s="180">
        <f>J127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557</v>
      </c>
      <c r="E98" s="179"/>
      <c r="F98" s="179"/>
      <c r="G98" s="179"/>
      <c r="H98" s="179"/>
      <c r="I98" s="179"/>
      <c r="J98" s="180">
        <f>J128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1146</v>
      </c>
      <c r="E99" s="179"/>
      <c r="F99" s="179"/>
      <c r="G99" s="179"/>
      <c r="H99" s="179"/>
      <c r="I99" s="179"/>
      <c r="J99" s="180">
        <f>J133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557</v>
      </c>
      <c r="E100" s="179"/>
      <c r="F100" s="179"/>
      <c r="G100" s="179"/>
      <c r="H100" s="179"/>
      <c r="I100" s="179"/>
      <c r="J100" s="180">
        <f>J134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1147</v>
      </c>
      <c r="E101" s="179"/>
      <c r="F101" s="179"/>
      <c r="G101" s="179"/>
      <c r="H101" s="179"/>
      <c r="I101" s="179"/>
      <c r="J101" s="180">
        <f>J137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557</v>
      </c>
      <c r="E102" s="179"/>
      <c r="F102" s="179"/>
      <c r="G102" s="179"/>
      <c r="H102" s="179"/>
      <c r="I102" s="179"/>
      <c r="J102" s="180">
        <f>J138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6"/>
      <c r="C103" s="177"/>
      <c r="D103" s="178" t="s">
        <v>1148</v>
      </c>
      <c r="E103" s="179"/>
      <c r="F103" s="179"/>
      <c r="G103" s="179"/>
      <c r="H103" s="179"/>
      <c r="I103" s="179"/>
      <c r="J103" s="180">
        <f>J143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6"/>
      <c r="C104" s="177"/>
      <c r="D104" s="178" t="s">
        <v>557</v>
      </c>
      <c r="E104" s="179"/>
      <c r="F104" s="179"/>
      <c r="G104" s="179"/>
      <c r="H104" s="179"/>
      <c r="I104" s="179"/>
      <c r="J104" s="180">
        <f>J144</f>
        <v>0</v>
      </c>
      <c r="K104" s="177"/>
      <c r="L104" s="18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6"/>
      <c r="C105" s="177"/>
      <c r="D105" s="178" t="s">
        <v>1149</v>
      </c>
      <c r="E105" s="179"/>
      <c r="F105" s="179"/>
      <c r="G105" s="179"/>
      <c r="H105" s="179"/>
      <c r="I105" s="179"/>
      <c r="J105" s="180">
        <f>J149</f>
        <v>0</v>
      </c>
      <c r="K105" s="177"/>
      <c r="L105" s="18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6"/>
      <c r="C106" s="177"/>
      <c r="D106" s="178" t="s">
        <v>1150</v>
      </c>
      <c r="E106" s="179"/>
      <c r="F106" s="179"/>
      <c r="G106" s="179"/>
      <c r="H106" s="179"/>
      <c r="I106" s="179"/>
      <c r="J106" s="180">
        <f>J156</f>
        <v>0</v>
      </c>
      <c r="K106" s="177"/>
      <c r="L106" s="181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="2" customFormat="1" ht="6.96" customHeight="1">
      <c r="A112" s="35"/>
      <c r="B112" s="65"/>
      <c r="C112" s="66"/>
      <c r="D112" s="66"/>
      <c r="E112" s="66"/>
      <c r="F112" s="66"/>
      <c r="G112" s="66"/>
      <c r="H112" s="66"/>
      <c r="I112" s="66"/>
      <c r="J112" s="66"/>
      <c r="K112" s="66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4.96" customHeight="1">
      <c r="A113" s="35"/>
      <c r="B113" s="36"/>
      <c r="C113" s="20" t="s">
        <v>124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16</v>
      </c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171" t="str">
        <f>E7</f>
        <v>Snížení energetické náročnosti OD Andy</v>
      </c>
      <c r="F116" s="29"/>
      <c r="G116" s="29"/>
      <c r="H116" s="29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103</v>
      </c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3" t="str">
        <f>E9</f>
        <v xml:space="preserve">03 -  ÚT dveřní clona</v>
      </c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20</v>
      </c>
      <c r="D120" s="37"/>
      <c r="E120" s="37"/>
      <c r="F120" s="24" t="str">
        <f>F12</f>
        <v xml:space="preserve"> </v>
      </c>
      <c r="G120" s="37"/>
      <c r="H120" s="37"/>
      <c r="I120" s="29" t="s">
        <v>22</v>
      </c>
      <c r="J120" s="76" t="str">
        <f>IF(J12="","",J12)</f>
        <v>26. 11. 2020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24</v>
      </c>
      <c r="D122" s="37"/>
      <c r="E122" s="37"/>
      <c r="F122" s="24" t="str">
        <f>E15</f>
        <v>OD Andy s.r.o.</v>
      </c>
      <c r="G122" s="37"/>
      <c r="H122" s="37"/>
      <c r="I122" s="29" t="s">
        <v>30</v>
      </c>
      <c r="J122" s="33" t="str">
        <f>E21</f>
        <v xml:space="preserve"> 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28</v>
      </c>
      <c r="D123" s="37"/>
      <c r="E123" s="37"/>
      <c r="F123" s="24" t="str">
        <f>IF(E18="","",E18)</f>
        <v>Vyplň údaj</v>
      </c>
      <c r="G123" s="37"/>
      <c r="H123" s="37"/>
      <c r="I123" s="29" t="s">
        <v>33</v>
      </c>
      <c r="J123" s="33" t="str">
        <f>E24</f>
        <v>J. Nešněra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0" customFormat="1" ht="29.28" customHeight="1">
      <c r="A125" s="182"/>
      <c r="B125" s="183"/>
      <c r="C125" s="184" t="s">
        <v>125</v>
      </c>
      <c r="D125" s="185" t="s">
        <v>61</v>
      </c>
      <c r="E125" s="185" t="s">
        <v>57</v>
      </c>
      <c r="F125" s="185" t="s">
        <v>58</v>
      </c>
      <c r="G125" s="185" t="s">
        <v>126</v>
      </c>
      <c r="H125" s="185" t="s">
        <v>127</v>
      </c>
      <c r="I125" s="185" t="s">
        <v>128</v>
      </c>
      <c r="J125" s="185" t="s">
        <v>107</v>
      </c>
      <c r="K125" s="186" t="s">
        <v>129</v>
      </c>
      <c r="L125" s="187"/>
      <c r="M125" s="97" t="s">
        <v>1</v>
      </c>
      <c r="N125" s="98" t="s">
        <v>40</v>
      </c>
      <c r="O125" s="98" t="s">
        <v>130</v>
      </c>
      <c r="P125" s="98" t="s">
        <v>131</v>
      </c>
      <c r="Q125" s="98" t="s">
        <v>132</v>
      </c>
      <c r="R125" s="98" t="s">
        <v>133</v>
      </c>
      <c r="S125" s="98" t="s">
        <v>134</v>
      </c>
      <c r="T125" s="99" t="s">
        <v>135</v>
      </c>
      <c r="U125" s="182"/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182"/>
    </row>
    <row r="126" s="2" customFormat="1" ht="22.8" customHeight="1">
      <c r="A126" s="35"/>
      <c r="B126" s="36"/>
      <c r="C126" s="104" t="s">
        <v>136</v>
      </c>
      <c r="D126" s="37"/>
      <c r="E126" s="37"/>
      <c r="F126" s="37"/>
      <c r="G126" s="37"/>
      <c r="H126" s="37"/>
      <c r="I126" s="37"/>
      <c r="J126" s="188">
        <f>BK126</f>
        <v>0</v>
      </c>
      <c r="K126" s="37"/>
      <c r="L126" s="41"/>
      <c r="M126" s="100"/>
      <c r="N126" s="189"/>
      <c r="O126" s="101"/>
      <c r="P126" s="190">
        <f>P127+P128+P133+P134+P137+P138+P143+P144+P149+P156</f>
        <v>0</v>
      </c>
      <c r="Q126" s="101"/>
      <c r="R126" s="190">
        <f>R127+R128+R133+R134+R137+R138+R143+R144+R149+R156</f>
        <v>0</v>
      </c>
      <c r="S126" s="101"/>
      <c r="T126" s="191">
        <f>T127+T128+T133+T134+T137+T138+T143+T144+T149+T156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75</v>
      </c>
      <c r="AU126" s="14" t="s">
        <v>109</v>
      </c>
      <c r="BK126" s="192">
        <f>BK127+BK128+BK133+BK134+BK137+BK138+BK143+BK144+BK149+BK156</f>
        <v>0</v>
      </c>
    </row>
    <row r="127" s="11" customFormat="1" ht="25.92" customHeight="1">
      <c r="A127" s="11"/>
      <c r="B127" s="193"/>
      <c r="C127" s="194"/>
      <c r="D127" s="195" t="s">
        <v>75</v>
      </c>
      <c r="E127" s="196" t="s">
        <v>137</v>
      </c>
      <c r="F127" s="196" t="s">
        <v>1151</v>
      </c>
      <c r="G127" s="194"/>
      <c r="H127" s="194"/>
      <c r="I127" s="197"/>
      <c r="J127" s="198">
        <f>BK127</f>
        <v>0</v>
      </c>
      <c r="K127" s="194"/>
      <c r="L127" s="199"/>
      <c r="M127" s="200"/>
      <c r="N127" s="201"/>
      <c r="O127" s="201"/>
      <c r="P127" s="202">
        <v>0</v>
      </c>
      <c r="Q127" s="201"/>
      <c r="R127" s="202">
        <v>0</v>
      </c>
      <c r="S127" s="201"/>
      <c r="T127" s="203"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04" t="s">
        <v>84</v>
      </c>
      <c r="AT127" s="205" t="s">
        <v>75</v>
      </c>
      <c r="AU127" s="205" t="s">
        <v>76</v>
      </c>
      <c r="AY127" s="204" t="s">
        <v>139</v>
      </c>
      <c r="BK127" s="206">
        <v>0</v>
      </c>
    </row>
    <row r="128" s="11" customFormat="1" ht="25.92" customHeight="1">
      <c r="A128" s="11"/>
      <c r="B128" s="193"/>
      <c r="C128" s="194"/>
      <c r="D128" s="195" t="s">
        <v>75</v>
      </c>
      <c r="E128" s="196" t="s">
        <v>184</v>
      </c>
      <c r="F128" s="196" t="s">
        <v>1</v>
      </c>
      <c r="G128" s="194"/>
      <c r="H128" s="194"/>
      <c r="I128" s="197"/>
      <c r="J128" s="198">
        <f>BK128</f>
        <v>0</v>
      </c>
      <c r="K128" s="194"/>
      <c r="L128" s="199"/>
      <c r="M128" s="200"/>
      <c r="N128" s="201"/>
      <c r="O128" s="201"/>
      <c r="P128" s="202">
        <f>SUM(P129:P132)</f>
        <v>0</v>
      </c>
      <c r="Q128" s="201"/>
      <c r="R128" s="202">
        <f>SUM(R129:R132)</f>
        <v>0</v>
      </c>
      <c r="S128" s="201"/>
      <c r="T128" s="203">
        <f>SUM(T129:T132)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04" t="s">
        <v>84</v>
      </c>
      <c r="AT128" s="205" t="s">
        <v>75</v>
      </c>
      <c r="AU128" s="205" t="s">
        <v>76</v>
      </c>
      <c r="AY128" s="204" t="s">
        <v>139</v>
      </c>
      <c r="BK128" s="206">
        <f>SUM(BK129:BK132)</f>
        <v>0</v>
      </c>
    </row>
    <row r="129" s="2" customFormat="1" ht="78" customHeight="1">
      <c r="A129" s="35"/>
      <c r="B129" s="36"/>
      <c r="C129" s="207" t="s">
        <v>536</v>
      </c>
      <c r="D129" s="207" t="s">
        <v>140</v>
      </c>
      <c r="E129" s="208" t="s">
        <v>1152</v>
      </c>
      <c r="F129" s="209" t="s">
        <v>1153</v>
      </c>
      <c r="G129" s="210" t="s">
        <v>143</v>
      </c>
      <c r="H129" s="211">
        <v>1</v>
      </c>
      <c r="I129" s="212"/>
      <c r="J129" s="213">
        <f>ROUND(I129*H129,2)</f>
        <v>0</v>
      </c>
      <c r="K129" s="209" t="s">
        <v>1</v>
      </c>
      <c r="L129" s="41"/>
      <c r="M129" s="214" t="s">
        <v>1</v>
      </c>
      <c r="N129" s="215" t="s">
        <v>41</v>
      </c>
      <c r="O129" s="88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8" t="s">
        <v>144</v>
      </c>
      <c r="AT129" s="218" t="s">
        <v>140</v>
      </c>
      <c r="AU129" s="218" t="s">
        <v>84</v>
      </c>
      <c r="AY129" s="14" t="s">
        <v>139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4" t="s">
        <v>84</v>
      </c>
      <c r="BK129" s="219">
        <f>ROUND(I129*H129,2)</f>
        <v>0</v>
      </c>
      <c r="BL129" s="14" t="s">
        <v>144</v>
      </c>
      <c r="BM129" s="218" t="s">
        <v>86</v>
      </c>
    </row>
    <row r="130" s="2" customFormat="1">
      <c r="A130" s="35"/>
      <c r="B130" s="36"/>
      <c r="C130" s="37"/>
      <c r="D130" s="220" t="s">
        <v>145</v>
      </c>
      <c r="E130" s="37"/>
      <c r="F130" s="221" t="s">
        <v>1154</v>
      </c>
      <c r="G130" s="37"/>
      <c r="H130" s="37"/>
      <c r="I130" s="222"/>
      <c r="J130" s="37"/>
      <c r="K130" s="37"/>
      <c r="L130" s="41"/>
      <c r="M130" s="223"/>
      <c r="N130" s="224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145</v>
      </c>
      <c r="AU130" s="14" t="s">
        <v>84</v>
      </c>
    </row>
    <row r="131" s="2" customFormat="1" ht="16.5" customHeight="1">
      <c r="A131" s="35"/>
      <c r="B131" s="36"/>
      <c r="C131" s="207" t="s">
        <v>335</v>
      </c>
      <c r="D131" s="207" t="s">
        <v>140</v>
      </c>
      <c r="E131" s="208" t="s">
        <v>1155</v>
      </c>
      <c r="F131" s="209" t="s">
        <v>1156</v>
      </c>
      <c r="G131" s="210" t="s">
        <v>149</v>
      </c>
      <c r="H131" s="211">
        <v>1</v>
      </c>
      <c r="I131" s="212"/>
      <c r="J131" s="213">
        <f>ROUND(I131*H131,2)</f>
        <v>0</v>
      </c>
      <c r="K131" s="209" t="s">
        <v>1</v>
      </c>
      <c r="L131" s="41"/>
      <c r="M131" s="214" t="s">
        <v>1</v>
      </c>
      <c r="N131" s="215" t="s">
        <v>41</v>
      </c>
      <c r="O131" s="88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8" t="s">
        <v>144</v>
      </c>
      <c r="AT131" s="218" t="s">
        <v>140</v>
      </c>
      <c r="AU131" s="218" t="s">
        <v>84</v>
      </c>
      <c r="AY131" s="14" t="s">
        <v>139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4" t="s">
        <v>84</v>
      </c>
      <c r="BK131" s="219">
        <f>ROUND(I131*H131,2)</f>
        <v>0</v>
      </c>
      <c r="BL131" s="14" t="s">
        <v>144</v>
      </c>
      <c r="BM131" s="218" t="s">
        <v>144</v>
      </c>
    </row>
    <row r="132" s="2" customFormat="1">
      <c r="A132" s="35"/>
      <c r="B132" s="36"/>
      <c r="C132" s="37"/>
      <c r="D132" s="220" t="s">
        <v>145</v>
      </c>
      <c r="E132" s="37"/>
      <c r="F132" s="221" t="s">
        <v>1156</v>
      </c>
      <c r="G132" s="37"/>
      <c r="H132" s="37"/>
      <c r="I132" s="222"/>
      <c r="J132" s="37"/>
      <c r="K132" s="37"/>
      <c r="L132" s="41"/>
      <c r="M132" s="223"/>
      <c r="N132" s="224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145</v>
      </c>
      <c r="AU132" s="14" t="s">
        <v>84</v>
      </c>
    </row>
    <row r="133" s="11" customFormat="1" ht="25.92" customHeight="1">
      <c r="A133" s="11"/>
      <c r="B133" s="193"/>
      <c r="C133" s="194"/>
      <c r="D133" s="195" t="s">
        <v>75</v>
      </c>
      <c r="E133" s="196" t="s">
        <v>245</v>
      </c>
      <c r="F133" s="196" t="s">
        <v>1157</v>
      </c>
      <c r="G133" s="194"/>
      <c r="H133" s="194"/>
      <c r="I133" s="197"/>
      <c r="J133" s="198">
        <f>BK133</f>
        <v>0</v>
      </c>
      <c r="K133" s="194"/>
      <c r="L133" s="199"/>
      <c r="M133" s="200"/>
      <c r="N133" s="201"/>
      <c r="O133" s="201"/>
      <c r="P133" s="202">
        <v>0</v>
      </c>
      <c r="Q133" s="201"/>
      <c r="R133" s="202">
        <v>0</v>
      </c>
      <c r="S133" s="201"/>
      <c r="T133" s="203">
        <v>0</v>
      </c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R133" s="204" t="s">
        <v>84</v>
      </c>
      <c r="AT133" s="205" t="s">
        <v>75</v>
      </c>
      <c r="AU133" s="205" t="s">
        <v>76</v>
      </c>
      <c r="AY133" s="204" t="s">
        <v>139</v>
      </c>
      <c r="BK133" s="206">
        <v>0</v>
      </c>
    </row>
    <row r="134" s="11" customFormat="1" ht="25.92" customHeight="1">
      <c r="A134" s="11"/>
      <c r="B134" s="193"/>
      <c r="C134" s="194"/>
      <c r="D134" s="195" t="s">
        <v>75</v>
      </c>
      <c r="E134" s="196" t="s">
        <v>184</v>
      </c>
      <c r="F134" s="196" t="s">
        <v>1</v>
      </c>
      <c r="G134" s="194"/>
      <c r="H134" s="194"/>
      <c r="I134" s="197"/>
      <c r="J134" s="198">
        <f>BK134</f>
        <v>0</v>
      </c>
      <c r="K134" s="194"/>
      <c r="L134" s="199"/>
      <c r="M134" s="200"/>
      <c r="N134" s="201"/>
      <c r="O134" s="201"/>
      <c r="P134" s="202">
        <f>SUM(P135:P136)</f>
        <v>0</v>
      </c>
      <c r="Q134" s="201"/>
      <c r="R134" s="202">
        <f>SUM(R135:R136)</f>
        <v>0</v>
      </c>
      <c r="S134" s="201"/>
      <c r="T134" s="203">
        <f>SUM(T135:T136)</f>
        <v>0</v>
      </c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R134" s="204" t="s">
        <v>84</v>
      </c>
      <c r="AT134" s="205" t="s">
        <v>75</v>
      </c>
      <c r="AU134" s="205" t="s">
        <v>76</v>
      </c>
      <c r="AY134" s="204" t="s">
        <v>139</v>
      </c>
      <c r="BK134" s="206">
        <f>SUM(BK135:BK136)</f>
        <v>0</v>
      </c>
    </row>
    <row r="135" s="2" customFormat="1" ht="16.5" customHeight="1">
      <c r="A135" s="35"/>
      <c r="B135" s="36"/>
      <c r="C135" s="207" t="s">
        <v>1106</v>
      </c>
      <c r="D135" s="207" t="s">
        <v>140</v>
      </c>
      <c r="E135" s="208" t="s">
        <v>1158</v>
      </c>
      <c r="F135" s="209" t="s">
        <v>1159</v>
      </c>
      <c r="G135" s="210" t="s">
        <v>149</v>
      </c>
      <c r="H135" s="211">
        <v>2</v>
      </c>
      <c r="I135" s="212"/>
      <c r="J135" s="213">
        <f>ROUND(I135*H135,2)</f>
        <v>0</v>
      </c>
      <c r="K135" s="209" t="s">
        <v>1</v>
      </c>
      <c r="L135" s="41"/>
      <c r="M135" s="214" t="s">
        <v>1</v>
      </c>
      <c r="N135" s="215" t="s">
        <v>41</v>
      </c>
      <c r="O135" s="88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8" t="s">
        <v>144</v>
      </c>
      <c r="AT135" s="218" t="s">
        <v>140</v>
      </c>
      <c r="AU135" s="218" t="s">
        <v>84</v>
      </c>
      <c r="AY135" s="14" t="s">
        <v>139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4" t="s">
        <v>84</v>
      </c>
      <c r="BK135" s="219">
        <f>ROUND(I135*H135,2)</f>
        <v>0</v>
      </c>
      <c r="BL135" s="14" t="s">
        <v>144</v>
      </c>
      <c r="BM135" s="218" t="s">
        <v>154</v>
      </c>
    </row>
    <row r="136" s="2" customFormat="1">
      <c r="A136" s="35"/>
      <c r="B136" s="36"/>
      <c r="C136" s="37"/>
      <c r="D136" s="220" t="s">
        <v>145</v>
      </c>
      <c r="E136" s="37"/>
      <c r="F136" s="221" t="s">
        <v>1159</v>
      </c>
      <c r="G136" s="37"/>
      <c r="H136" s="37"/>
      <c r="I136" s="222"/>
      <c r="J136" s="37"/>
      <c r="K136" s="37"/>
      <c r="L136" s="41"/>
      <c r="M136" s="223"/>
      <c r="N136" s="224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145</v>
      </c>
      <c r="AU136" s="14" t="s">
        <v>84</v>
      </c>
    </row>
    <row r="137" s="11" customFormat="1" ht="25.92" customHeight="1">
      <c r="A137" s="11"/>
      <c r="B137" s="193"/>
      <c r="C137" s="194"/>
      <c r="D137" s="195" t="s">
        <v>75</v>
      </c>
      <c r="E137" s="196" t="s">
        <v>247</v>
      </c>
      <c r="F137" s="196" t="s">
        <v>1160</v>
      </c>
      <c r="G137" s="194"/>
      <c r="H137" s="194"/>
      <c r="I137" s="197"/>
      <c r="J137" s="198">
        <f>BK137</f>
        <v>0</v>
      </c>
      <c r="K137" s="194"/>
      <c r="L137" s="199"/>
      <c r="M137" s="200"/>
      <c r="N137" s="201"/>
      <c r="O137" s="201"/>
      <c r="P137" s="202">
        <v>0</v>
      </c>
      <c r="Q137" s="201"/>
      <c r="R137" s="202">
        <v>0</v>
      </c>
      <c r="S137" s="201"/>
      <c r="T137" s="203">
        <v>0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204" t="s">
        <v>84</v>
      </c>
      <c r="AT137" s="205" t="s">
        <v>75</v>
      </c>
      <c r="AU137" s="205" t="s">
        <v>76</v>
      </c>
      <c r="AY137" s="204" t="s">
        <v>139</v>
      </c>
      <c r="BK137" s="206">
        <v>0</v>
      </c>
    </row>
    <row r="138" s="11" customFormat="1" ht="25.92" customHeight="1">
      <c r="A138" s="11"/>
      <c r="B138" s="193"/>
      <c r="C138" s="194"/>
      <c r="D138" s="195" t="s">
        <v>75</v>
      </c>
      <c r="E138" s="196" t="s">
        <v>184</v>
      </c>
      <c r="F138" s="196" t="s">
        <v>1</v>
      </c>
      <c r="G138" s="194"/>
      <c r="H138" s="194"/>
      <c r="I138" s="197"/>
      <c r="J138" s="198">
        <f>BK138</f>
        <v>0</v>
      </c>
      <c r="K138" s="194"/>
      <c r="L138" s="199"/>
      <c r="M138" s="200"/>
      <c r="N138" s="201"/>
      <c r="O138" s="201"/>
      <c r="P138" s="202">
        <f>SUM(P139:P142)</f>
        <v>0</v>
      </c>
      <c r="Q138" s="201"/>
      <c r="R138" s="202">
        <f>SUM(R139:R142)</f>
        <v>0</v>
      </c>
      <c r="S138" s="201"/>
      <c r="T138" s="203">
        <f>SUM(T139:T142)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204" t="s">
        <v>84</v>
      </c>
      <c r="AT138" s="205" t="s">
        <v>75</v>
      </c>
      <c r="AU138" s="205" t="s">
        <v>76</v>
      </c>
      <c r="AY138" s="204" t="s">
        <v>139</v>
      </c>
      <c r="BK138" s="206">
        <f>SUM(BK139:BK142)</f>
        <v>0</v>
      </c>
    </row>
    <row r="139" s="2" customFormat="1" ht="16.5" customHeight="1">
      <c r="A139" s="35"/>
      <c r="B139" s="36"/>
      <c r="C139" s="207" t="s">
        <v>1161</v>
      </c>
      <c r="D139" s="207" t="s">
        <v>140</v>
      </c>
      <c r="E139" s="208" t="s">
        <v>1162</v>
      </c>
      <c r="F139" s="209" t="s">
        <v>1163</v>
      </c>
      <c r="G139" s="210" t="s">
        <v>365</v>
      </c>
      <c r="H139" s="211">
        <v>20</v>
      </c>
      <c r="I139" s="212"/>
      <c r="J139" s="213">
        <f>ROUND(I139*H139,2)</f>
        <v>0</v>
      </c>
      <c r="K139" s="209" t="s">
        <v>1</v>
      </c>
      <c r="L139" s="41"/>
      <c r="M139" s="214" t="s">
        <v>1</v>
      </c>
      <c r="N139" s="215" t="s">
        <v>41</v>
      </c>
      <c r="O139" s="88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8" t="s">
        <v>144</v>
      </c>
      <c r="AT139" s="218" t="s">
        <v>140</v>
      </c>
      <c r="AU139" s="218" t="s">
        <v>84</v>
      </c>
      <c r="AY139" s="14" t="s">
        <v>139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4" t="s">
        <v>84</v>
      </c>
      <c r="BK139" s="219">
        <f>ROUND(I139*H139,2)</f>
        <v>0</v>
      </c>
      <c r="BL139" s="14" t="s">
        <v>144</v>
      </c>
      <c r="BM139" s="218" t="s">
        <v>157</v>
      </c>
    </row>
    <row r="140" s="2" customFormat="1">
      <c r="A140" s="35"/>
      <c r="B140" s="36"/>
      <c r="C140" s="37"/>
      <c r="D140" s="220" t="s">
        <v>145</v>
      </c>
      <c r="E140" s="37"/>
      <c r="F140" s="221" t="s">
        <v>1163</v>
      </c>
      <c r="G140" s="37"/>
      <c r="H140" s="37"/>
      <c r="I140" s="222"/>
      <c r="J140" s="37"/>
      <c r="K140" s="37"/>
      <c r="L140" s="41"/>
      <c r="M140" s="223"/>
      <c r="N140" s="224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145</v>
      </c>
      <c r="AU140" s="14" t="s">
        <v>84</v>
      </c>
    </row>
    <row r="141" s="2" customFormat="1" ht="16.5" customHeight="1">
      <c r="A141" s="35"/>
      <c r="B141" s="36"/>
      <c r="C141" s="207" t="s">
        <v>940</v>
      </c>
      <c r="D141" s="207" t="s">
        <v>140</v>
      </c>
      <c r="E141" s="208" t="s">
        <v>1164</v>
      </c>
      <c r="F141" s="209" t="s">
        <v>382</v>
      </c>
      <c r="G141" s="210" t="s">
        <v>143</v>
      </c>
      <c r="H141" s="211">
        <v>1</v>
      </c>
      <c r="I141" s="212"/>
      <c r="J141" s="213">
        <f>ROUND(I141*H141,2)</f>
        <v>0</v>
      </c>
      <c r="K141" s="209" t="s">
        <v>1</v>
      </c>
      <c r="L141" s="41"/>
      <c r="M141" s="214" t="s">
        <v>1</v>
      </c>
      <c r="N141" s="215" t="s">
        <v>41</v>
      </c>
      <c r="O141" s="88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8" t="s">
        <v>144</v>
      </c>
      <c r="AT141" s="218" t="s">
        <v>140</v>
      </c>
      <c r="AU141" s="218" t="s">
        <v>84</v>
      </c>
      <c r="AY141" s="14" t="s">
        <v>139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4" t="s">
        <v>84</v>
      </c>
      <c r="BK141" s="219">
        <f>ROUND(I141*H141,2)</f>
        <v>0</v>
      </c>
      <c r="BL141" s="14" t="s">
        <v>144</v>
      </c>
      <c r="BM141" s="218" t="s">
        <v>161</v>
      </c>
    </row>
    <row r="142" s="2" customFormat="1">
      <c r="A142" s="35"/>
      <c r="B142" s="36"/>
      <c r="C142" s="37"/>
      <c r="D142" s="220" t="s">
        <v>145</v>
      </c>
      <c r="E142" s="37"/>
      <c r="F142" s="221" t="s">
        <v>382</v>
      </c>
      <c r="G142" s="37"/>
      <c r="H142" s="37"/>
      <c r="I142" s="222"/>
      <c r="J142" s="37"/>
      <c r="K142" s="37"/>
      <c r="L142" s="41"/>
      <c r="M142" s="223"/>
      <c r="N142" s="224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145</v>
      </c>
      <c r="AU142" s="14" t="s">
        <v>84</v>
      </c>
    </row>
    <row r="143" s="11" customFormat="1" ht="25.92" customHeight="1">
      <c r="A143" s="11"/>
      <c r="B143" s="193"/>
      <c r="C143" s="194"/>
      <c r="D143" s="195" t="s">
        <v>75</v>
      </c>
      <c r="E143" s="196" t="s">
        <v>360</v>
      </c>
      <c r="F143" s="196" t="s">
        <v>1165</v>
      </c>
      <c r="G143" s="194"/>
      <c r="H143" s="194"/>
      <c r="I143" s="197"/>
      <c r="J143" s="198">
        <f>BK143</f>
        <v>0</v>
      </c>
      <c r="K143" s="194"/>
      <c r="L143" s="199"/>
      <c r="M143" s="200"/>
      <c r="N143" s="201"/>
      <c r="O143" s="201"/>
      <c r="P143" s="202">
        <v>0</v>
      </c>
      <c r="Q143" s="201"/>
      <c r="R143" s="202">
        <v>0</v>
      </c>
      <c r="S143" s="201"/>
      <c r="T143" s="203">
        <v>0</v>
      </c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R143" s="204" t="s">
        <v>84</v>
      </c>
      <c r="AT143" s="205" t="s">
        <v>75</v>
      </c>
      <c r="AU143" s="205" t="s">
        <v>76</v>
      </c>
      <c r="AY143" s="204" t="s">
        <v>139</v>
      </c>
      <c r="BK143" s="206">
        <v>0</v>
      </c>
    </row>
    <row r="144" s="11" customFormat="1" ht="25.92" customHeight="1">
      <c r="A144" s="11"/>
      <c r="B144" s="193"/>
      <c r="C144" s="194"/>
      <c r="D144" s="195" t="s">
        <v>75</v>
      </c>
      <c r="E144" s="196" t="s">
        <v>184</v>
      </c>
      <c r="F144" s="196" t="s">
        <v>1</v>
      </c>
      <c r="G144" s="194"/>
      <c r="H144" s="194"/>
      <c r="I144" s="197"/>
      <c r="J144" s="198">
        <f>BK144</f>
        <v>0</v>
      </c>
      <c r="K144" s="194"/>
      <c r="L144" s="199"/>
      <c r="M144" s="200"/>
      <c r="N144" s="201"/>
      <c r="O144" s="201"/>
      <c r="P144" s="202">
        <f>SUM(P145:P148)</f>
        <v>0</v>
      </c>
      <c r="Q144" s="201"/>
      <c r="R144" s="202">
        <f>SUM(R145:R148)</f>
        <v>0</v>
      </c>
      <c r="S144" s="201"/>
      <c r="T144" s="203">
        <f>SUM(T145:T148)</f>
        <v>0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R144" s="204" t="s">
        <v>84</v>
      </c>
      <c r="AT144" s="205" t="s">
        <v>75</v>
      </c>
      <c r="AU144" s="205" t="s">
        <v>76</v>
      </c>
      <c r="AY144" s="204" t="s">
        <v>139</v>
      </c>
      <c r="BK144" s="206">
        <f>SUM(BK145:BK148)</f>
        <v>0</v>
      </c>
    </row>
    <row r="145" s="2" customFormat="1" ht="37.8" customHeight="1">
      <c r="A145" s="35"/>
      <c r="B145" s="36"/>
      <c r="C145" s="207" t="s">
        <v>1166</v>
      </c>
      <c r="D145" s="207" t="s">
        <v>140</v>
      </c>
      <c r="E145" s="208" t="s">
        <v>1167</v>
      </c>
      <c r="F145" s="209" t="s">
        <v>1168</v>
      </c>
      <c r="G145" s="210" t="s">
        <v>365</v>
      </c>
      <c r="H145" s="211">
        <v>20</v>
      </c>
      <c r="I145" s="212"/>
      <c r="J145" s="213">
        <f>ROUND(I145*H145,2)</f>
        <v>0</v>
      </c>
      <c r="K145" s="209" t="s">
        <v>1</v>
      </c>
      <c r="L145" s="41"/>
      <c r="M145" s="214" t="s">
        <v>1</v>
      </c>
      <c r="N145" s="215" t="s">
        <v>41</v>
      </c>
      <c r="O145" s="88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8" t="s">
        <v>144</v>
      </c>
      <c r="AT145" s="218" t="s">
        <v>140</v>
      </c>
      <c r="AU145" s="218" t="s">
        <v>84</v>
      </c>
      <c r="AY145" s="14" t="s">
        <v>139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4" t="s">
        <v>84</v>
      </c>
      <c r="BK145" s="219">
        <f>ROUND(I145*H145,2)</f>
        <v>0</v>
      </c>
      <c r="BL145" s="14" t="s">
        <v>144</v>
      </c>
      <c r="BM145" s="218" t="s">
        <v>165</v>
      </c>
    </row>
    <row r="146" s="2" customFormat="1">
      <c r="A146" s="35"/>
      <c r="B146" s="36"/>
      <c r="C146" s="37"/>
      <c r="D146" s="220" t="s">
        <v>145</v>
      </c>
      <c r="E146" s="37"/>
      <c r="F146" s="221" t="s">
        <v>1168</v>
      </c>
      <c r="G146" s="37"/>
      <c r="H146" s="37"/>
      <c r="I146" s="222"/>
      <c r="J146" s="37"/>
      <c r="K146" s="37"/>
      <c r="L146" s="41"/>
      <c r="M146" s="223"/>
      <c r="N146" s="224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145</v>
      </c>
      <c r="AU146" s="14" t="s">
        <v>84</v>
      </c>
    </row>
    <row r="147" s="2" customFormat="1" ht="55.5" customHeight="1">
      <c r="A147" s="35"/>
      <c r="B147" s="36"/>
      <c r="C147" s="207" t="s">
        <v>1109</v>
      </c>
      <c r="D147" s="207" t="s">
        <v>140</v>
      </c>
      <c r="E147" s="208" t="s">
        <v>1169</v>
      </c>
      <c r="F147" s="209" t="s">
        <v>1170</v>
      </c>
      <c r="G147" s="210" t="s">
        <v>143</v>
      </c>
      <c r="H147" s="211">
        <v>1</v>
      </c>
      <c r="I147" s="212"/>
      <c r="J147" s="213">
        <f>ROUND(I147*H147,2)</f>
        <v>0</v>
      </c>
      <c r="K147" s="209" t="s">
        <v>1</v>
      </c>
      <c r="L147" s="41"/>
      <c r="M147" s="214" t="s">
        <v>1</v>
      </c>
      <c r="N147" s="215" t="s">
        <v>41</v>
      </c>
      <c r="O147" s="88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8" t="s">
        <v>144</v>
      </c>
      <c r="AT147" s="218" t="s">
        <v>140</v>
      </c>
      <c r="AU147" s="218" t="s">
        <v>84</v>
      </c>
      <c r="AY147" s="14" t="s">
        <v>139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4" t="s">
        <v>84</v>
      </c>
      <c r="BK147" s="219">
        <f>ROUND(I147*H147,2)</f>
        <v>0</v>
      </c>
      <c r="BL147" s="14" t="s">
        <v>144</v>
      </c>
      <c r="BM147" s="218" t="s">
        <v>169</v>
      </c>
    </row>
    <row r="148" s="2" customFormat="1">
      <c r="A148" s="35"/>
      <c r="B148" s="36"/>
      <c r="C148" s="37"/>
      <c r="D148" s="220" t="s">
        <v>145</v>
      </c>
      <c r="E148" s="37"/>
      <c r="F148" s="221" t="s">
        <v>1170</v>
      </c>
      <c r="G148" s="37"/>
      <c r="H148" s="37"/>
      <c r="I148" s="222"/>
      <c r="J148" s="37"/>
      <c r="K148" s="37"/>
      <c r="L148" s="41"/>
      <c r="M148" s="223"/>
      <c r="N148" s="224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145</v>
      </c>
      <c r="AU148" s="14" t="s">
        <v>84</v>
      </c>
    </row>
    <row r="149" s="11" customFormat="1" ht="25.92" customHeight="1">
      <c r="A149" s="11"/>
      <c r="B149" s="193"/>
      <c r="C149" s="194"/>
      <c r="D149" s="195" t="s">
        <v>75</v>
      </c>
      <c r="E149" s="196" t="s">
        <v>384</v>
      </c>
      <c r="F149" s="196" t="s">
        <v>1171</v>
      </c>
      <c r="G149" s="194"/>
      <c r="H149" s="194"/>
      <c r="I149" s="197"/>
      <c r="J149" s="198">
        <f>BK149</f>
        <v>0</v>
      </c>
      <c r="K149" s="194"/>
      <c r="L149" s="199"/>
      <c r="M149" s="200"/>
      <c r="N149" s="201"/>
      <c r="O149" s="201"/>
      <c r="P149" s="202">
        <f>SUM(P150:P155)</f>
        <v>0</v>
      </c>
      <c r="Q149" s="201"/>
      <c r="R149" s="202">
        <f>SUM(R150:R155)</f>
        <v>0</v>
      </c>
      <c r="S149" s="201"/>
      <c r="T149" s="203">
        <f>SUM(T150:T155)</f>
        <v>0</v>
      </c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R149" s="204" t="s">
        <v>84</v>
      </c>
      <c r="AT149" s="205" t="s">
        <v>75</v>
      </c>
      <c r="AU149" s="205" t="s">
        <v>76</v>
      </c>
      <c r="AY149" s="204" t="s">
        <v>139</v>
      </c>
      <c r="BK149" s="206">
        <f>SUM(BK150:BK155)</f>
        <v>0</v>
      </c>
    </row>
    <row r="150" s="2" customFormat="1" ht="16.5" customHeight="1">
      <c r="A150" s="35"/>
      <c r="B150" s="36"/>
      <c r="C150" s="207" t="s">
        <v>1172</v>
      </c>
      <c r="D150" s="207" t="s">
        <v>140</v>
      </c>
      <c r="E150" s="208" t="s">
        <v>505</v>
      </c>
      <c r="F150" s="209" t="s">
        <v>506</v>
      </c>
      <c r="G150" s="210" t="s">
        <v>483</v>
      </c>
      <c r="H150" s="211">
        <v>15</v>
      </c>
      <c r="I150" s="212"/>
      <c r="J150" s="213">
        <f>ROUND(I150*H150,2)</f>
        <v>0</v>
      </c>
      <c r="K150" s="209" t="s">
        <v>1</v>
      </c>
      <c r="L150" s="41"/>
      <c r="M150" s="214" t="s">
        <v>1</v>
      </c>
      <c r="N150" s="215" t="s">
        <v>41</v>
      </c>
      <c r="O150" s="88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8" t="s">
        <v>144</v>
      </c>
      <c r="AT150" s="218" t="s">
        <v>140</v>
      </c>
      <c r="AU150" s="218" t="s">
        <v>84</v>
      </c>
      <c r="AY150" s="14" t="s">
        <v>139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4" t="s">
        <v>84</v>
      </c>
      <c r="BK150" s="219">
        <f>ROUND(I150*H150,2)</f>
        <v>0</v>
      </c>
      <c r="BL150" s="14" t="s">
        <v>144</v>
      </c>
      <c r="BM150" s="218" t="s">
        <v>172</v>
      </c>
    </row>
    <row r="151" s="2" customFormat="1">
      <c r="A151" s="35"/>
      <c r="B151" s="36"/>
      <c r="C151" s="37"/>
      <c r="D151" s="220" t="s">
        <v>145</v>
      </c>
      <c r="E151" s="37"/>
      <c r="F151" s="221" t="s">
        <v>506</v>
      </c>
      <c r="G151" s="37"/>
      <c r="H151" s="37"/>
      <c r="I151" s="222"/>
      <c r="J151" s="37"/>
      <c r="K151" s="37"/>
      <c r="L151" s="41"/>
      <c r="M151" s="223"/>
      <c r="N151" s="224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145</v>
      </c>
      <c r="AU151" s="14" t="s">
        <v>84</v>
      </c>
    </row>
    <row r="152" s="2" customFormat="1" ht="16.5" customHeight="1">
      <c r="A152" s="35"/>
      <c r="B152" s="36"/>
      <c r="C152" s="207" t="s">
        <v>1173</v>
      </c>
      <c r="D152" s="207" t="s">
        <v>140</v>
      </c>
      <c r="E152" s="208" t="s">
        <v>508</v>
      </c>
      <c r="F152" s="209" t="s">
        <v>509</v>
      </c>
      <c r="G152" s="210" t="s">
        <v>483</v>
      </c>
      <c r="H152" s="211">
        <v>5</v>
      </c>
      <c r="I152" s="212"/>
      <c r="J152" s="213">
        <f>ROUND(I152*H152,2)</f>
        <v>0</v>
      </c>
      <c r="K152" s="209" t="s">
        <v>1</v>
      </c>
      <c r="L152" s="41"/>
      <c r="M152" s="214" t="s">
        <v>1</v>
      </c>
      <c r="N152" s="215" t="s">
        <v>41</v>
      </c>
      <c r="O152" s="88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8" t="s">
        <v>144</v>
      </c>
      <c r="AT152" s="218" t="s">
        <v>140</v>
      </c>
      <c r="AU152" s="218" t="s">
        <v>84</v>
      </c>
      <c r="AY152" s="14" t="s">
        <v>139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4" t="s">
        <v>84</v>
      </c>
      <c r="BK152" s="219">
        <f>ROUND(I152*H152,2)</f>
        <v>0</v>
      </c>
      <c r="BL152" s="14" t="s">
        <v>144</v>
      </c>
      <c r="BM152" s="218" t="s">
        <v>176</v>
      </c>
    </row>
    <row r="153" s="2" customFormat="1">
      <c r="A153" s="35"/>
      <c r="B153" s="36"/>
      <c r="C153" s="37"/>
      <c r="D153" s="220" t="s">
        <v>145</v>
      </c>
      <c r="E153" s="37"/>
      <c r="F153" s="221" t="s">
        <v>509</v>
      </c>
      <c r="G153" s="37"/>
      <c r="H153" s="37"/>
      <c r="I153" s="222"/>
      <c r="J153" s="37"/>
      <c r="K153" s="37"/>
      <c r="L153" s="41"/>
      <c r="M153" s="223"/>
      <c r="N153" s="224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145</v>
      </c>
      <c r="AU153" s="14" t="s">
        <v>84</v>
      </c>
    </row>
    <row r="154" s="2" customFormat="1" ht="16.5" customHeight="1">
      <c r="A154" s="35"/>
      <c r="B154" s="36"/>
      <c r="C154" s="207" t="s">
        <v>1174</v>
      </c>
      <c r="D154" s="207" t="s">
        <v>140</v>
      </c>
      <c r="E154" s="208" t="s">
        <v>512</v>
      </c>
      <c r="F154" s="209" t="s">
        <v>513</v>
      </c>
      <c r="G154" s="210" t="s">
        <v>483</v>
      </c>
      <c r="H154" s="211">
        <v>5</v>
      </c>
      <c r="I154" s="212"/>
      <c r="J154" s="213">
        <f>ROUND(I154*H154,2)</f>
        <v>0</v>
      </c>
      <c r="K154" s="209" t="s">
        <v>1</v>
      </c>
      <c r="L154" s="41"/>
      <c r="M154" s="214" t="s">
        <v>1</v>
      </c>
      <c r="N154" s="215" t="s">
        <v>41</v>
      </c>
      <c r="O154" s="88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8" t="s">
        <v>144</v>
      </c>
      <c r="AT154" s="218" t="s">
        <v>140</v>
      </c>
      <c r="AU154" s="218" t="s">
        <v>84</v>
      </c>
      <c r="AY154" s="14" t="s">
        <v>139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4" t="s">
        <v>84</v>
      </c>
      <c r="BK154" s="219">
        <f>ROUND(I154*H154,2)</f>
        <v>0</v>
      </c>
      <c r="BL154" s="14" t="s">
        <v>144</v>
      </c>
      <c r="BM154" s="218" t="s">
        <v>179</v>
      </c>
    </row>
    <row r="155" s="2" customFormat="1">
      <c r="A155" s="35"/>
      <c r="B155" s="36"/>
      <c r="C155" s="37"/>
      <c r="D155" s="220" t="s">
        <v>145</v>
      </c>
      <c r="E155" s="37"/>
      <c r="F155" s="221" t="s">
        <v>513</v>
      </c>
      <c r="G155" s="37"/>
      <c r="H155" s="37"/>
      <c r="I155" s="222"/>
      <c r="J155" s="37"/>
      <c r="K155" s="37"/>
      <c r="L155" s="41"/>
      <c r="M155" s="223"/>
      <c r="N155" s="224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145</v>
      </c>
      <c r="AU155" s="14" t="s">
        <v>84</v>
      </c>
    </row>
    <row r="156" s="11" customFormat="1" ht="25.92" customHeight="1">
      <c r="A156" s="11"/>
      <c r="B156" s="193"/>
      <c r="C156" s="194"/>
      <c r="D156" s="195" t="s">
        <v>75</v>
      </c>
      <c r="E156" s="196" t="s">
        <v>396</v>
      </c>
      <c r="F156" s="196" t="s">
        <v>1175</v>
      </c>
      <c r="G156" s="194"/>
      <c r="H156" s="194"/>
      <c r="I156" s="197"/>
      <c r="J156" s="198">
        <f>BK156</f>
        <v>0</v>
      </c>
      <c r="K156" s="194"/>
      <c r="L156" s="199"/>
      <c r="M156" s="200"/>
      <c r="N156" s="201"/>
      <c r="O156" s="201"/>
      <c r="P156" s="202">
        <f>SUM(P157:P158)</f>
        <v>0</v>
      </c>
      <c r="Q156" s="201"/>
      <c r="R156" s="202">
        <f>SUM(R157:R158)</f>
        <v>0</v>
      </c>
      <c r="S156" s="201"/>
      <c r="T156" s="203">
        <f>SUM(T157:T158)</f>
        <v>0</v>
      </c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R156" s="204" t="s">
        <v>84</v>
      </c>
      <c r="AT156" s="205" t="s">
        <v>75</v>
      </c>
      <c r="AU156" s="205" t="s">
        <v>76</v>
      </c>
      <c r="AY156" s="204" t="s">
        <v>139</v>
      </c>
      <c r="BK156" s="206">
        <f>SUM(BK157:BK158)</f>
        <v>0</v>
      </c>
    </row>
    <row r="157" s="2" customFormat="1" ht="44.25" customHeight="1">
      <c r="A157" s="35"/>
      <c r="B157" s="36"/>
      <c r="C157" s="207" t="s">
        <v>1176</v>
      </c>
      <c r="D157" s="207" t="s">
        <v>140</v>
      </c>
      <c r="E157" s="208" t="s">
        <v>1177</v>
      </c>
      <c r="F157" s="209" t="s">
        <v>1178</v>
      </c>
      <c r="G157" s="210" t="s">
        <v>143</v>
      </c>
      <c r="H157" s="211">
        <v>1</v>
      </c>
      <c r="I157" s="212"/>
      <c r="J157" s="213">
        <f>ROUND(I157*H157,2)</f>
        <v>0</v>
      </c>
      <c r="K157" s="209" t="s">
        <v>1</v>
      </c>
      <c r="L157" s="41"/>
      <c r="M157" s="214" t="s">
        <v>1</v>
      </c>
      <c r="N157" s="215" t="s">
        <v>41</v>
      </c>
      <c r="O157" s="88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8" t="s">
        <v>144</v>
      </c>
      <c r="AT157" s="218" t="s">
        <v>140</v>
      </c>
      <c r="AU157" s="218" t="s">
        <v>84</v>
      </c>
      <c r="AY157" s="14" t="s">
        <v>139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4" t="s">
        <v>84</v>
      </c>
      <c r="BK157" s="219">
        <f>ROUND(I157*H157,2)</f>
        <v>0</v>
      </c>
      <c r="BL157" s="14" t="s">
        <v>144</v>
      </c>
      <c r="BM157" s="218" t="s">
        <v>183</v>
      </c>
    </row>
    <row r="158" s="2" customFormat="1">
      <c r="A158" s="35"/>
      <c r="B158" s="36"/>
      <c r="C158" s="37"/>
      <c r="D158" s="220" t="s">
        <v>145</v>
      </c>
      <c r="E158" s="37"/>
      <c r="F158" s="221" t="s">
        <v>1178</v>
      </c>
      <c r="G158" s="37"/>
      <c r="H158" s="37"/>
      <c r="I158" s="222"/>
      <c r="J158" s="37"/>
      <c r="K158" s="37"/>
      <c r="L158" s="41"/>
      <c r="M158" s="225"/>
      <c r="N158" s="226"/>
      <c r="O158" s="227"/>
      <c r="P158" s="227"/>
      <c r="Q158" s="227"/>
      <c r="R158" s="227"/>
      <c r="S158" s="227"/>
      <c r="T158" s="228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145</v>
      </c>
      <c r="AU158" s="14" t="s">
        <v>84</v>
      </c>
    </row>
    <row r="159" s="2" customFormat="1" ht="6.96" customHeight="1">
      <c r="A159" s="35"/>
      <c r="B159" s="63"/>
      <c r="C159" s="64"/>
      <c r="D159" s="64"/>
      <c r="E159" s="64"/>
      <c r="F159" s="64"/>
      <c r="G159" s="64"/>
      <c r="H159" s="64"/>
      <c r="I159" s="64"/>
      <c r="J159" s="64"/>
      <c r="K159" s="64"/>
      <c r="L159" s="41"/>
      <c r="M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</row>
  </sheetData>
  <sheetProtection sheet="1" autoFilter="0" formatColumns="0" formatRows="0" objects="1" scenarios="1" spinCount="100000" saltValue="H4F86Yh0ktyyj1RF9K/3Fwk0QYDiqPfFCvMVhu4Rf+WhhAbSL4jpBykpQGV10ONJwUdtRYVpaQInJYlMgKxQbA==" hashValue="KMWTVSOHmmN1IRHGD0vXg+5pUCxlK/EBszU4c/KtQa6zeqaw77SqrsfketmUI+k7jgbEcrvHw280oSikS4JWcg==" algorithmName="SHA-512" password="CC35"/>
  <autoFilter ref="C125:K158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95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86</v>
      </c>
    </row>
    <row r="4" s="1" customFormat="1" ht="24.96" customHeight="1">
      <c r="B4" s="17"/>
      <c r="D4" s="135" t="s">
        <v>102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Snížení energetické náročnosti OD Andy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103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1179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31</v>
      </c>
      <c r="G12" s="35"/>
      <c r="H12" s="35"/>
      <c r="I12" s="137" t="s">
        <v>22</v>
      </c>
      <c r="J12" s="141" t="str">
        <f>'Rekapitulace stavby'!AN8</f>
        <v>26. 11. 2020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>OD Andy s.r.o.</v>
      </c>
      <c r="F15" s="35"/>
      <c r="G15" s="35"/>
      <c r="H15" s="35"/>
      <c r="I15" s="137" t="s">
        <v>27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27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>J. Nešněra</v>
      </c>
      <c r="F24" s="35"/>
      <c r="G24" s="35"/>
      <c r="H24" s="35"/>
      <c r="I24" s="137" t="s">
        <v>27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35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36</v>
      </c>
      <c r="E30" s="35"/>
      <c r="F30" s="35"/>
      <c r="G30" s="35"/>
      <c r="H30" s="35"/>
      <c r="I30" s="35"/>
      <c r="J30" s="148">
        <f>ROUND(J129,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38</v>
      </c>
      <c r="G32" s="35"/>
      <c r="H32" s="35"/>
      <c r="I32" s="149" t="s">
        <v>37</v>
      </c>
      <c r="J32" s="149" t="s">
        <v>39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40</v>
      </c>
      <c r="E33" s="137" t="s">
        <v>41</v>
      </c>
      <c r="F33" s="151">
        <f>ROUND((SUM(BE129:BE258)),  2)</f>
        <v>0</v>
      </c>
      <c r="G33" s="35"/>
      <c r="H33" s="35"/>
      <c r="I33" s="152">
        <v>0.20999999999999999</v>
      </c>
      <c r="J33" s="151">
        <f>ROUND(((SUM(BE129:BE258))*I33),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42</v>
      </c>
      <c r="F34" s="151">
        <f>ROUND((SUM(BF129:BF258)),  2)</f>
        <v>0</v>
      </c>
      <c r="G34" s="35"/>
      <c r="H34" s="35"/>
      <c r="I34" s="152">
        <v>0.14999999999999999</v>
      </c>
      <c r="J34" s="151">
        <f>ROUND(((SUM(BF129:BF258))*I34),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43</v>
      </c>
      <c r="F35" s="151">
        <f>ROUND((SUM(BG129:BG258)),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44</v>
      </c>
      <c r="F36" s="151">
        <f>ROUND((SUM(BH129:BH258)),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45</v>
      </c>
      <c r="F37" s="151">
        <f>ROUND((SUM(BI129:BI258)),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46</v>
      </c>
      <c r="E39" s="155"/>
      <c r="F39" s="155"/>
      <c r="G39" s="156" t="s">
        <v>47</v>
      </c>
      <c r="H39" s="157" t="s">
        <v>48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49</v>
      </c>
      <c r="E50" s="161"/>
      <c r="F50" s="161"/>
      <c r="G50" s="160" t="s">
        <v>50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51</v>
      </c>
      <c r="E61" s="163"/>
      <c r="F61" s="164" t="s">
        <v>52</v>
      </c>
      <c r="G61" s="162" t="s">
        <v>51</v>
      </c>
      <c r="H61" s="163"/>
      <c r="I61" s="163"/>
      <c r="J61" s="165" t="s">
        <v>52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53</v>
      </c>
      <c r="E65" s="166"/>
      <c r="F65" s="166"/>
      <c r="G65" s="160" t="s">
        <v>54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51</v>
      </c>
      <c r="E76" s="163"/>
      <c r="F76" s="164" t="s">
        <v>52</v>
      </c>
      <c r="G76" s="162" t="s">
        <v>51</v>
      </c>
      <c r="H76" s="163"/>
      <c r="I76" s="163"/>
      <c r="J76" s="165" t="s">
        <v>52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Snížení energetické náročnosti OD Andy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103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04 - Přepojení VZT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26. 11. 2020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OD Andy s.r.o.</v>
      </c>
      <c r="G91" s="37"/>
      <c r="H91" s="37"/>
      <c r="I91" s="29" t="s">
        <v>30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J. Nešněra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106</v>
      </c>
      <c r="D94" s="173"/>
      <c r="E94" s="173"/>
      <c r="F94" s="173"/>
      <c r="G94" s="173"/>
      <c r="H94" s="173"/>
      <c r="I94" s="173"/>
      <c r="J94" s="174" t="s">
        <v>107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108</v>
      </c>
      <c r="D96" s="37"/>
      <c r="E96" s="37"/>
      <c r="F96" s="37"/>
      <c r="G96" s="37"/>
      <c r="H96" s="37"/>
      <c r="I96" s="37"/>
      <c r="J96" s="107">
        <f>J129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109</v>
      </c>
    </row>
    <row r="97" s="9" customFormat="1" ht="24.96" customHeight="1">
      <c r="A97" s="9"/>
      <c r="B97" s="176"/>
      <c r="C97" s="177"/>
      <c r="D97" s="178" t="s">
        <v>1180</v>
      </c>
      <c r="E97" s="179"/>
      <c r="F97" s="179"/>
      <c r="G97" s="179"/>
      <c r="H97" s="179"/>
      <c r="I97" s="179"/>
      <c r="J97" s="180">
        <f>J130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557</v>
      </c>
      <c r="E98" s="179"/>
      <c r="F98" s="179"/>
      <c r="G98" s="179"/>
      <c r="H98" s="179"/>
      <c r="I98" s="179"/>
      <c r="J98" s="180">
        <f>J131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2" customFormat="1" ht="19.92" customHeight="1">
      <c r="A99" s="12"/>
      <c r="B99" s="229"/>
      <c r="C99" s="230"/>
      <c r="D99" s="231" t="s">
        <v>1181</v>
      </c>
      <c r="E99" s="232"/>
      <c r="F99" s="232"/>
      <c r="G99" s="232"/>
      <c r="H99" s="232"/>
      <c r="I99" s="232"/>
      <c r="J99" s="233">
        <f>J132</f>
        <v>0</v>
      </c>
      <c r="K99" s="230"/>
      <c r="L99" s="234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="12" customFormat="1" ht="19.92" customHeight="1">
      <c r="A100" s="12"/>
      <c r="B100" s="229"/>
      <c r="C100" s="230"/>
      <c r="D100" s="231" t="s">
        <v>1182</v>
      </c>
      <c r="E100" s="232"/>
      <c r="F100" s="232"/>
      <c r="G100" s="232"/>
      <c r="H100" s="232"/>
      <c r="I100" s="232"/>
      <c r="J100" s="233">
        <f>J165</f>
        <v>0</v>
      </c>
      <c r="K100" s="230"/>
      <c r="L100" s="234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29"/>
      <c r="C101" s="230"/>
      <c r="D101" s="231" t="s">
        <v>1183</v>
      </c>
      <c r="E101" s="232"/>
      <c r="F101" s="232"/>
      <c r="G101" s="232"/>
      <c r="H101" s="232"/>
      <c r="I101" s="232"/>
      <c r="J101" s="233">
        <f>J178</f>
        <v>0</v>
      </c>
      <c r="K101" s="230"/>
      <c r="L101" s="234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29"/>
      <c r="C102" s="230"/>
      <c r="D102" s="231" t="s">
        <v>1184</v>
      </c>
      <c r="E102" s="232"/>
      <c r="F102" s="232"/>
      <c r="G102" s="232"/>
      <c r="H102" s="232"/>
      <c r="I102" s="232"/>
      <c r="J102" s="233">
        <f>J191</f>
        <v>0</v>
      </c>
      <c r="K102" s="230"/>
      <c r="L102" s="234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29"/>
      <c r="C103" s="230"/>
      <c r="D103" s="231" t="s">
        <v>1185</v>
      </c>
      <c r="E103" s="232"/>
      <c r="F103" s="232"/>
      <c r="G103" s="232"/>
      <c r="H103" s="232"/>
      <c r="I103" s="232"/>
      <c r="J103" s="233">
        <f>J202</f>
        <v>0</v>
      </c>
      <c r="K103" s="230"/>
      <c r="L103" s="234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229"/>
      <c r="C104" s="230"/>
      <c r="D104" s="231" t="s">
        <v>1186</v>
      </c>
      <c r="E104" s="232"/>
      <c r="F104" s="232"/>
      <c r="G104" s="232"/>
      <c r="H104" s="232"/>
      <c r="I104" s="232"/>
      <c r="J104" s="233">
        <f>J215</f>
        <v>0</v>
      </c>
      <c r="K104" s="230"/>
      <c r="L104" s="234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9" customFormat="1" ht="24.96" customHeight="1">
      <c r="A105" s="9"/>
      <c r="B105" s="176"/>
      <c r="C105" s="177"/>
      <c r="D105" s="178" t="s">
        <v>1187</v>
      </c>
      <c r="E105" s="179"/>
      <c r="F105" s="179"/>
      <c r="G105" s="179"/>
      <c r="H105" s="179"/>
      <c r="I105" s="179"/>
      <c r="J105" s="180">
        <f>J226</f>
        <v>0</v>
      </c>
      <c r="K105" s="177"/>
      <c r="L105" s="18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6"/>
      <c r="C106" s="177"/>
      <c r="D106" s="178" t="s">
        <v>1188</v>
      </c>
      <c r="E106" s="179"/>
      <c r="F106" s="179"/>
      <c r="G106" s="179"/>
      <c r="H106" s="179"/>
      <c r="I106" s="179"/>
      <c r="J106" s="180">
        <f>J229</f>
        <v>0</v>
      </c>
      <c r="K106" s="177"/>
      <c r="L106" s="181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76"/>
      <c r="C107" s="177"/>
      <c r="D107" s="178" t="s">
        <v>1189</v>
      </c>
      <c r="E107" s="179"/>
      <c r="F107" s="179"/>
      <c r="G107" s="179"/>
      <c r="H107" s="179"/>
      <c r="I107" s="179"/>
      <c r="J107" s="180">
        <f>J234</f>
        <v>0</v>
      </c>
      <c r="K107" s="177"/>
      <c r="L107" s="18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76"/>
      <c r="C108" s="177"/>
      <c r="D108" s="178" t="s">
        <v>1190</v>
      </c>
      <c r="E108" s="179"/>
      <c r="F108" s="179"/>
      <c r="G108" s="179"/>
      <c r="H108" s="179"/>
      <c r="I108" s="179"/>
      <c r="J108" s="180">
        <f>J241</f>
        <v>0</v>
      </c>
      <c r="K108" s="177"/>
      <c r="L108" s="181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76"/>
      <c r="C109" s="177"/>
      <c r="D109" s="178" t="s">
        <v>1191</v>
      </c>
      <c r="E109" s="179"/>
      <c r="F109" s="179"/>
      <c r="G109" s="179"/>
      <c r="H109" s="179"/>
      <c r="I109" s="179"/>
      <c r="J109" s="180">
        <f>J256</f>
        <v>0</v>
      </c>
      <c r="K109" s="177"/>
      <c r="L109" s="181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="2" customFormat="1" ht="6.96" customHeight="1">
      <c r="A115" s="35"/>
      <c r="B115" s="65"/>
      <c r="C115" s="66"/>
      <c r="D115" s="66"/>
      <c r="E115" s="66"/>
      <c r="F115" s="66"/>
      <c r="G115" s="66"/>
      <c r="H115" s="66"/>
      <c r="I115" s="66"/>
      <c r="J115" s="66"/>
      <c r="K115" s="66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4.96" customHeight="1">
      <c r="A116" s="35"/>
      <c r="B116" s="36"/>
      <c r="C116" s="20" t="s">
        <v>124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16</v>
      </c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171" t="str">
        <f>E7</f>
        <v>Snížení energetické náročnosti OD Andy</v>
      </c>
      <c r="F119" s="29"/>
      <c r="G119" s="29"/>
      <c r="H119" s="29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103</v>
      </c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6.5" customHeight="1">
      <c r="A121" s="35"/>
      <c r="B121" s="36"/>
      <c r="C121" s="37"/>
      <c r="D121" s="37"/>
      <c r="E121" s="73" t="str">
        <f>E9</f>
        <v>04 - Přepojení VZT</v>
      </c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2" customHeight="1">
      <c r="A123" s="35"/>
      <c r="B123" s="36"/>
      <c r="C123" s="29" t="s">
        <v>20</v>
      </c>
      <c r="D123" s="37"/>
      <c r="E123" s="37"/>
      <c r="F123" s="24" t="str">
        <f>F12</f>
        <v xml:space="preserve"> </v>
      </c>
      <c r="G123" s="37"/>
      <c r="H123" s="37"/>
      <c r="I123" s="29" t="s">
        <v>22</v>
      </c>
      <c r="J123" s="76" t="str">
        <f>IF(J12="","",J12)</f>
        <v>26. 11. 2020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24</v>
      </c>
      <c r="D125" s="37"/>
      <c r="E125" s="37"/>
      <c r="F125" s="24" t="str">
        <f>E15</f>
        <v>OD Andy s.r.o.</v>
      </c>
      <c r="G125" s="37"/>
      <c r="H125" s="37"/>
      <c r="I125" s="29" t="s">
        <v>30</v>
      </c>
      <c r="J125" s="33" t="str">
        <f>E21</f>
        <v xml:space="preserve"> </v>
      </c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5.15" customHeight="1">
      <c r="A126" s="35"/>
      <c r="B126" s="36"/>
      <c r="C126" s="29" t="s">
        <v>28</v>
      </c>
      <c r="D126" s="37"/>
      <c r="E126" s="37"/>
      <c r="F126" s="24" t="str">
        <f>IF(E18="","",E18)</f>
        <v>Vyplň údaj</v>
      </c>
      <c r="G126" s="37"/>
      <c r="H126" s="37"/>
      <c r="I126" s="29" t="s">
        <v>33</v>
      </c>
      <c r="J126" s="33" t="str">
        <f>E24</f>
        <v>J. Nešněra</v>
      </c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0.32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10" customFormat="1" ht="29.28" customHeight="1">
      <c r="A128" s="182"/>
      <c r="B128" s="183"/>
      <c r="C128" s="184" t="s">
        <v>125</v>
      </c>
      <c r="D128" s="185" t="s">
        <v>61</v>
      </c>
      <c r="E128" s="185" t="s">
        <v>57</v>
      </c>
      <c r="F128" s="185" t="s">
        <v>58</v>
      </c>
      <c r="G128" s="185" t="s">
        <v>126</v>
      </c>
      <c r="H128" s="185" t="s">
        <v>127</v>
      </c>
      <c r="I128" s="185" t="s">
        <v>128</v>
      </c>
      <c r="J128" s="185" t="s">
        <v>107</v>
      </c>
      <c r="K128" s="186" t="s">
        <v>129</v>
      </c>
      <c r="L128" s="187"/>
      <c r="M128" s="97" t="s">
        <v>1</v>
      </c>
      <c r="N128" s="98" t="s">
        <v>40</v>
      </c>
      <c r="O128" s="98" t="s">
        <v>130</v>
      </c>
      <c r="P128" s="98" t="s">
        <v>131</v>
      </c>
      <c r="Q128" s="98" t="s">
        <v>132</v>
      </c>
      <c r="R128" s="98" t="s">
        <v>133</v>
      </c>
      <c r="S128" s="98" t="s">
        <v>134</v>
      </c>
      <c r="T128" s="99" t="s">
        <v>135</v>
      </c>
      <c r="U128" s="182"/>
      <c r="V128" s="182"/>
      <c r="W128" s="182"/>
      <c r="X128" s="182"/>
      <c r="Y128" s="182"/>
      <c r="Z128" s="182"/>
      <c r="AA128" s="182"/>
      <c r="AB128" s="182"/>
      <c r="AC128" s="182"/>
      <c r="AD128" s="182"/>
      <c r="AE128" s="182"/>
    </row>
    <row r="129" s="2" customFormat="1" ht="22.8" customHeight="1">
      <c r="A129" s="35"/>
      <c r="B129" s="36"/>
      <c r="C129" s="104" t="s">
        <v>136</v>
      </c>
      <c r="D129" s="37"/>
      <c r="E129" s="37"/>
      <c r="F129" s="37"/>
      <c r="G129" s="37"/>
      <c r="H129" s="37"/>
      <c r="I129" s="37"/>
      <c r="J129" s="188">
        <f>BK129</f>
        <v>0</v>
      </c>
      <c r="K129" s="37"/>
      <c r="L129" s="41"/>
      <c r="M129" s="100"/>
      <c r="N129" s="189"/>
      <c r="O129" s="101"/>
      <c r="P129" s="190">
        <f>P130+P131+P226+P229+P234+P241+P256</f>
        <v>0</v>
      </c>
      <c r="Q129" s="101"/>
      <c r="R129" s="190">
        <f>R130+R131+R226+R229+R234+R241+R256</f>
        <v>0</v>
      </c>
      <c r="S129" s="101"/>
      <c r="T129" s="191">
        <f>T130+T131+T226+T229+T234+T241+T256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75</v>
      </c>
      <c r="AU129" s="14" t="s">
        <v>109</v>
      </c>
      <c r="BK129" s="192">
        <f>BK130+BK131+BK226+BK229+BK234+BK241+BK256</f>
        <v>0</v>
      </c>
    </row>
    <row r="130" s="11" customFormat="1" ht="25.92" customHeight="1">
      <c r="A130" s="11"/>
      <c r="B130" s="193"/>
      <c r="C130" s="194"/>
      <c r="D130" s="195" t="s">
        <v>75</v>
      </c>
      <c r="E130" s="196" t="s">
        <v>137</v>
      </c>
      <c r="F130" s="196" t="s">
        <v>1192</v>
      </c>
      <c r="G130" s="194"/>
      <c r="H130" s="194"/>
      <c r="I130" s="197"/>
      <c r="J130" s="198">
        <f>BK130</f>
        <v>0</v>
      </c>
      <c r="K130" s="194"/>
      <c r="L130" s="199"/>
      <c r="M130" s="200"/>
      <c r="N130" s="201"/>
      <c r="O130" s="201"/>
      <c r="P130" s="202">
        <v>0</v>
      </c>
      <c r="Q130" s="201"/>
      <c r="R130" s="202">
        <v>0</v>
      </c>
      <c r="S130" s="201"/>
      <c r="T130" s="203">
        <v>0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04" t="s">
        <v>84</v>
      </c>
      <c r="AT130" s="205" t="s">
        <v>75</v>
      </c>
      <c r="AU130" s="205" t="s">
        <v>76</v>
      </c>
      <c r="AY130" s="204" t="s">
        <v>139</v>
      </c>
      <c r="BK130" s="206">
        <v>0</v>
      </c>
    </row>
    <row r="131" s="11" customFormat="1" ht="25.92" customHeight="1">
      <c r="A131" s="11"/>
      <c r="B131" s="193"/>
      <c r="C131" s="194"/>
      <c r="D131" s="195" t="s">
        <v>75</v>
      </c>
      <c r="E131" s="196" t="s">
        <v>184</v>
      </c>
      <c r="F131" s="196" t="s">
        <v>1</v>
      </c>
      <c r="G131" s="194"/>
      <c r="H131" s="194"/>
      <c r="I131" s="197"/>
      <c r="J131" s="198">
        <f>BK131</f>
        <v>0</v>
      </c>
      <c r="K131" s="194"/>
      <c r="L131" s="199"/>
      <c r="M131" s="200"/>
      <c r="N131" s="201"/>
      <c r="O131" s="201"/>
      <c r="P131" s="202">
        <f>P132+P165+P178+P191+P202+P215</f>
        <v>0</v>
      </c>
      <c r="Q131" s="201"/>
      <c r="R131" s="202">
        <f>R132+R165+R178+R191+R202+R215</f>
        <v>0</v>
      </c>
      <c r="S131" s="201"/>
      <c r="T131" s="203">
        <f>T132+T165+T178+T191+T202+T215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04" t="s">
        <v>84</v>
      </c>
      <c r="AT131" s="205" t="s">
        <v>75</v>
      </c>
      <c r="AU131" s="205" t="s">
        <v>76</v>
      </c>
      <c r="AY131" s="204" t="s">
        <v>139</v>
      </c>
      <c r="BK131" s="206">
        <f>BK132+BK165+BK178+BK191+BK202+BK215</f>
        <v>0</v>
      </c>
    </row>
    <row r="132" s="11" customFormat="1" ht="22.8" customHeight="1">
      <c r="A132" s="11"/>
      <c r="B132" s="193"/>
      <c r="C132" s="194"/>
      <c r="D132" s="195" t="s">
        <v>75</v>
      </c>
      <c r="E132" s="235" t="s">
        <v>245</v>
      </c>
      <c r="F132" s="235" t="s">
        <v>597</v>
      </c>
      <c r="G132" s="194"/>
      <c r="H132" s="194"/>
      <c r="I132" s="197"/>
      <c r="J132" s="236">
        <f>BK132</f>
        <v>0</v>
      </c>
      <c r="K132" s="194"/>
      <c r="L132" s="199"/>
      <c r="M132" s="200"/>
      <c r="N132" s="201"/>
      <c r="O132" s="201"/>
      <c r="P132" s="202">
        <f>SUM(P133:P164)</f>
        <v>0</v>
      </c>
      <c r="Q132" s="201"/>
      <c r="R132" s="202">
        <f>SUM(R133:R164)</f>
        <v>0</v>
      </c>
      <c r="S132" s="201"/>
      <c r="T132" s="203">
        <f>SUM(T133:T164)</f>
        <v>0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204" t="s">
        <v>84</v>
      </c>
      <c r="AT132" s="205" t="s">
        <v>75</v>
      </c>
      <c r="AU132" s="205" t="s">
        <v>84</v>
      </c>
      <c r="AY132" s="204" t="s">
        <v>139</v>
      </c>
      <c r="BK132" s="206">
        <f>SUM(BK133:BK164)</f>
        <v>0</v>
      </c>
    </row>
    <row r="133" s="2" customFormat="1" ht="24.15" customHeight="1">
      <c r="A133" s="35"/>
      <c r="B133" s="36"/>
      <c r="C133" s="207" t="s">
        <v>536</v>
      </c>
      <c r="D133" s="207" t="s">
        <v>140</v>
      </c>
      <c r="E133" s="208" t="s">
        <v>1193</v>
      </c>
      <c r="F133" s="209" t="s">
        <v>1194</v>
      </c>
      <c r="G133" s="210" t="s">
        <v>149</v>
      </c>
      <c r="H133" s="211">
        <v>1</v>
      </c>
      <c r="I133" s="212"/>
      <c r="J133" s="213">
        <f>ROUND(I133*H133,2)</f>
        <v>0</v>
      </c>
      <c r="K133" s="209" t="s">
        <v>1</v>
      </c>
      <c r="L133" s="41"/>
      <c r="M133" s="214" t="s">
        <v>1</v>
      </c>
      <c r="N133" s="215" t="s">
        <v>41</v>
      </c>
      <c r="O133" s="88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8" t="s">
        <v>144</v>
      </c>
      <c r="AT133" s="218" t="s">
        <v>140</v>
      </c>
      <c r="AU133" s="218" t="s">
        <v>86</v>
      </c>
      <c r="AY133" s="14" t="s">
        <v>139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4" t="s">
        <v>84</v>
      </c>
      <c r="BK133" s="219">
        <f>ROUND(I133*H133,2)</f>
        <v>0</v>
      </c>
      <c r="BL133" s="14" t="s">
        <v>144</v>
      </c>
      <c r="BM133" s="218" t="s">
        <v>86</v>
      </c>
    </row>
    <row r="134" s="2" customFormat="1">
      <c r="A134" s="35"/>
      <c r="B134" s="36"/>
      <c r="C134" s="37"/>
      <c r="D134" s="220" t="s">
        <v>145</v>
      </c>
      <c r="E134" s="37"/>
      <c r="F134" s="221" t="s">
        <v>1194</v>
      </c>
      <c r="G134" s="37"/>
      <c r="H134" s="37"/>
      <c r="I134" s="222"/>
      <c r="J134" s="37"/>
      <c r="K134" s="37"/>
      <c r="L134" s="41"/>
      <c r="M134" s="223"/>
      <c r="N134" s="224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145</v>
      </c>
      <c r="AU134" s="14" t="s">
        <v>86</v>
      </c>
    </row>
    <row r="135" s="2" customFormat="1" ht="24.15" customHeight="1">
      <c r="A135" s="35"/>
      <c r="B135" s="36"/>
      <c r="C135" s="207" t="s">
        <v>335</v>
      </c>
      <c r="D135" s="207" t="s">
        <v>140</v>
      </c>
      <c r="E135" s="208" t="s">
        <v>1195</v>
      </c>
      <c r="F135" s="209" t="s">
        <v>1196</v>
      </c>
      <c r="G135" s="210" t="s">
        <v>149</v>
      </c>
      <c r="H135" s="211">
        <v>1</v>
      </c>
      <c r="I135" s="212"/>
      <c r="J135" s="213">
        <f>ROUND(I135*H135,2)</f>
        <v>0</v>
      </c>
      <c r="K135" s="209" t="s">
        <v>1</v>
      </c>
      <c r="L135" s="41"/>
      <c r="M135" s="214" t="s">
        <v>1</v>
      </c>
      <c r="N135" s="215" t="s">
        <v>41</v>
      </c>
      <c r="O135" s="88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8" t="s">
        <v>144</v>
      </c>
      <c r="AT135" s="218" t="s">
        <v>140</v>
      </c>
      <c r="AU135" s="218" t="s">
        <v>86</v>
      </c>
      <c r="AY135" s="14" t="s">
        <v>139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4" t="s">
        <v>84</v>
      </c>
      <c r="BK135" s="219">
        <f>ROUND(I135*H135,2)</f>
        <v>0</v>
      </c>
      <c r="BL135" s="14" t="s">
        <v>144</v>
      </c>
      <c r="BM135" s="218" t="s">
        <v>144</v>
      </c>
    </row>
    <row r="136" s="2" customFormat="1">
      <c r="A136" s="35"/>
      <c r="B136" s="36"/>
      <c r="C136" s="37"/>
      <c r="D136" s="220" t="s">
        <v>145</v>
      </c>
      <c r="E136" s="37"/>
      <c r="F136" s="221" t="s">
        <v>1196</v>
      </c>
      <c r="G136" s="37"/>
      <c r="H136" s="37"/>
      <c r="I136" s="222"/>
      <c r="J136" s="37"/>
      <c r="K136" s="37"/>
      <c r="L136" s="41"/>
      <c r="M136" s="223"/>
      <c r="N136" s="224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145</v>
      </c>
      <c r="AU136" s="14" t="s">
        <v>86</v>
      </c>
    </row>
    <row r="137" s="2" customFormat="1" ht="24.15" customHeight="1">
      <c r="A137" s="35"/>
      <c r="B137" s="36"/>
      <c r="C137" s="207" t="s">
        <v>545</v>
      </c>
      <c r="D137" s="207" t="s">
        <v>140</v>
      </c>
      <c r="E137" s="208" t="s">
        <v>1197</v>
      </c>
      <c r="F137" s="209" t="s">
        <v>1198</v>
      </c>
      <c r="G137" s="210" t="s">
        <v>149</v>
      </c>
      <c r="H137" s="211">
        <v>1</v>
      </c>
      <c r="I137" s="212"/>
      <c r="J137" s="213">
        <f>ROUND(I137*H137,2)</f>
        <v>0</v>
      </c>
      <c r="K137" s="209" t="s">
        <v>1</v>
      </c>
      <c r="L137" s="41"/>
      <c r="M137" s="214" t="s">
        <v>1</v>
      </c>
      <c r="N137" s="215" t="s">
        <v>41</v>
      </c>
      <c r="O137" s="88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8" t="s">
        <v>144</v>
      </c>
      <c r="AT137" s="218" t="s">
        <v>140</v>
      </c>
      <c r="AU137" s="218" t="s">
        <v>86</v>
      </c>
      <c r="AY137" s="14" t="s">
        <v>139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4" t="s">
        <v>84</v>
      </c>
      <c r="BK137" s="219">
        <f>ROUND(I137*H137,2)</f>
        <v>0</v>
      </c>
      <c r="BL137" s="14" t="s">
        <v>144</v>
      </c>
      <c r="BM137" s="218" t="s">
        <v>154</v>
      </c>
    </row>
    <row r="138" s="2" customFormat="1">
      <c r="A138" s="35"/>
      <c r="B138" s="36"/>
      <c r="C138" s="37"/>
      <c r="D138" s="220" t="s">
        <v>145</v>
      </c>
      <c r="E138" s="37"/>
      <c r="F138" s="221" t="s">
        <v>1198</v>
      </c>
      <c r="G138" s="37"/>
      <c r="H138" s="37"/>
      <c r="I138" s="222"/>
      <c r="J138" s="37"/>
      <c r="K138" s="37"/>
      <c r="L138" s="41"/>
      <c r="M138" s="223"/>
      <c r="N138" s="224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145</v>
      </c>
      <c r="AU138" s="14" t="s">
        <v>86</v>
      </c>
    </row>
    <row r="139" s="2" customFormat="1" ht="16.5" customHeight="1">
      <c r="A139" s="35"/>
      <c r="B139" s="36"/>
      <c r="C139" s="207" t="s">
        <v>338</v>
      </c>
      <c r="D139" s="207" t="s">
        <v>140</v>
      </c>
      <c r="E139" s="208" t="s">
        <v>1199</v>
      </c>
      <c r="F139" s="209" t="s">
        <v>1200</v>
      </c>
      <c r="G139" s="210" t="s">
        <v>149</v>
      </c>
      <c r="H139" s="211">
        <v>5</v>
      </c>
      <c r="I139" s="212"/>
      <c r="J139" s="213">
        <f>ROUND(I139*H139,2)</f>
        <v>0</v>
      </c>
      <c r="K139" s="209" t="s">
        <v>1</v>
      </c>
      <c r="L139" s="41"/>
      <c r="M139" s="214" t="s">
        <v>1</v>
      </c>
      <c r="N139" s="215" t="s">
        <v>41</v>
      </c>
      <c r="O139" s="88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8" t="s">
        <v>144</v>
      </c>
      <c r="AT139" s="218" t="s">
        <v>140</v>
      </c>
      <c r="AU139" s="218" t="s">
        <v>86</v>
      </c>
      <c r="AY139" s="14" t="s">
        <v>139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4" t="s">
        <v>84</v>
      </c>
      <c r="BK139" s="219">
        <f>ROUND(I139*H139,2)</f>
        <v>0</v>
      </c>
      <c r="BL139" s="14" t="s">
        <v>144</v>
      </c>
      <c r="BM139" s="218" t="s">
        <v>157</v>
      </c>
    </row>
    <row r="140" s="2" customFormat="1">
      <c r="A140" s="35"/>
      <c r="B140" s="36"/>
      <c r="C140" s="37"/>
      <c r="D140" s="220" t="s">
        <v>145</v>
      </c>
      <c r="E140" s="37"/>
      <c r="F140" s="221" t="s">
        <v>1200</v>
      </c>
      <c r="G140" s="37"/>
      <c r="H140" s="37"/>
      <c r="I140" s="222"/>
      <c r="J140" s="37"/>
      <c r="K140" s="37"/>
      <c r="L140" s="41"/>
      <c r="M140" s="223"/>
      <c r="N140" s="224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145</v>
      </c>
      <c r="AU140" s="14" t="s">
        <v>86</v>
      </c>
    </row>
    <row r="141" s="2" customFormat="1" ht="16.5" customHeight="1">
      <c r="A141" s="35"/>
      <c r="B141" s="36"/>
      <c r="C141" s="207" t="s">
        <v>781</v>
      </c>
      <c r="D141" s="207" t="s">
        <v>140</v>
      </c>
      <c r="E141" s="208" t="s">
        <v>1201</v>
      </c>
      <c r="F141" s="209" t="s">
        <v>1202</v>
      </c>
      <c r="G141" s="210" t="s">
        <v>149</v>
      </c>
      <c r="H141" s="211">
        <v>1</v>
      </c>
      <c r="I141" s="212"/>
      <c r="J141" s="213">
        <f>ROUND(I141*H141,2)</f>
        <v>0</v>
      </c>
      <c r="K141" s="209" t="s">
        <v>1</v>
      </c>
      <c r="L141" s="41"/>
      <c r="M141" s="214" t="s">
        <v>1</v>
      </c>
      <c r="N141" s="215" t="s">
        <v>41</v>
      </c>
      <c r="O141" s="88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8" t="s">
        <v>144</v>
      </c>
      <c r="AT141" s="218" t="s">
        <v>140</v>
      </c>
      <c r="AU141" s="218" t="s">
        <v>86</v>
      </c>
      <c r="AY141" s="14" t="s">
        <v>139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4" t="s">
        <v>84</v>
      </c>
      <c r="BK141" s="219">
        <f>ROUND(I141*H141,2)</f>
        <v>0</v>
      </c>
      <c r="BL141" s="14" t="s">
        <v>144</v>
      </c>
      <c r="BM141" s="218" t="s">
        <v>161</v>
      </c>
    </row>
    <row r="142" s="2" customFormat="1">
      <c r="A142" s="35"/>
      <c r="B142" s="36"/>
      <c r="C142" s="37"/>
      <c r="D142" s="220" t="s">
        <v>145</v>
      </c>
      <c r="E142" s="37"/>
      <c r="F142" s="221" t="s">
        <v>1202</v>
      </c>
      <c r="G142" s="37"/>
      <c r="H142" s="37"/>
      <c r="I142" s="222"/>
      <c r="J142" s="37"/>
      <c r="K142" s="37"/>
      <c r="L142" s="41"/>
      <c r="M142" s="223"/>
      <c r="N142" s="224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145</v>
      </c>
      <c r="AU142" s="14" t="s">
        <v>86</v>
      </c>
    </row>
    <row r="143" s="2" customFormat="1" ht="44.25" customHeight="1">
      <c r="A143" s="35"/>
      <c r="B143" s="36"/>
      <c r="C143" s="207" t="s">
        <v>342</v>
      </c>
      <c r="D143" s="207" t="s">
        <v>140</v>
      </c>
      <c r="E143" s="208" t="s">
        <v>1203</v>
      </c>
      <c r="F143" s="209" t="s">
        <v>1204</v>
      </c>
      <c r="G143" s="210" t="s">
        <v>149</v>
      </c>
      <c r="H143" s="211">
        <v>1</v>
      </c>
      <c r="I143" s="212"/>
      <c r="J143" s="213">
        <f>ROUND(I143*H143,2)</f>
        <v>0</v>
      </c>
      <c r="K143" s="209" t="s">
        <v>1</v>
      </c>
      <c r="L143" s="41"/>
      <c r="M143" s="214" t="s">
        <v>1</v>
      </c>
      <c r="N143" s="215" t="s">
        <v>41</v>
      </c>
      <c r="O143" s="88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8" t="s">
        <v>144</v>
      </c>
      <c r="AT143" s="218" t="s">
        <v>140</v>
      </c>
      <c r="AU143" s="218" t="s">
        <v>86</v>
      </c>
      <c r="AY143" s="14" t="s">
        <v>139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4" t="s">
        <v>84</v>
      </c>
      <c r="BK143" s="219">
        <f>ROUND(I143*H143,2)</f>
        <v>0</v>
      </c>
      <c r="BL143" s="14" t="s">
        <v>144</v>
      </c>
      <c r="BM143" s="218" t="s">
        <v>165</v>
      </c>
    </row>
    <row r="144" s="2" customFormat="1">
      <c r="A144" s="35"/>
      <c r="B144" s="36"/>
      <c r="C144" s="37"/>
      <c r="D144" s="220" t="s">
        <v>145</v>
      </c>
      <c r="E144" s="37"/>
      <c r="F144" s="221" t="s">
        <v>1204</v>
      </c>
      <c r="G144" s="37"/>
      <c r="H144" s="37"/>
      <c r="I144" s="222"/>
      <c r="J144" s="37"/>
      <c r="K144" s="37"/>
      <c r="L144" s="41"/>
      <c r="M144" s="223"/>
      <c r="N144" s="224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145</v>
      </c>
      <c r="AU144" s="14" t="s">
        <v>86</v>
      </c>
    </row>
    <row r="145" s="2" customFormat="1" ht="21.75" customHeight="1">
      <c r="A145" s="35"/>
      <c r="B145" s="36"/>
      <c r="C145" s="207" t="s">
        <v>788</v>
      </c>
      <c r="D145" s="207" t="s">
        <v>140</v>
      </c>
      <c r="E145" s="208" t="s">
        <v>1205</v>
      </c>
      <c r="F145" s="209" t="s">
        <v>1206</v>
      </c>
      <c r="G145" s="210" t="s">
        <v>149</v>
      </c>
      <c r="H145" s="211">
        <v>1</v>
      </c>
      <c r="I145" s="212"/>
      <c r="J145" s="213">
        <f>ROUND(I145*H145,2)</f>
        <v>0</v>
      </c>
      <c r="K145" s="209" t="s">
        <v>1</v>
      </c>
      <c r="L145" s="41"/>
      <c r="M145" s="214" t="s">
        <v>1</v>
      </c>
      <c r="N145" s="215" t="s">
        <v>41</v>
      </c>
      <c r="O145" s="88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8" t="s">
        <v>144</v>
      </c>
      <c r="AT145" s="218" t="s">
        <v>140</v>
      </c>
      <c r="AU145" s="218" t="s">
        <v>86</v>
      </c>
      <c r="AY145" s="14" t="s">
        <v>139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4" t="s">
        <v>84</v>
      </c>
      <c r="BK145" s="219">
        <f>ROUND(I145*H145,2)</f>
        <v>0</v>
      </c>
      <c r="BL145" s="14" t="s">
        <v>144</v>
      </c>
      <c r="BM145" s="218" t="s">
        <v>169</v>
      </c>
    </row>
    <row r="146" s="2" customFormat="1">
      <c r="A146" s="35"/>
      <c r="B146" s="36"/>
      <c r="C146" s="37"/>
      <c r="D146" s="220" t="s">
        <v>145</v>
      </c>
      <c r="E146" s="37"/>
      <c r="F146" s="221" t="s">
        <v>1206</v>
      </c>
      <c r="G146" s="37"/>
      <c r="H146" s="37"/>
      <c r="I146" s="222"/>
      <c r="J146" s="37"/>
      <c r="K146" s="37"/>
      <c r="L146" s="41"/>
      <c r="M146" s="223"/>
      <c r="N146" s="224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145</v>
      </c>
      <c r="AU146" s="14" t="s">
        <v>86</v>
      </c>
    </row>
    <row r="147" s="2" customFormat="1" ht="24.15" customHeight="1">
      <c r="A147" s="35"/>
      <c r="B147" s="36"/>
      <c r="C147" s="207" t="s">
        <v>345</v>
      </c>
      <c r="D147" s="207" t="s">
        <v>140</v>
      </c>
      <c r="E147" s="208" t="s">
        <v>1207</v>
      </c>
      <c r="F147" s="209" t="s">
        <v>1208</v>
      </c>
      <c r="G147" s="210" t="s">
        <v>149</v>
      </c>
      <c r="H147" s="211">
        <v>1</v>
      </c>
      <c r="I147" s="212"/>
      <c r="J147" s="213">
        <f>ROUND(I147*H147,2)</f>
        <v>0</v>
      </c>
      <c r="K147" s="209" t="s">
        <v>1</v>
      </c>
      <c r="L147" s="41"/>
      <c r="M147" s="214" t="s">
        <v>1</v>
      </c>
      <c r="N147" s="215" t="s">
        <v>41</v>
      </c>
      <c r="O147" s="88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8" t="s">
        <v>144</v>
      </c>
      <c r="AT147" s="218" t="s">
        <v>140</v>
      </c>
      <c r="AU147" s="218" t="s">
        <v>86</v>
      </c>
      <c r="AY147" s="14" t="s">
        <v>139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4" t="s">
        <v>84</v>
      </c>
      <c r="BK147" s="219">
        <f>ROUND(I147*H147,2)</f>
        <v>0</v>
      </c>
      <c r="BL147" s="14" t="s">
        <v>144</v>
      </c>
      <c r="BM147" s="218" t="s">
        <v>172</v>
      </c>
    </row>
    <row r="148" s="2" customFormat="1">
      <c r="A148" s="35"/>
      <c r="B148" s="36"/>
      <c r="C148" s="37"/>
      <c r="D148" s="220" t="s">
        <v>145</v>
      </c>
      <c r="E148" s="37"/>
      <c r="F148" s="221" t="s">
        <v>1208</v>
      </c>
      <c r="G148" s="37"/>
      <c r="H148" s="37"/>
      <c r="I148" s="222"/>
      <c r="J148" s="37"/>
      <c r="K148" s="37"/>
      <c r="L148" s="41"/>
      <c r="M148" s="223"/>
      <c r="N148" s="224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145</v>
      </c>
      <c r="AU148" s="14" t="s">
        <v>86</v>
      </c>
    </row>
    <row r="149" s="2" customFormat="1" ht="24.15" customHeight="1">
      <c r="A149" s="35"/>
      <c r="B149" s="36"/>
      <c r="C149" s="207" t="s">
        <v>795</v>
      </c>
      <c r="D149" s="207" t="s">
        <v>140</v>
      </c>
      <c r="E149" s="208" t="s">
        <v>1209</v>
      </c>
      <c r="F149" s="209" t="s">
        <v>1210</v>
      </c>
      <c r="G149" s="210" t="s">
        <v>149</v>
      </c>
      <c r="H149" s="211">
        <v>1</v>
      </c>
      <c r="I149" s="212"/>
      <c r="J149" s="213">
        <f>ROUND(I149*H149,2)</f>
        <v>0</v>
      </c>
      <c r="K149" s="209" t="s">
        <v>1</v>
      </c>
      <c r="L149" s="41"/>
      <c r="M149" s="214" t="s">
        <v>1</v>
      </c>
      <c r="N149" s="215" t="s">
        <v>41</v>
      </c>
      <c r="O149" s="88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8" t="s">
        <v>144</v>
      </c>
      <c r="AT149" s="218" t="s">
        <v>140</v>
      </c>
      <c r="AU149" s="218" t="s">
        <v>86</v>
      </c>
      <c r="AY149" s="14" t="s">
        <v>139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4" t="s">
        <v>84</v>
      </c>
      <c r="BK149" s="219">
        <f>ROUND(I149*H149,2)</f>
        <v>0</v>
      </c>
      <c r="BL149" s="14" t="s">
        <v>144</v>
      </c>
      <c r="BM149" s="218" t="s">
        <v>176</v>
      </c>
    </row>
    <row r="150" s="2" customFormat="1">
      <c r="A150" s="35"/>
      <c r="B150" s="36"/>
      <c r="C150" s="37"/>
      <c r="D150" s="220" t="s">
        <v>145</v>
      </c>
      <c r="E150" s="37"/>
      <c r="F150" s="221" t="s">
        <v>1210</v>
      </c>
      <c r="G150" s="37"/>
      <c r="H150" s="37"/>
      <c r="I150" s="222"/>
      <c r="J150" s="37"/>
      <c r="K150" s="37"/>
      <c r="L150" s="41"/>
      <c r="M150" s="223"/>
      <c r="N150" s="224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145</v>
      </c>
      <c r="AU150" s="14" t="s">
        <v>86</v>
      </c>
    </row>
    <row r="151" s="2" customFormat="1" ht="16.5" customHeight="1">
      <c r="A151" s="35"/>
      <c r="B151" s="36"/>
      <c r="C151" s="207" t="s">
        <v>349</v>
      </c>
      <c r="D151" s="207" t="s">
        <v>140</v>
      </c>
      <c r="E151" s="208" t="s">
        <v>1211</v>
      </c>
      <c r="F151" s="209" t="s">
        <v>1212</v>
      </c>
      <c r="G151" s="210" t="s">
        <v>149</v>
      </c>
      <c r="H151" s="211">
        <v>2</v>
      </c>
      <c r="I151" s="212"/>
      <c r="J151" s="213">
        <f>ROUND(I151*H151,2)</f>
        <v>0</v>
      </c>
      <c r="K151" s="209" t="s">
        <v>1</v>
      </c>
      <c r="L151" s="41"/>
      <c r="M151" s="214" t="s">
        <v>1</v>
      </c>
      <c r="N151" s="215" t="s">
        <v>41</v>
      </c>
      <c r="O151" s="88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8" t="s">
        <v>144</v>
      </c>
      <c r="AT151" s="218" t="s">
        <v>140</v>
      </c>
      <c r="AU151" s="218" t="s">
        <v>86</v>
      </c>
      <c r="AY151" s="14" t="s">
        <v>139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4" t="s">
        <v>84</v>
      </c>
      <c r="BK151" s="219">
        <f>ROUND(I151*H151,2)</f>
        <v>0</v>
      </c>
      <c r="BL151" s="14" t="s">
        <v>144</v>
      </c>
      <c r="BM151" s="218" t="s">
        <v>179</v>
      </c>
    </row>
    <row r="152" s="2" customFormat="1">
      <c r="A152" s="35"/>
      <c r="B152" s="36"/>
      <c r="C152" s="37"/>
      <c r="D152" s="220" t="s">
        <v>145</v>
      </c>
      <c r="E152" s="37"/>
      <c r="F152" s="221" t="s">
        <v>1212</v>
      </c>
      <c r="G152" s="37"/>
      <c r="H152" s="37"/>
      <c r="I152" s="222"/>
      <c r="J152" s="37"/>
      <c r="K152" s="37"/>
      <c r="L152" s="41"/>
      <c r="M152" s="223"/>
      <c r="N152" s="224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145</v>
      </c>
      <c r="AU152" s="14" t="s">
        <v>86</v>
      </c>
    </row>
    <row r="153" s="2" customFormat="1" ht="16.5" customHeight="1">
      <c r="A153" s="35"/>
      <c r="B153" s="36"/>
      <c r="C153" s="207" t="s">
        <v>802</v>
      </c>
      <c r="D153" s="207" t="s">
        <v>140</v>
      </c>
      <c r="E153" s="208" t="s">
        <v>1213</v>
      </c>
      <c r="F153" s="209" t="s">
        <v>1214</v>
      </c>
      <c r="G153" s="210" t="s">
        <v>149</v>
      </c>
      <c r="H153" s="211">
        <v>2</v>
      </c>
      <c r="I153" s="212"/>
      <c r="J153" s="213">
        <f>ROUND(I153*H153,2)</f>
        <v>0</v>
      </c>
      <c r="K153" s="209" t="s">
        <v>1</v>
      </c>
      <c r="L153" s="41"/>
      <c r="M153" s="214" t="s">
        <v>1</v>
      </c>
      <c r="N153" s="215" t="s">
        <v>41</v>
      </c>
      <c r="O153" s="88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8" t="s">
        <v>144</v>
      </c>
      <c r="AT153" s="218" t="s">
        <v>140</v>
      </c>
      <c r="AU153" s="218" t="s">
        <v>86</v>
      </c>
      <c r="AY153" s="14" t="s">
        <v>139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4" t="s">
        <v>84</v>
      </c>
      <c r="BK153" s="219">
        <f>ROUND(I153*H153,2)</f>
        <v>0</v>
      </c>
      <c r="BL153" s="14" t="s">
        <v>144</v>
      </c>
      <c r="BM153" s="218" t="s">
        <v>183</v>
      </c>
    </row>
    <row r="154" s="2" customFormat="1">
      <c r="A154" s="35"/>
      <c r="B154" s="36"/>
      <c r="C154" s="37"/>
      <c r="D154" s="220" t="s">
        <v>145</v>
      </c>
      <c r="E154" s="37"/>
      <c r="F154" s="221" t="s">
        <v>1214</v>
      </c>
      <c r="G154" s="37"/>
      <c r="H154" s="37"/>
      <c r="I154" s="222"/>
      <c r="J154" s="37"/>
      <c r="K154" s="37"/>
      <c r="L154" s="41"/>
      <c r="M154" s="223"/>
      <c r="N154" s="224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145</v>
      </c>
      <c r="AU154" s="14" t="s">
        <v>86</v>
      </c>
    </row>
    <row r="155" s="2" customFormat="1" ht="16.5" customHeight="1">
      <c r="A155" s="35"/>
      <c r="B155" s="36"/>
      <c r="C155" s="207" t="s">
        <v>352</v>
      </c>
      <c r="D155" s="207" t="s">
        <v>140</v>
      </c>
      <c r="E155" s="208" t="s">
        <v>1215</v>
      </c>
      <c r="F155" s="209" t="s">
        <v>1216</v>
      </c>
      <c r="G155" s="210" t="s">
        <v>149</v>
      </c>
      <c r="H155" s="211">
        <v>1</v>
      </c>
      <c r="I155" s="212"/>
      <c r="J155" s="213">
        <f>ROUND(I155*H155,2)</f>
        <v>0</v>
      </c>
      <c r="K155" s="209" t="s">
        <v>1</v>
      </c>
      <c r="L155" s="41"/>
      <c r="M155" s="214" t="s">
        <v>1</v>
      </c>
      <c r="N155" s="215" t="s">
        <v>41</v>
      </c>
      <c r="O155" s="88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8" t="s">
        <v>144</v>
      </c>
      <c r="AT155" s="218" t="s">
        <v>140</v>
      </c>
      <c r="AU155" s="218" t="s">
        <v>86</v>
      </c>
      <c r="AY155" s="14" t="s">
        <v>139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4" t="s">
        <v>84</v>
      </c>
      <c r="BK155" s="219">
        <f>ROUND(I155*H155,2)</f>
        <v>0</v>
      </c>
      <c r="BL155" s="14" t="s">
        <v>144</v>
      </c>
      <c r="BM155" s="218" t="s">
        <v>188</v>
      </c>
    </row>
    <row r="156" s="2" customFormat="1">
      <c r="A156" s="35"/>
      <c r="B156" s="36"/>
      <c r="C156" s="37"/>
      <c r="D156" s="220" t="s">
        <v>145</v>
      </c>
      <c r="E156" s="37"/>
      <c r="F156" s="221" t="s">
        <v>1216</v>
      </c>
      <c r="G156" s="37"/>
      <c r="H156" s="37"/>
      <c r="I156" s="222"/>
      <c r="J156" s="37"/>
      <c r="K156" s="37"/>
      <c r="L156" s="41"/>
      <c r="M156" s="223"/>
      <c r="N156" s="224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145</v>
      </c>
      <c r="AU156" s="14" t="s">
        <v>86</v>
      </c>
    </row>
    <row r="157" s="2" customFormat="1" ht="16.5" customHeight="1">
      <c r="A157" s="35"/>
      <c r="B157" s="36"/>
      <c r="C157" s="207" t="s">
        <v>809</v>
      </c>
      <c r="D157" s="207" t="s">
        <v>140</v>
      </c>
      <c r="E157" s="208" t="s">
        <v>1217</v>
      </c>
      <c r="F157" s="209" t="s">
        <v>1218</v>
      </c>
      <c r="G157" s="210" t="s">
        <v>149</v>
      </c>
      <c r="H157" s="211">
        <v>1</v>
      </c>
      <c r="I157" s="212"/>
      <c r="J157" s="213">
        <f>ROUND(I157*H157,2)</f>
        <v>0</v>
      </c>
      <c r="K157" s="209" t="s">
        <v>1</v>
      </c>
      <c r="L157" s="41"/>
      <c r="M157" s="214" t="s">
        <v>1</v>
      </c>
      <c r="N157" s="215" t="s">
        <v>41</v>
      </c>
      <c r="O157" s="88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8" t="s">
        <v>144</v>
      </c>
      <c r="AT157" s="218" t="s">
        <v>140</v>
      </c>
      <c r="AU157" s="218" t="s">
        <v>86</v>
      </c>
      <c r="AY157" s="14" t="s">
        <v>139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4" t="s">
        <v>84</v>
      </c>
      <c r="BK157" s="219">
        <f>ROUND(I157*H157,2)</f>
        <v>0</v>
      </c>
      <c r="BL157" s="14" t="s">
        <v>144</v>
      </c>
      <c r="BM157" s="218" t="s">
        <v>193</v>
      </c>
    </row>
    <row r="158" s="2" customFormat="1">
      <c r="A158" s="35"/>
      <c r="B158" s="36"/>
      <c r="C158" s="37"/>
      <c r="D158" s="220" t="s">
        <v>145</v>
      </c>
      <c r="E158" s="37"/>
      <c r="F158" s="221" t="s">
        <v>1218</v>
      </c>
      <c r="G158" s="37"/>
      <c r="H158" s="37"/>
      <c r="I158" s="222"/>
      <c r="J158" s="37"/>
      <c r="K158" s="37"/>
      <c r="L158" s="41"/>
      <c r="M158" s="223"/>
      <c r="N158" s="224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145</v>
      </c>
      <c r="AU158" s="14" t="s">
        <v>86</v>
      </c>
    </row>
    <row r="159" s="2" customFormat="1" ht="16.5" customHeight="1">
      <c r="A159" s="35"/>
      <c r="B159" s="36"/>
      <c r="C159" s="207" t="s">
        <v>356</v>
      </c>
      <c r="D159" s="207" t="s">
        <v>140</v>
      </c>
      <c r="E159" s="208" t="s">
        <v>1219</v>
      </c>
      <c r="F159" s="209" t="s">
        <v>1220</v>
      </c>
      <c r="G159" s="210" t="s">
        <v>149</v>
      </c>
      <c r="H159" s="211">
        <v>1</v>
      </c>
      <c r="I159" s="212"/>
      <c r="J159" s="213">
        <f>ROUND(I159*H159,2)</f>
        <v>0</v>
      </c>
      <c r="K159" s="209" t="s">
        <v>1</v>
      </c>
      <c r="L159" s="41"/>
      <c r="M159" s="214" t="s">
        <v>1</v>
      </c>
      <c r="N159" s="215" t="s">
        <v>41</v>
      </c>
      <c r="O159" s="88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8" t="s">
        <v>144</v>
      </c>
      <c r="AT159" s="218" t="s">
        <v>140</v>
      </c>
      <c r="AU159" s="218" t="s">
        <v>86</v>
      </c>
      <c r="AY159" s="14" t="s">
        <v>139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4" t="s">
        <v>84</v>
      </c>
      <c r="BK159" s="219">
        <f>ROUND(I159*H159,2)</f>
        <v>0</v>
      </c>
      <c r="BL159" s="14" t="s">
        <v>144</v>
      </c>
      <c r="BM159" s="218" t="s">
        <v>197</v>
      </c>
    </row>
    <row r="160" s="2" customFormat="1">
      <c r="A160" s="35"/>
      <c r="B160" s="36"/>
      <c r="C160" s="37"/>
      <c r="D160" s="220" t="s">
        <v>145</v>
      </c>
      <c r="E160" s="37"/>
      <c r="F160" s="221" t="s">
        <v>1220</v>
      </c>
      <c r="G160" s="37"/>
      <c r="H160" s="37"/>
      <c r="I160" s="222"/>
      <c r="J160" s="37"/>
      <c r="K160" s="37"/>
      <c r="L160" s="41"/>
      <c r="M160" s="223"/>
      <c r="N160" s="224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145</v>
      </c>
      <c r="AU160" s="14" t="s">
        <v>86</v>
      </c>
    </row>
    <row r="161" s="2" customFormat="1" ht="16.5" customHeight="1">
      <c r="A161" s="35"/>
      <c r="B161" s="36"/>
      <c r="C161" s="207" t="s">
        <v>816</v>
      </c>
      <c r="D161" s="207" t="s">
        <v>140</v>
      </c>
      <c r="E161" s="208" t="s">
        <v>1221</v>
      </c>
      <c r="F161" s="209" t="s">
        <v>1222</v>
      </c>
      <c r="G161" s="210" t="s">
        <v>149</v>
      </c>
      <c r="H161" s="211">
        <v>1</v>
      </c>
      <c r="I161" s="212"/>
      <c r="J161" s="213">
        <f>ROUND(I161*H161,2)</f>
        <v>0</v>
      </c>
      <c r="K161" s="209" t="s">
        <v>1</v>
      </c>
      <c r="L161" s="41"/>
      <c r="M161" s="214" t="s">
        <v>1</v>
      </c>
      <c r="N161" s="215" t="s">
        <v>41</v>
      </c>
      <c r="O161" s="88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8" t="s">
        <v>144</v>
      </c>
      <c r="AT161" s="218" t="s">
        <v>140</v>
      </c>
      <c r="AU161" s="218" t="s">
        <v>86</v>
      </c>
      <c r="AY161" s="14" t="s">
        <v>139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4" t="s">
        <v>84</v>
      </c>
      <c r="BK161" s="219">
        <f>ROUND(I161*H161,2)</f>
        <v>0</v>
      </c>
      <c r="BL161" s="14" t="s">
        <v>144</v>
      </c>
      <c r="BM161" s="218" t="s">
        <v>201</v>
      </c>
    </row>
    <row r="162" s="2" customFormat="1">
      <c r="A162" s="35"/>
      <c r="B162" s="36"/>
      <c r="C162" s="37"/>
      <c r="D162" s="220" t="s">
        <v>145</v>
      </c>
      <c r="E162" s="37"/>
      <c r="F162" s="221" t="s">
        <v>1222</v>
      </c>
      <c r="G162" s="37"/>
      <c r="H162" s="37"/>
      <c r="I162" s="222"/>
      <c r="J162" s="37"/>
      <c r="K162" s="37"/>
      <c r="L162" s="41"/>
      <c r="M162" s="223"/>
      <c r="N162" s="224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145</v>
      </c>
      <c r="AU162" s="14" t="s">
        <v>86</v>
      </c>
    </row>
    <row r="163" s="2" customFormat="1" ht="24.15" customHeight="1">
      <c r="A163" s="35"/>
      <c r="B163" s="36"/>
      <c r="C163" s="207" t="s">
        <v>359</v>
      </c>
      <c r="D163" s="207" t="s">
        <v>140</v>
      </c>
      <c r="E163" s="208" t="s">
        <v>1223</v>
      </c>
      <c r="F163" s="209" t="s">
        <v>1224</v>
      </c>
      <c r="G163" s="210" t="s">
        <v>149</v>
      </c>
      <c r="H163" s="211">
        <v>1</v>
      </c>
      <c r="I163" s="212"/>
      <c r="J163" s="213">
        <f>ROUND(I163*H163,2)</f>
        <v>0</v>
      </c>
      <c r="K163" s="209" t="s">
        <v>1</v>
      </c>
      <c r="L163" s="41"/>
      <c r="M163" s="214" t="s">
        <v>1</v>
      </c>
      <c r="N163" s="215" t="s">
        <v>41</v>
      </c>
      <c r="O163" s="88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8" t="s">
        <v>144</v>
      </c>
      <c r="AT163" s="218" t="s">
        <v>140</v>
      </c>
      <c r="AU163" s="218" t="s">
        <v>86</v>
      </c>
      <c r="AY163" s="14" t="s">
        <v>139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4" t="s">
        <v>84</v>
      </c>
      <c r="BK163" s="219">
        <f>ROUND(I163*H163,2)</f>
        <v>0</v>
      </c>
      <c r="BL163" s="14" t="s">
        <v>144</v>
      </c>
      <c r="BM163" s="218" t="s">
        <v>204</v>
      </c>
    </row>
    <row r="164" s="2" customFormat="1">
      <c r="A164" s="35"/>
      <c r="B164" s="36"/>
      <c r="C164" s="37"/>
      <c r="D164" s="220" t="s">
        <v>145</v>
      </c>
      <c r="E164" s="37"/>
      <c r="F164" s="221" t="s">
        <v>1224</v>
      </c>
      <c r="G164" s="37"/>
      <c r="H164" s="37"/>
      <c r="I164" s="222"/>
      <c r="J164" s="37"/>
      <c r="K164" s="37"/>
      <c r="L164" s="41"/>
      <c r="M164" s="223"/>
      <c r="N164" s="224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145</v>
      </c>
      <c r="AU164" s="14" t="s">
        <v>86</v>
      </c>
    </row>
    <row r="165" s="11" customFormat="1" ht="22.8" customHeight="1">
      <c r="A165" s="11"/>
      <c r="B165" s="193"/>
      <c r="C165" s="194"/>
      <c r="D165" s="195" t="s">
        <v>75</v>
      </c>
      <c r="E165" s="235" t="s">
        <v>247</v>
      </c>
      <c r="F165" s="235" t="s">
        <v>1225</v>
      </c>
      <c r="G165" s="194"/>
      <c r="H165" s="194"/>
      <c r="I165" s="197"/>
      <c r="J165" s="236">
        <f>BK165</f>
        <v>0</v>
      </c>
      <c r="K165" s="194"/>
      <c r="L165" s="199"/>
      <c r="M165" s="200"/>
      <c r="N165" s="201"/>
      <c r="O165" s="201"/>
      <c r="P165" s="202">
        <f>SUM(P166:P177)</f>
        <v>0</v>
      </c>
      <c r="Q165" s="201"/>
      <c r="R165" s="202">
        <f>SUM(R166:R177)</f>
        <v>0</v>
      </c>
      <c r="S165" s="201"/>
      <c r="T165" s="203">
        <f>SUM(T166:T177)</f>
        <v>0</v>
      </c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R165" s="204" t="s">
        <v>84</v>
      </c>
      <c r="AT165" s="205" t="s">
        <v>75</v>
      </c>
      <c r="AU165" s="205" t="s">
        <v>84</v>
      </c>
      <c r="AY165" s="204" t="s">
        <v>139</v>
      </c>
      <c r="BK165" s="206">
        <f>SUM(BK166:BK177)</f>
        <v>0</v>
      </c>
    </row>
    <row r="166" s="2" customFormat="1" ht="37.8" customHeight="1">
      <c r="A166" s="35"/>
      <c r="B166" s="36"/>
      <c r="C166" s="207" t="s">
        <v>824</v>
      </c>
      <c r="D166" s="207" t="s">
        <v>140</v>
      </c>
      <c r="E166" s="208" t="s">
        <v>1226</v>
      </c>
      <c r="F166" s="209" t="s">
        <v>1227</v>
      </c>
      <c r="G166" s="210" t="s">
        <v>149</v>
      </c>
      <c r="H166" s="211">
        <v>1</v>
      </c>
      <c r="I166" s="212"/>
      <c r="J166" s="213">
        <f>ROUND(I166*H166,2)</f>
        <v>0</v>
      </c>
      <c r="K166" s="209" t="s">
        <v>1</v>
      </c>
      <c r="L166" s="41"/>
      <c r="M166" s="214" t="s">
        <v>1</v>
      </c>
      <c r="N166" s="215" t="s">
        <v>41</v>
      </c>
      <c r="O166" s="88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8" t="s">
        <v>144</v>
      </c>
      <c r="AT166" s="218" t="s">
        <v>140</v>
      </c>
      <c r="AU166" s="218" t="s">
        <v>86</v>
      </c>
      <c r="AY166" s="14" t="s">
        <v>139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4" t="s">
        <v>84</v>
      </c>
      <c r="BK166" s="219">
        <f>ROUND(I166*H166,2)</f>
        <v>0</v>
      </c>
      <c r="BL166" s="14" t="s">
        <v>144</v>
      </c>
      <c r="BM166" s="218" t="s">
        <v>208</v>
      </c>
    </row>
    <row r="167" s="2" customFormat="1">
      <c r="A167" s="35"/>
      <c r="B167" s="36"/>
      <c r="C167" s="37"/>
      <c r="D167" s="220" t="s">
        <v>145</v>
      </c>
      <c r="E167" s="37"/>
      <c r="F167" s="221" t="s">
        <v>1227</v>
      </c>
      <c r="G167" s="37"/>
      <c r="H167" s="37"/>
      <c r="I167" s="222"/>
      <c r="J167" s="37"/>
      <c r="K167" s="37"/>
      <c r="L167" s="41"/>
      <c r="M167" s="223"/>
      <c r="N167" s="224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145</v>
      </c>
      <c r="AU167" s="14" t="s">
        <v>86</v>
      </c>
    </row>
    <row r="168" s="2" customFormat="1" ht="16.5" customHeight="1">
      <c r="A168" s="35"/>
      <c r="B168" s="36"/>
      <c r="C168" s="207" t="s">
        <v>366</v>
      </c>
      <c r="D168" s="207" t="s">
        <v>140</v>
      </c>
      <c r="E168" s="208" t="s">
        <v>1228</v>
      </c>
      <c r="F168" s="209" t="s">
        <v>1229</v>
      </c>
      <c r="G168" s="210" t="s">
        <v>149</v>
      </c>
      <c r="H168" s="211">
        <v>1</v>
      </c>
      <c r="I168" s="212"/>
      <c r="J168" s="213">
        <f>ROUND(I168*H168,2)</f>
        <v>0</v>
      </c>
      <c r="K168" s="209" t="s">
        <v>1</v>
      </c>
      <c r="L168" s="41"/>
      <c r="M168" s="214" t="s">
        <v>1</v>
      </c>
      <c r="N168" s="215" t="s">
        <v>41</v>
      </c>
      <c r="O168" s="88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8" t="s">
        <v>144</v>
      </c>
      <c r="AT168" s="218" t="s">
        <v>140</v>
      </c>
      <c r="AU168" s="218" t="s">
        <v>86</v>
      </c>
      <c r="AY168" s="14" t="s">
        <v>139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4" t="s">
        <v>84</v>
      </c>
      <c r="BK168" s="219">
        <f>ROUND(I168*H168,2)</f>
        <v>0</v>
      </c>
      <c r="BL168" s="14" t="s">
        <v>144</v>
      </c>
      <c r="BM168" s="218" t="s">
        <v>212</v>
      </c>
    </row>
    <row r="169" s="2" customFormat="1">
      <c r="A169" s="35"/>
      <c r="B169" s="36"/>
      <c r="C169" s="37"/>
      <c r="D169" s="220" t="s">
        <v>145</v>
      </c>
      <c r="E169" s="37"/>
      <c r="F169" s="221" t="s">
        <v>1229</v>
      </c>
      <c r="G169" s="37"/>
      <c r="H169" s="37"/>
      <c r="I169" s="222"/>
      <c r="J169" s="37"/>
      <c r="K169" s="37"/>
      <c r="L169" s="41"/>
      <c r="M169" s="223"/>
      <c r="N169" s="224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145</v>
      </c>
      <c r="AU169" s="14" t="s">
        <v>86</v>
      </c>
    </row>
    <row r="170" s="2" customFormat="1" ht="24.15" customHeight="1">
      <c r="A170" s="35"/>
      <c r="B170" s="36"/>
      <c r="C170" s="207" t="s">
        <v>829</v>
      </c>
      <c r="D170" s="207" t="s">
        <v>140</v>
      </c>
      <c r="E170" s="208" t="s">
        <v>1230</v>
      </c>
      <c r="F170" s="209" t="s">
        <v>1231</v>
      </c>
      <c r="G170" s="210" t="s">
        <v>149</v>
      </c>
      <c r="H170" s="211">
        <v>1</v>
      </c>
      <c r="I170" s="212"/>
      <c r="J170" s="213">
        <f>ROUND(I170*H170,2)</f>
        <v>0</v>
      </c>
      <c r="K170" s="209" t="s">
        <v>1</v>
      </c>
      <c r="L170" s="41"/>
      <c r="M170" s="214" t="s">
        <v>1</v>
      </c>
      <c r="N170" s="215" t="s">
        <v>41</v>
      </c>
      <c r="O170" s="88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8" t="s">
        <v>144</v>
      </c>
      <c r="AT170" s="218" t="s">
        <v>140</v>
      </c>
      <c r="AU170" s="218" t="s">
        <v>86</v>
      </c>
      <c r="AY170" s="14" t="s">
        <v>139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4" t="s">
        <v>84</v>
      </c>
      <c r="BK170" s="219">
        <f>ROUND(I170*H170,2)</f>
        <v>0</v>
      </c>
      <c r="BL170" s="14" t="s">
        <v>144</v>
      </c>
      <c r="BM170" s="218" t="s">
        <v>216</v>
      </c>
    </row>
    <row r="171" s="2" customFormat="1">
      <c r="A171" s="35"/>
      <c r="B171" s="36"/>
      <c r="C171" s="37"/>
      <c r="D171" s="220" t="s">
        <v>145</v>
      </c>
      <c r="E171" s="37"/>
      <c r="F171" s="221" t="s">
        <v>1231</v>
      </c>
      <c r="G171" s="37"/>
      <c r="H171" s="37"/>
      <c r="I171" s="222"/>
      <c r="J171" s="37"/>
      <c r="K171" s="37"/>
      <c r="L171" s="41"/>
      <c r="M171" s="223"/>
      <c r="N171" s="224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145</v>
      </c>
      <c r="AU171" s="14" t="s">
        <v>86</v>
      </c>
    </row>
    <row r="172" s="2" customFormat="1" ht="16.5" customHeight="1">
      <c r="A172" s="35"/>
      <c r="B172" s="36"/>
      <c r="C172" s="207" t="s">
        <v>369</v>
      </c>
      <c r="D172" s="207" t="s">
        <v>140</v>
      </c>
      <c r="E172" s="208" t="s">
        <v>694</v>
      </c>
      <c r="F172" s="209" t="s">
        <v>695</v>
      </c>
      <c r="G172" s="210" t="s">
        <v>149</v>
      </c>
      <c r="H172" s="211">
        <v>4</v>
      </c>
      <c r="I172" s="212"/>
      <c r="J172" s="213">
        <f>ROUND(I172*H172,2)</f>
        <v>0</v>
      </c>
      <c r="K172" s="209" t="s">
        <v>1</v>
      </c>
      <c r="L172" s="41"/>
      <c r="M172" s="214" t="s">
        <v>1</v>
      </c>
      <c r="N172" s="215" t="s">
        <v>41</v>
      </c>
      <c r="O172" s="88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8" t="s">
        <v>144</v>
      </c>
      <c r="AT172" s="218" t="s">
        <v>140</v>
      </c>
      <c r="AU172" s="218" t="s">
        <v>86</v>
      </c>
      <c r="AY172" s="14" t="s">
        <v>139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4" t="s">
        <v>84</v>
      </c>
      <c r="BK172" s="219">
        <f>ROUND(I172*H172,2)</f>
        <v>0</v>
      </c>
      <c r="BL172" s="14" t="s">
        <v>144</v>
      </c>
      <c r="BM172" s="218" t="s">
        <v>220</v>
      </c>
    </row>
    <row r="173" s="2" customFormat="1">
      <c r="A173" s="35"/>
      <c r="B173" s="36"/>
      <c r="C173" s="37"/>
      <c r="D173" s="220" t="s">
        <v>145</v>
      </c>
      <c r="E173" s="37"/>
      <c r="F173" s="221" t="s">
        <v>695</v>
      </c>
      <c r="G173" s="37"/>
      <c r="H173" s="37"/>
      <c r="I173" s="222"/>
      <c r="J173" s="37"/>
      <c r="K173" s="37"/>
      <c r="L173" s="41"/>
      <c r="M173" s="223"/>
      <c r="N173" s="224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145</v>
      </c>
      <c r="AU173" s="14" t="s">
        <v>86</v>
      </c>
    </row>
    <row r="174" s="2" customFormat="1" ht="16.5" customHeight="1">
      <c r="A174" s="35"/>
      <c r="B174" s="36"/>
      <c r="C174" s="207" t="s">
        <v>834</v>
      </c>
      <c r="D174" s="207" t="s">
        <v>140</v>
      </c>
      <c r="E174" s="208" t="s">
        <v>1232</v>
      </c>
      <c r="F174" s="209" t="s">
        <v>1233</v>
      </c>
      <c r="G174" s="210" t="s">
        <v>149</v>
      </c>
      <c r="H174" s="211">
        <v>1</v>
      </c>
      <c r="I174" s="212"/>
      <c r="J174" s="213">
        <f>ROUND(I174*H174,2)</f>
        <v>0</v>
      </c>
      <c r="K174" s="209" t="s">
        <v>1</v>
      </c>
      <c r="L174" s="41"/>
      <c r="M174" s="214" t="s">
        <v>1</v>
      </c>
      <c r="N174" s="215" t="s">
        <v>41</v>
      </c>
      <c r="O174" s="88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8" t="s">
        <v>144</v>
      </c>
      <c r="AT174" s="218" t="s">
        <v>140</v>
      </c>
      <c r="AU174" s="218" t="s">
        <v>86</v>
      </c>
      <c r="AY174" s="14" t="s">
        <v>139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4" t="s">
        <v>84</v>
      </c>
      <c r="BK174" s="219">
        <f>ROUND(I174*H174,2)</f>
        <v>0</v>
      </c>
      <c r="BL174" s="14" t="s">
        <v>144</v>
      </c>
      <c r="BM174" s="218" t="s">
        <v>224</v>
      </c>
    </row>
    <row r="175" s="2" customFormat="1">
      <c r="A175" s="35"/>
      <c r="B175" s="36"/>
      <c r="C175" s="37"/>
      <c r="D175" s="220" t="s">
        <v>145</v>
      </c>
      <c r="E175" s="37"/>
      <c r="F175" s="221" t="s">
        <v>1233</v>
      </c>
      <c r="G175" s="37"/>
      <c r="H175" s="37"/>
      <c r="I175" s="222"/>
      <c r="J175" s="37"/>
      <c r="K175" s="37"/>
      <c r="L175" s="41"/>
      <c r="M175" s="223"/>
      <c r="N175" s="224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145</v>
      </c>
      <c r="AU175" s="14" t="s">
        <v>86</v>
      </c>
    </row>
    <row r="176" s="2" customFormat="1" ht="44.25" customHeight="1">
      <c r="A176" s="35"/>
      <c r="B176" s="36"/>
      <c r="C176" s="207" t="s">
        <v>373</v>
      </c>
      <c r="D176" s="207" t="s">
        <v>140</v>
      </c>
      <c r="E176" s="208" t="s">
        <v>1234</v>
      </c>
      <c r="F176" s="209" t="s">
        <v>1235</v>
      </c>
      <c r="G176" s="210" t="s">
        <v>149</v>
      </c>
      <c r="H176" s="211">
        <v>1</v>
      </c>
      <c r="I176" s="212"/>
      <c r="J176" s="213">
        <f>ROUND(I176*H176,2)</f>
        <v>0</v>
      </c>
      <c r="K176" s="209" t="s">
        <v>1</v>
      </c>
      <c r="L176" s="41"/>
      <c r="M176" s="214" t="s">
        <v>1</v>
      </c>
      <c r="N176" s="215" t="s">
        <v>41</v>
      </c>
      <c r="O176" s="88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8" t="s">
        <v>144</v>
      </c>
      <c r="AT176" s="218" t="s">
        <v>140</v>
      </c>
      <c r="AU176" s="218" t="s">
        <v>86</v>
      </c>
      <c r="AY176" s="14" t="s">
        <v>139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4" t="s">
        <v>84</v>
      </c>
      <c r="BK176" s="219">
        <f>ROUND(I176*H176,2)</f>
        <v>0</v>
      </c>
      <c r="BL176" s="14" t="s">
        <v>144</v>
      </c>
      <c r="BM176" s="218" t="s">
        <v>228</v>
      </c>
    </row>
    <row r="177" s="2" customFormat="1">
      <c r="A177" s="35"/>
      <c r="B177" s="36"/>
      <c r="C177" s="37"/>
      <c r="D177" s="220" t="s">
        <v>145</v>
      </c>
      <c r="E177" s="37"/>
      <c r="F177" s="221" t="s">
        <v>1235</v>
      </c>
      <c r="G177" s="37"/>
      <c r="H177" s="37"/>
      <c r="I177" s="222"/>
      <c r="J177" s="37"/>
      <c r="K177" s="37"/>
      <c r="L177" s="41"/>
      <c r="M177" s="223"/>
      <c r="N177" s="224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145</v>
      </c>
      <c r="AU177" s="14" t="s">
        <v>86</v>
      </c>
    </row>
    <row r="178" s="11" customFormat="1" ht="22.8" customHeight="1">
      <c r="A178" s="11"/>
      <c r="B178" s="193"/>
      <c r="C178" s="194"/>
      <c r="D178" s="195" t="s">
        <v>75</v>
      </c>
      <c r="E178" s="235" t="s">
        <v>360</v>
      </c>
      <c r="F178" s="235" t="s">
        <v>1236</v>
      </c>
      <c r="G178" s="194"/>
      <c r="H178" s="194"/>
      <c r="I178" s="197"/>
      <c r="J178" s="236">
        <f>BK178</f>
        <v>0</v>
      </c>
      <c r="K178" s="194"/>
      <c r="L178" s="199"/>
      <c r="M178" s="200"/>
      <c r="N178" s="201"/>
      <c r="O178" s="201"/>
      <c r="P178" s="202">
        <f>SUM(P179:P190)</f>
        <v>0</v>
      </c>
      <c r="Q178" s="201"/>
      <c r="R178" s="202">
        <f>SUM(R179:R190)</f>
        <v>0</v>
      </c>
      <c r="S178" s="201"/>
      <c r="T178" s="203">
        <f>SUM(T179:T190)</f>
        <v>0</v>
      </c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R178" s="204" t="s">
        <v>84</v>
      </c>
      <c r="AT178" s="205" t="s">
        <v>75</v>
      </c>
      <c r="AU178" s="205" t="s">
        <v>84</v>
      </c>
      <c r="AY178" s="204" t="s">
        <v>139</v>
      </c>
      <c r="BK178" s="206">
        <f>SUM(BK179:BK190)</f>
        <v>0</v>
      </c>
    </row>
    <row r="179" s="2" customFormat="1" ht="16.5" customHeight="1">
      <c r="A179" s="35"/>
      <c r="B179" s="36"/>
      <c r="C179" s="207" t="s">
        <v>841</v>
      </c>
      <c r="D179" s="207" t="s">
        <v>140</v>
      </c>
      <c r="E179" s="208" t="s">
        <v>1232</v>
      </c>
      <c r="F179" s="209" t="s">
        <v>1233</v>
      </c>
      <c r="G179" s="210" t="s">
        <v>149</v>
      </c>
      <c r="H179" s="211">
        <v>1</v>
      </c>
      <c r="I179" s="212"/>
      <c r="J179" s="213">
        <f>ROUND(I179*H179,2)</f>
        <v>0</v>
      </c>
      <c r="K179" s="209" t="s">
        <v>1</v>
      </c>
      <c r="L179" s="41"/>
      <c r="M179" s="214" t="s">
        <v>1</v>
      </c>
      <c r="N179" s="215" t="s">
        <v>41</v>
      </c>
      <c r="O179" s="88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8" t="s">
        <v>144</v>
      </c>
      <c r="AT179" s="218" t="s">
        <v>140</v>
      </c>
      <c r="AU179" s="218" t="s">
        <v>86</v>
      </c>
      <c r="AY179" s="14" t="s">
        <v>139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4" t="s">
        <v>84</v>
      </c>
      <c r="BK179" s="219">
        <f>ROUND(I179*H179,2)</f>
        <v>0</v>
      </c>
      <c r="BL179" s="14" t="s">
        <v>144</v>
      </c>
      <c r="BM179" s="218" t="s">
        <v>233</v>
      </c>
    </row>
    <row r="180" s="2" customFormat="1">
      <c r="A180" s="35"/>
      <c r="B180" s="36"/>
      <c r="C180" s="37"/>
      <c r="D180" s="220" t="s">
        <v>145</v>
      </c>
      <c r="E180" s="37"/>
      <c r="F180" s="221" t="s">
        <v>1233</v>
      </c>
      <c r="G180" s="37"/>
      <c r="H180" s="37"/>
      <c r="I180" s="222"/>
      <c r="J180" s="37"/>
      <c r="K180" s="37"/>
      <c r="L180" s="41"/>
      <c r="M180" s="223"/>
      <c r="N180" s="224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145</v>
      </c>
      <c r="AU180" s="14" t="s">
        <v>86</v>
      </c>
    </row>
    <row r="181" s="2" customFormat="1" ht="16.5" customHeight="1">
      <c r="A181" s="35"/>
      <c r="B181" s="36"/>
      <c r="C181" s="207" t="s">
        <v>376</v>
      </c>
      <c r="D181" s="207" t="s">
        <v>140</v>
      </c>
      <c r="E181" s="208" t="s">
        <v>1237</v>
      </c>
      <c r="F181" s="209" t="s">
        <v>1238</v>
      </c>
      <c r="G181" s="210" t="s">
        <v>149</v>
      </c>
      <c r="H181" s="211">
        <v>1</v>
      </c>
      <c r="I181" s="212"/>
      <c r="J181" s="213">
        <f>ROUND(I181*H181,2)</f>
        <v>0</v>
      </c>
      <c r="K181" s="209" t="s">
        <v>1</v>
      </c>
      <c r="L181" s="41"/>
      <c r="M181" s="214" t="s">
        <v>1</v>
      </c>
      <c r="N181" s="215" t="s">
        <v>41</v>
      </c>
      <c r="O181" s="88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8" t="s">
        <v>144</v>
      </c>
      <c r="AT181" s="218" t="s">
        <v>140</v>
      </c>
      <c r="AU181" s="218" t="s">
        <v>86</v>
      </c>
      <c r="AY181" s="14" t="s">
        <v>139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4" t="s">
        <v>84</v>
      </c>
      <c r="BK181" s="219">
        <f>ROUND(I181*H181,2)</f>
        <v>0</v>
      </c>
      <c r="BL181" s="14" t="s">
        <v>144</v>
      </c>
      <c r="BM181" s="218" t="s">
        <v>237</v>
      </c>
    </row>
    <row r="182" s="2" customFormat="1">
      <c r="A182" s="35"/>
      <c r="B182" s="36"/>
      <c r="C182" s="37"/>
      <c r="D182" s="220" t="s">
        <v>145</v>
      </c>
      <c r="E182" s="37"/>
      <c r="F182" s="221" t="s">
        <v>1238</v>
      </c>
      <c r="G182" s="37"/>
      <c r="H182" s="37"/>
      <c r="I182" s="222"/>
      <c r="J182" s="37"/>
      <c r="K182" s="37"/>
      <c r="L182" s="41"/>
      <c r="M182" s="223"/>
      <c r="N182" s="224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145</v>
      </c>
      <c r="AU182" s="14" t="s">
        <v>86</v>
      </c>
    </row>
    <row r="183" s="2" customFormat="1" ht="24.15" customHeight="1">
      <c r="A183" s="35"/>
      <c r="B183" s="36"/>
      <c r="C183" s="207" t="s">
        <v>848</v>
      </c>
      <c r="D183" s="207" t="s">
        <v>140</v>
      </c>
      <c r="E183" s="208" t="s">
        <v>1230</v>
      </c>
      <c r="F183" s="209" t="s">
        <v>1231</v>
      </c>
      <c r="G183" s="210" t="s">
        <v>149</v>
      </c>
      <c r="H183" s="211">
        <v>1</v>
      </c>
      <c r="I183" s="212"/>
      <c r="J183" s="213">
        <f>ROUND(I183*H183,2)</f>
        <v>0</v>
      </c>
      <c r="K183" s="209" t="s">
        <v>1</v>
      </c>
      <c r="L183" s="41"/>
      <c r="M183" s="214" t="s">
        <v>1</v>
      </c>
      <c r="N183" s="215" t="s">
        <v>41</v>
      </c>
      <c r="O183" s="88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8" t="s">
        <v>144</v>
      </c>
      <c r="AT183" s="218" t="s">
        <v>140</v>
      </c>
      <c r="AU183" s="218" t="s">
        <v>86</v>
      </c>
      <c r="AY183" s="14" t="s">
        <v>139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4" t="s">
        <v>84</v>
      </c>
      <c r="BK183" s="219">
        <f>ROUND(I183*H183,2)</f>
        <v>0</v>
      </c>
      <c r="BL183" s="14" t="s">
        <v>144</v>
      </c>
      <c r="BM183" s="218" t="s">
        <v>241</v>
      </c>
    </row>
    <row r="184" s="2" customFormat="1">
      <c r="A184" s="35"/>
      <c r="B184" s="36"/>
      <c r="C184" s="37"/>
      <c r="D184" s="220" t="s">
        <v>145</v>
      </c>
      <c r="E184" s="37"/>
      <c r="F184" s="221" t="s">
        <v>1231</v>
      </c>
      <c r="G184" s="37"/>
      <c r="H184" s="37"/>
      <c r="I184" s="222"/>
      <c r="J184" s="37"/>
      <c r="K184" s="37"/>
      <c r="L184" s="41"/>
      <c r="M184" s="223"/>
      <c r="N184" s="224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145</v>
      </c>
      <c r="AU184" s="14" t="s">
        <v>86</v>
      </c>
    </row>
    <row r="185" s="2" customFormat="1" ht="16.5" customHeight="1">
      <c r="A185" s="35"/>
      <c r="B185" s="36"/>
      <c r="C185" s="207" t="s">
        <v>380</v>
      </c>
      <c r="D185" s="207" t="s">
        <v>140</v>
      </c>
      <c r="E185" s="208" t="s">
        <v>694</v>
      </c>
      <c r="F185" s="209" t="s">
        <v>695</v>
      </c>
      <c r="G185" s="210" t="s">
        <v>149</v>
      </c>
      <c r="H185" s="211">
        <v>4</v>
      </c>
      <c r="I185" s="212"/>
      <c r="J185" s="213">
        <f>ROUND(I185*H185,2)</f>
        <v>0</v>
      </c>
      <c r="K185" s="209" t="s">
        <v>1</v>
      </c>
      <c r="L185" s="41"/>
      <c r="M185" s="214" t="s">
        <v>1</v>
      </c>
      <c r="N185" s="215" t="s">
        <v>41</v>
      </c>
      <c r="O185" s="88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8" t="s">
        <v>144</v>
      </c>
      <c r="AT185" s="218" t="s">
        <v>140</v>
      </c>
      <c r="AU185" s="218" t="s">
        <v>86</v>
      </c>
      <c r="AY185" s="14" t="s">
        <v>139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4" t="s">
        <v>84</v>
      </c>
      <c r="BK185" s="219">
        <f>ROUND(I185*H185,2)</f>
        <v>0</v>
      </c>
      <c r="BL185" s="14" t="s">
        <v>144</v>
      </c>
      <c r="BM185" s="218" t="s">
        <v>244</v>
      </c>
    </row>
    <row r="186" s="2" customFormat="1">
      <c r="A186" s="35"/>
      <c r="B186" s="36"/>
      <c r="C186" s="37"/>
      <c r="D186" s="220" t="s">
        <v>145</v>
      </c>
      <c r="E186" s="37"/>
      <c r="F186" s="221" t="s">
        <v>695</v>
      </c>
      <c r="G186" s="37"/>
      <c r="H186" s="37"/>
      <c r="I186" s="222"/>
      <c r="J186" s="37"/>
      <c r="K186" s="37"/>
      <c r="L186" s="41"/>
      <c r="M186" s="223"/>
      <c r="N186" s="224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145</v>
      </c>
      <c r="AU186" s="14" t="s">
        <v>86</v>
      </c>
    </row>
    <row r="187" s="2" customFormat="1" ht="16.5" customHeight="1">
      <c r="A187" s="35"/>
      <c r="B187" s="36"/>
      <c r="C187" s="207" t="s">
        <v>855</v>
      </c>
      <c r="D187" s="207" t="s">
        <v>140</v>
      </c>
      <c r="E187" s="208" t="s">
        <v>1232</v>
      </c>
      <c r="F187" s="209" t="s">
        <v>1233</v>
      </c>
      <c r="G187" s="210" t="s">
        <v>149</v>
      </c>
      <c r="H187" s="211">
        <v>1</v>
      </c>
      <c r="I187" s="212"/>
      <c r="J187" s="213">
        <f>ROUND(I187*H187,2)</f>
        <v>0</v>
      </c>
      <c r="K187" s="209" t="s">
        <v>1</v>
      </c>
      <c r="L187" s="41"/>
      <c r="M187" s="214" t="s">
        <v>1</v>
      </c>
      <c r="N187" s="215" t="s">
        <v>41</v>
      </c>
      <c r="O187" s="88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18" t="s">
        <v>144</v>
      </c>
      <c r="AT187" s="218" t="s">
        <v>140</v>
      </c>
      <c r="AU187" s="218" t="s">
        <v>86</v>
      </c>
      <c r="AY187" s="14" t="s">
        <v>139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4" t="s">
        <v>84</v>
      </c>
      <c r="BK187" s="219">
        <f>ROUND(I187*H187,2)</f>
        <v>0</v>
      </c>
      <c r="BL187" s="14" t="s">
        <v>144</v>
      </c>
      <c r="BM187" s="218" t="s">
        <v>251</v>
      </c>
    </row>
    <row r="188" s="2" customFormat="1">
      <c r="A188" s="35"/>
      <c r="B188" s="36"/>
      <c r="C188" s="37"/>
      <c r="D188" s="220" t="s">
        <v>145</v>
      </c>
      <c r="E188" s="37"/>
      <c r="F188" s="221" t="s">
        <v>1233</v>
      </c>
      <c r="G188" s="37"/>
      <c r="H188" s="37"/>
      <c r="I188" s="222"/>
      <c r="J188" s="37"/>
      <c r="K188" s="37"/>
      <c r="L188" s="41"/>
      <c r="M188" s="223"/>
      <c r="N188" s="224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145</v>
      </c>
      <c r="AU188" s="14" t="s">
        <v>86</v>
      </c>
    </row>
    <row r="189" s="2" customFormat="1" ht="44.25" customHeight="1">
      <c r="A189" s="35"/>
      <c r="B189" s="36"/>
      <c r="C189" s="207" t="s">
        <v>383</v>
      </c>
      <c r="D189" s="207" t="s">
        <v>140</v>
      </c>
      <c r="E189" s="208" t="s">
        <v>1234</v>
      </c>
      <c r="F189" s="209" t="s">
        <v>1235</v>
      </c>
      <c r="G189" s="210" t="s">
        <v>149</v>
      </c>
      <c r="H189" s="211">
        <v>1</v>
      </c>
      <c r="I189" s="212"/>
      <c r="J189" s="213">
        <f>ROUND(I189*H189,2)</f>
        <v>0</v>
      </c>
      <c r="K189" s="209" t="s">
        <v>1</v>
      </c>
      <c r="L189" s="41"/>
      <c r="M189" s="214" t="s">
        <v>1</v>
      </c>
      <c r="N189" s="215" t="s">
        <v>41</v>
      </c>
      <c r="O189" s="88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8" t="s">
        <v>144</v>
      </c>
      <c r="AT189" s="218" t="s">
        <v>140</v>
      </c>
      <c r="AU189" s="218" t="s">
        <v>86</v>
      </c>
      <c r="AY189" s="14" t="s">
        <v>139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4" t="s">
        <v>84</v>
      </c>
      <c r="BK189" s="219">
        <f>ROUND(I189*H189,2)</f>
        <v>0</v>
      </c>
      <c r="BL189" s="14" t="s">
        <v>144</v>
      </c>
      <c r="BM189" s="218" t="s">
        <v>254</v>
      </c>
    </row>
    <row r="190" s="2" customFormat="1">
      <c r="A190" s="35"/>
      <c r="B190" s="36"/>
      <c r="C190" s="37"/>
      <c r="D190" s="220" t="s">
        <v>145</v>
      </c>
      <c r="E190" s="37"/>
      <c r="F190" s="221" t="s">
        <v>1235</v>
      </c>
      <c r="G190" s="37"/>
      <c r="H190" s="37"/>
      <c r="I190" s="222"/>
      <c r="J190" s="37"/>
      <c r="K190" s="37"/>
      <c r="L190" s="41"/>
      <c r="M190" s="223"/>
      <c r="N190" s="224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145</v>
      </c>
      <c r="AU190" s="14" t="s">
        <v>86</v>
      </c>
    </row>
    <row r="191" s="11" customFormat="1" ht="22.8" customHeight="1">
      <c r="A191" s="11"/>
      <c r="B191" s="193"/>
      <c r="C191" s="194"/>
      <c r="D191" s="195" t="s">
        <v>75</v>
      </c>
      <c r="E191" s="235" t="s">
        <v>384</v>
      </c>
      <c r="F191" s="235" t="s">
        <v>820</v>
      </c>
      <c r="G191" s="194"/>
      <c r="H191" s="194"/>
      <c r="I191" s="197"/>
      <c r="J191" s="236">
        <f>BK191</f>
        <v>0</v>
      </c>
      <c r="K191" s="194"/>
      <c r="L191" s="199"/>
      <c r="M191" s="200"/>
      <c r="N191" s="201"/>
      <c r="O191" s="201"/>
      <c r="P191" s="202">
        <f>SUM(P192:P201)</f>
        <v>0</v>
      </c>
      <c r="Q191" s="201"/>
      <c r="R191" s="202">
        <f>SUM(R192:R201)</f>
        <v>0</v>
      </c>
      <c r="S191" s="201"/>
      <c r="T191" s="203">
        <f>SUM(T192:T201)</f>
        <v>0</v>
      </c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R191" s="204" t="s">
        <v>84</v>
      </c>
      <c r="AT191" s="205" t="s">
        <v>75</v>
      </c>
      <c r="AU191" s="205" t="s">
        <v>84</v>
      </c>
      <c r="AY191" s="204" t="s">
        <v>139</v>
      </c>
      <c r="BK191" s="206">
        <f>SUM(BK192:BK201)</f>
        <v>0</v>
      </c>
    </row>
    <row r="192" s="2" customFormat="1" ht="16.5" customHeight="1">
      <c r="A192" s="35"/>
      <c r="B192" s="36"/>
      <c r="C192" s="207" t="s">
        <v>862</v>
      </c>
      <c r="D192" s="207" t="s">
        <v>140</v>
      </c>
      <c r="E192" s="208" t="s">
        <v>690</v>
      </c>
      <c r="F192" s="209" t="s">
        <v>691</v>
      </c>
      <c r="G192" s="210" t="s">
        <v>149</v>
      </c>
      <c r="H192" s="211">
        <v>1</v>
      </c>
      <c r="I192" s="212"/>
      <c r="J192" s="213">
        <f>ROUND(I192*H192,2)</f>
        <v>0</v>
      </c>
      <c r="K192" s="209" t="s">
        <v>1</v>
      </c>
      <c r="L192" s="41"/>
      <c r="M192" s="214" t="s">
        <v>1</v>
      </c>
      <c r="N192" s="215" t="s">
        <v>41</v>
      </c>
      <c r="O192" s="88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8" t="s">
        <v>144</v>
      </c>
      <c r="AT192" s="218" t="s">
        <v>140</v>
      </c>
      <c r="AU192" s="218" t="s">
        <v>86</v>
      </c>
      <c r="AY192" s="14" t="s">
        <v>139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4" t="s">
        <v>84</v>
      </c>
      <c r="BK192" s="219">
        <f>ROUND(I192*H192,2)</f>
        <v>0</v>
      </c>
      <c r="BL192" s="14" t="s">
        <v>144</v>
      </c>
      <c r="BM192" s="218" t="s">
        <v>258</v>
      </c>
    </row>
    <row r="193" s="2" customFormat="1">
      <c r="A193" s="35"/>
      <c r="B193" s="36"/>
      <c r="C193" s="37"/>
      <c r="D193" s="220" t="s">
        <v>145</v>
      </c>
      <c r="E193" s="37"/>
      <c r="F193" s="221" t="s">
        <v>691</v>
      </c>
      <c r="G193" s="37"/>
      <c r="H193" s="37"/>
      <c r="I193" s="222"/>
      <c r="J193" s="37"/>
      <c r="K193" s="37"/>
      <c r="L193" s="41"/>
      <c r="M193" s="223"/>
      <c r="N193" s="224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145</v>
      </c>
      <c r="AU193" s="14" t="s">
        <v>86</v>
      </c>
    </row>
    <row r="194" s="2" customFormat="1" ht="16.5" customHeight="1">
      <c r="A194" s="35"/>
      <c r="B194" s="36"/>
      <c r="C194" s="207" t="s">
        <v>389</v>
      </c>
      <c r="D194" s="207" t="s">
        <v>140</v>
      </c>
      <c r="E194" s="208" t="s">
        <v>694</v>
      </c>
      <c r="F194" s="209" t="s">
        <v>695</v>
      </c>
      <c r="G194" s="210" t="s">
        <v>149</v>
      </c>
      <c r="H194" s="211">
        <v>2</v>
      </c>
      <c r="I194" s="212"/>
      <c r="J194" s="213">
        <f>ROUND(I194*H194,2)</f>
        <v>0</v>
      </c>
      <c r="K194" s="209" t="s">
        <v>1</v>
      </c>
      <c r="L194" s="41"/>
      <c r="M194" s="214" t="s">
        <v>1</v>
      </c>
      <c r="N194" s="215" t="s">
        <v>41</v>
      </c>
      <c r="O194" s="88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8" t="s">
        <v>144</v>
      </c>
      <c r="AT194" s="218" t="s">
        <v>140</v>
      </c>
      <c r="AU194" s="218" t="s">
        <v>86</v>
      </c>
      <c r="AY194" s="14" t="s">
        <v>139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4" t="s">
        <v>84</v>
      </c>
      <c r="BK194" s="219">
        <f>ROUND(I194*H194,2)</f>
        <v>0</v>
      </c>
      <c r="BL194" s="14" t="s">
        <v>144</v>
      </c>
      <c r="BM194" s="218" t="s">
        <v>261</v>
      </c>
    </row>
    <row r="195" s="2" customFormat="1">
      <c r="A195" s="35"/>
      <c r="B195" s="36"/>
      <c r="C195" s="37"/>
      <c r="D195" s="220" t="s">
        <v>145</v>
      </c>
      <c r="E195" s="37"/>
      <c r="F195" s="221" t="s">
        <v>695</v>
      </c>
      <c r="G195" s="37"/>
      <c r="H195" s="37"/>
      <c r="I195" s="222"/>
      <c r="J195" s="37"/>
      <c r="K195" s="37"/>
      <c r="L195" s="41"/>
      <c r="M195" s="223"/>
      <c r="N195" s="224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145</v>
      </c>
      <c r="AU195" s="14" t="s">
        <v>86</v>
      </c>
    </row>
    <row r="196" s="2" customFormat="1" ht="16.5" customHeight="1">
      <c r="A196" s="35"/>
      <c r="B196" s="36"/>
      <c r="C196" s="207" t="s">
        <v>869</v>
      </c>
      <c r="D196" s="207" t="s">
        <v>140</v>
      </c>
      <c r="E196" s="208" t="s">
        <v>1239</v>
      </c>
      <c r="F196" s="209" t="s">
        <v>1240</v>
      </c>
      <c r="G196" s="210" t="s">
        <v>149</v>
      </c>
      <c r="H196" s="211">
        <v>1</v>
      </c>
      <c r="I196" s="212"/>
      <c r="J196" s="213">
        <f>ROUND(I196*H196,2)</f>
        <v>0</v>
      </c>
      <c r="K196" s="209" t="s">
        <v>1</v>
      </c>
      <c r="L196" s="41"/>
      <c r="M196" s="214" t="s">
        <v>1</v>
      </c>
      <c r="N196" s="215" t="s">
        <v>41</v>
      </c>
      <c r="O196" s="88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8" t="s">
        <v>144</v>
      </c>
      <c r="AT196" s="218" t="s">
        <v>140</v>
      </c>
      <c r="AU196" s="218" t="s">
        <v>86</v>
      </c>
      <c r="AY196" s="14" t="s">
        <v>139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4" t="s">
        <v>84</v>
      </c>
      <c r="BK196" s="219">
        <f>ROUND(I196*H196,2)</f>
        <v>0</v>
      </c>
      <c r="BL196" s="14" t="s">
        <v>144</v>
      </c>
      <c r="BM196" s="218" t="s">
        <v>265</v>
      </c>
    </row>
    <row r="197" s="2" customFormat="1">
      <c r="A197" s="35"/>
      <c r="B197" s="36"/>
      <c r="C197" s="37"/>
      <c r="D197" s="220" t="s">
        <v>145</v>
      </c>
      <c r="E197" s="37"/>
      <c r="F197" s="221" t="s">
        <v>1240</v>
      </c>
      <c r="G197" s="37"/>
      <c r="H197" s="37"/>
      <c r="I197" s="222"/>
      <c r="J197" s="37"/>
      <c r="K197" s="37"/>
      <c r="L197" s="41"/>
      <c r="M197" s="223"/>
      <c r="N197" s="224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145</v>
      </c>
      <c r="AU197" s="14" t="s">
        <v>86</v>
      </c>
    </row>
    <row r="198" s="2" customFormat="1" ht="16.5" customHeight="1">
      <c r="A198" s="35"/>
      <c r="B198" s="36"/>
      <c r="C198" s="207" t="s">
        <v>392</v>
      </c>
      <c r="D198" s="207" t="s">
        <v>140</v>
      </c>
      <c r="E198" s="208" t="s">
        <v>1232</v>
      </c>
      <c r="F198" s="209" t="s">
        <v>1233</v>
      </c>
      <c r="G198" s="210" t="s">
        <v>149</v>
      </c>
      <c r="H198" s="211">
        <v>1</v>
      </c>
      <c r="I198" s="212"/>
      <c r="J198" s="213">
        <f>ROUND(I198*H198,2)</f>
        <v>0</v>
      </c>
      <c r="K198" s="209" t="s">
        <v>1</v>
      </c>
      <c r="L198" s="41"/>
      <c r="M198" s="214" t="s">
        <v>1</v>
      </c>
      <c r="N198" s="215" t="s">
        <v>41</v>
      </c>
      <c r="O198" s="88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8" t="s">
        <v>144</v>
      </c>
      <c r="AT198" s="218" t="s">
        <v>140</v>
      </c>
      <c r="AU198" s="218" t="s">
        <v>86</v>
      </c>
      <c r="AY198" s="14" t="s">
        <v>139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4" t="s">
        <v>84</v>
      </c>
      <c r="BK198" s="219">
        <f>ROUND(I198*H198,2)</f>
        <v>0</v>
      </c>
      <c r="BL198" s="14" t="s">
        <v>144</v>
      </c>
      <c r="BM198" s="218" t="s">
        <v>268</v>
      </c>
    </row>
    <row r="199" s="2" customFormat="1">
      <c r="A199" s="35"/>
      <c r="B199" s="36"/>
      <c r="C199" s="37"/>
      <c r="D199" s="220" t="s">
        <v>145</v>
      </c>
      <c r="E199" s="37"/>
      <c r="F199" s="221" t="s">
        <v>1233</v>
      </c>
      <c r="G199" s="37"/>
      <c r="H199" s="37"/>
      <c r="I199" s="222"/>
      <c r="J199" s="37"/>
      <c r="K199" s="37"/>
      <c r="L199" s="41"/>
      <c r="M199" s="223"/>
      <c r="N199" s="224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145</v>
      </c>
      <c r="AU199" s="14" t="s">
        <v>86</v>
      </c>
    </row>
    <row r="200" s="2" customFormat="1" ht="44.25" customHeight="1">
      <c r="A200" s="35"/>
      <c r="B200" s="36"/>
      <c r="C200" s="207" t="s">
        <v>876</v>
      </c>
      <c r="D200" s="207" t="s">
        <v>140</v>
      </c>
      <c r="E200" s="208" t="s">
        <v>1234</v>
      </c>
      <c r="F200" s="209" t="s">
        <v>1235</v>
      </c>
      <c r="G200" s="210" t="s">
        <v>149</v>
      </c>
      <c r="H200" s="211">
        <v>1</v>
      </c>
      <c r="I200" s="212"/>
      <c r="J200" s="213">
        <f>ROUND(I200*H200,2)</f>
        <v>0</v>
      </c>
      <c r="K200" s="209" t="s">
        <v>1</v>
      </c>
      <c r="L200" s="41"/>
      <c r="M200" s="214" t="s">
        <v>1</v>
      </c>
      <c r="N200" s="215" t="s">
        <v>41</v>
      </c>
      <c r="O200" s="88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8" t="s">
        <v>144</v>
      </c>
      <c r="AT200" s="218" t="s">
        <v>140</v>
      </c>
      <c r="AU200" s="218" t="s">
        <v>86</v>
      </c>
      <c r="AY200" s="14" t="s">
        <v>139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4" t="s">
        <v>84</v>
      </c>
      <c r="BK200" s="219">
        <f>ROUND(I200*H200,2)</f>
        <v>0</v>
      </c>
      <c r="BL200" s="14" t="s">
        <v>144</v>
      </c>
      <c r="BM200" s="218" t="s">
        <v>272</v>
      </c>
    </row>
    <row r="201" s="2" customFormat="1">
      <c r="A201" s="35"/>
      <c r="B201" s="36"/>
      <c r="C201" s="37"/>
      <c r="D201" s="220" t="s">
        <v>145</v>
      </c>
      <c r="E201" s="37"/>
      <c r="F201" s="221" t="s">
        <v>1235</v>
      </c>
      <c r="G201" s="37"/>
      <c r="H201" s="37"/>
      <c r="I201" s="222"/>
      <c r="J201" s="37"/>
      <c r="K201" s="37"/>
      <c r="L201" s="41"/>
      <c r="M201" s="223"/>
      <c r="N201" s="224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145</v>
      </c>
      <c r="AU201" s="14" t="s">
        <v>86</v>
      </c>
    </row>
    <row r="202" s="11" customFormat="1" ht="22.8" customHeight="1">
      <c r="A202" s="11"/>
      <c r="B202" s="193"/>
      <c r="C202" s="194"/>
      <c r="D202" s="195" t="s">
        <v>75</v>
      </c>
      <c r="E202" s="235" t="s">
        <v>396</v>
      </c>
      <c r="F202" s="235" t="s">
        <v>922</v>
      </c>
      <c r="G202" s="194"/>
      <c r="H202" s="194"/>
      <c r="I202" s="197"/>
      <c r="J202" s="236">
        <f>BK202</f>
        <v>0</v>
      </c>
      <c r="K202" s="194"/>
      <c r="L202" s="199"/>
      <c r="M202" s="200"/>
      <c r="N202" s="201"/>
      <c r="O202" s="201"/>
      <c r="P202" s="202">
        <f>SUM(P203:P214)</f>
        <v>0</v>
      </c>
      <c r="Q202" s="201"/>
      <c r="R202" s="202">
        <f>SUM(R203:R214)</f>
        <v>0</v>
      </c>
      <c r="S202" s="201"/>
      <c r="T202" s="203">
        <f>SUM(T203:T214)</f>
        <v>0</v>
      </c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R202" s="204" t="s">
        <v>84</v>
      </c>
      <c r="AT202" s="205" t="s">
        <v>75</v>
      </c>
      <c r="AU202" s="205" t="s">
        <v>84</v>
      </c>
      <c r="AY202" s="204" t="s">
        <v>139</v>
      </c>
      <c r="BK202" s="206">
        <f>SUM(BK203:BK214)</f>
        <v>0</v>
      </c>
    </row>
    <row r="203" s="2" customFormat="1" ht="24.15" customHeight="1">
      <c r="A203" s="35"/>
      <c r="B203" s="36"/>
      <c r="C203" s="207" t="s">
        <v>395</v>
      </c>
      <c r="D203" s="207" t="s">
        <v>140</v>
      </c>
      <c r="E203" s="208" t="s">
        <v>1241</v>
      </c>
      <c r="F203" s="209" t="s">
        <v>1242</v>
      </c>
      <c r="G203" s="210" t="s">
        <v>149</v>
      </c>
      <c r="H203" s="211">
        <v>1</v>
      </c>
      <c r="I203" s="212"/>
      <c r="J203" s="213">
        <f>ROUND(I203*H203,2)</f>
        <v>0</v>
      </c>
      <c r="K203" s="209" t="s">
        <v>1</v>
      </c>
      <c r="L203" s="41"/>
      <c r="M203" s="214" t="s">
        <v>1</v>
      </c>
      <c r="N203" s="215" t="s">
        <v>41</v>
      </c>
      <c r="O203" s="88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8" t="s">
        <v>144</v>
      </c>
      <c r="AT203" s="218" t="s">
        <v>140</v>
      </c>
      <c r="AU203" s="218" t="s">
        <v>86</v>
      </c>
      <c r="AY203" s="14" t="s">
        <v>139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4" t="s">
        <v>84</v>
      </c>
      <c r="BK203" s="219">
        <f>ROUND(I203*H203,2)</f>
        <v>0</v>
      </c>
      <c r="BL203" s="14" t="s">
        <v>144</v>
      </c>
      <c r="BM203" s="218" t="s">
        <v>275</v>
      </c>
    </row>
    <row r="204" s="2" customFormat="1">
      <c r="A204" s="35"/>
      <c r="B204" s="36"/>
      <c r="C204" s="37"/>
      <c r="D204" s="220" t="s">
        <v>145</v>
      </c>
      <c r="E204" s="37"/>
      <c r="F204" s="221" t="s">
        <v>1242</v>
      </c>
      <c r="G204" s="37"/>
      <c r="H204" s="37"/>
      <c r="I204" s="222"/>
      <c r="J204" s="37"/>
      <c r="K204" s="37"/>
      <c r="L204" s="41"/>
      <c r="M204" s="223"/>
      <c r="N204" s="224"/>
      <c r="O204" s="88"/>
      <c r="P204" s="88"/>
      <c r="Q204" s="88"/>
      <c r="R204" s="88"/>
      <c r="S204" s="88"/>
      <c r="T204" s="89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4" t="s">
        <v>145</v>
      </c>
      <c r="AU204" s="14" t="s">
        <v>86</v>
      </c>
    </row>
    <row r="205" s="2" customFormat="1" ht="24.15" customHeight="1">
      <c r="A205" s="35"/>
      <c r="B205" s="36"/>
      <c r="C205" s="207" t="s">
        <v>883</v>
      </c>
      <c r="D205" s="207" t="s">
        <v>140</v>
      </c>
      <c r="E205" s="208" t="s">
        <v>1243</v>
      </c>
      <c r="F205" s="209" t="s">
        <v>1244</v>
      </c>
      <c r="G205" s="210" t="s">
        <v>149</v>
      </c>
      <c r="H205" s="211">
        <v>1</v>
      </c>
      <c r="I205" s="212"/>
      <c r="J205" s="213">
        <f>ROUND(I205*H205,2)</f>
        <v>0</v>
      </c>
      <c r="K205" s="209" t="s">
        <v>1</v>
      </c>
      <c r="L205" s="41"/>
      <c r="M205" s="214" t="s">
        <v>1</v>
      </c>
      <c r="N205" s="215" t="s">
        <v>41</v>
      </c>
      <c r="O205" s="88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18" t="s">
        <v>144</v>
      </c>
      <c r="AT205" s="218" t="s">
        <v>140</v>
      </c>
      <c r="AU205" s="218" t="s">
        <v>86</v>
      </c>
      <c r="AY205" s="14" t="s">
        <v>139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4" t="s">
        <v>84</v>
      </c>
      <c r="BK205" s="219">
        <f>ROUND(I205*H205,2)</f>
        <v>0</v>
      </c>
      <c r="BL205" s="14" t="s">
        <v>144</v>
      </c>
      <c r="BM205" s="218" t="s">
        <v>279</v>
      </c>
    </row>
    <row r="206" s="2" customFormat="1">
      <c r="A206" s="35"/>
      <c r="B206" s="36"/>
      <c r="C206" s="37"/>
      <c r="D206" s="220" t="s">
        <v>145</v>
      </c>
      <c r="E206" s="37"/>
      <c r="F206" s="221" t="s">
        <v>1244</v>
      </c>
      <c r="G206" s="37"/>
      <c r="H206" s="37"/>
      <c r="I206" s="222"/>
      <c r="J206" s="37"/>
      <c r="K206" s="37"/>
      <c r="L206" s="41"/>
      <c r="M206" s="223"/>
      <c r="N206" s="224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145</v>
      </c>
      <c r="AU206" s="14" t="s">
        <v>86</v>
      </c>
    </row>
    <row r="207" s="2" customFormat="1" ht="24.15" customHeight="1">
      <c r="A207" s="35"/>
      <c r="B207" s="36"/>
      <c r="C207" s="207" t="s">
        <v>400</v>
      </c>
      <c r="D207" s="207" t="s">
        <v>140</v>
      </c>
      <c r="E207" s="208" t="s">
        <v>1245</v>
      </c>
      <c r="F207" s="209" t="s">
        <v>1246</v>
      </c>
      <c r="G207" s="210" t="s">
        <v>149</v>
      </c>
      <c r="H207" s="211">
        <v>3</v>
      </c>
      <c r="I207" s="212"/>
      <c r="J207" s="213">
        <f>ROUND(I207*H207,2)</f>
        <v>0</v>
      </c>
      <c r="K207" s="209" t="s">
        <v>1</v>
      </c>
      <c r="L207" s="41"/>
      <c r="M207" s="214" t="s">
        <v>1</v>
      </c>
      <c r="N207" s="215" t="s">
        <v>41</v>
      </c>
      <c r="O207" s="88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8" t="s">
        <v>144</v>
      </c>
      <c r="AT207" s="218" t="s">
        <v>140</v>
      </c>
      <c r="AU207" s="218" t="s">
        <v>86</v>
      </c>
      <c r="AY207" s="14" t="s">
        <v>139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4" t="s">
        <v>84</v>
      </c>
      <c r="BK207" s="219">
        <f>ROUND(I207*H207,2)</f>
        <v>0</v>
      </c>
      <c r="BL207" s="14" t="s">
        <v>144</v>
      </c>
      <c r="BM207" s="218" t="s">
        <v>282</v>
      </c>
    </row>
    <row r="208" s="2" customFormat="1">
      <c r="A208" s="35"/>
      <c r="B208" s="36"/>
      <c r="C208" s="37"/>
      <c r="D208" s="220" t="s">
        <v>145</v>
      </c>
      <c r="E208" s="37"/>
      <c r="F208" s="221" t="s">
        <v>1246</v>
      </c>
      <c r="G208" s="37"/>
      <c r="H208" s="37"/>
      <c r="I208" s="222"/>
      <c r="J208" s="37"/>
      <c r="K208" s="37"/>
      <c r="L208" s="41"/>
      <c r="M208" s="223"/>
      <c r="N208" s="224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145</v>
      </c>
      <c r="AU208" s="14" t="s">
        <v>86</v>
      </c>
    </row>
    <row r="209" s="2" customFormat="1" ht="16.5" customHeight="1">
      <c r="A209" s="35"/>
      <c r="B209" s="36"/>
      <c r="C209" s="207" t="s">
        <v>890</v>
      </c>
      <c r="D209" s="207" t="s">
        <v>140</v>
      </c>
      <c r="E209" s="208" t="s">
        <v>1247</v>
      </c>
      <c r="F209" s="209" t="s">
        <v>1248</v>
      </c>
      <c r="G209" s="210" t="s">
        <v>149</v>
      </c>
      <c r="H209" s="211">
        <v>1</v>
      </c>
      <c r="I209" s="212"/>
      <c r="J209" s="213">
        <f>ROUND(I209*H209,2)</f>
        <v>0</v>
      </c>
      <c r="K209" s="209" t="s">
        <v>1</v>
      </c>
      <c r="L209" s="41"/>
      <c r="M209" s="214" t="s">
        <v>1</v>
      </c>
      <c r="N209" s="215" t="s">
        <v>41</v>
      </c>
      <c r="O209" s="88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18" t="s">
        <v>144</v>
      </c>
      <c r="AT209" s="218" t="s">
        <v>140</v>
      </c>
      <c r="AU209" s="218" t="s">
        <v>86</v>
      </c>
      <c r="AY209" s="14" t="s">
        <v>139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4" t="s">
        <v>84</v>
      </c>
      <c r="BK209" s="219">
        <f>ROUND(I209*H209,2)</f>
        <v>0</v>
      </c>
      <c r="BL209" s="14" t="s">
        <v>144</v>
      </c>
      <c r="BM209" s="218" t="s">
        <v>286</v>
      </c>
    </row>
    <row r="210" s="2" customFormat="1">
      <c r="A210" s="35"/>
      <c r="B210" s="36"/>
      <c r="C210" s="37"/>
      <c r="D210" s="220" t="s">
        <v>145</v>
      </c>
      <c r="E210" s="37"/>
      <c r="F210" s="221" t="s">
        <v>1248</v>
      </c>
      <c r="G210" s="37"/>
      <c r="H210" s="37"/>
      <c r="I210" s="222"/>
      <c r="J210" s="37"/>
      <c r="K210" s="37"/>
      <c r="L210" s="41"/>
      <c r="M210" s="223"/>
      <c r="N210" s="224"/>
      <c r="O210" s="88"/>
      <c r="P210" s="88"/>
      <c r="Q210" s="88"/>
      <c r="R210" s="88"/>
      <c r="S210" s="88"/>
      <c r="T210" s="89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145</v>
      </c>
      <c r="AU210" s="14" t="s">
        <v>86</v>
      </c>
    </row>
    <row r="211" s="2" customFormat="1" ht="16.5" customHeight="1">
      <c r="A211" s="35"/>
      <c r="B211" s="36"/>
      <c r="C211" s="207" t="s">
        <v>404</v>
      </c>
      <c r="D211" s="207" t="s">
        <v>140</v>
      </c>
      <c r="E211" s="208" t="s">
        <v>1232</v>
      </c>
      <c r="F211" s="209" t="s">
        <v>1233</v>
      </c>
      <c r="G211" s="210" t="s">
        <v>149</v>
      </c>
      <c r="H211" s="211">
        <v>1</v>
      </c>
      <c r="I211" s="212"/>
      <c r="J211" s="213">
        <f>ROUND(I211*H211,2)</f>
        <v>0</v>
      </c>
      <c r="K211" s="209" t="s">
        <v>1</v>
      </c>
      <c r="L211" s="41"/>
      <c r="M211" s="214" t="s">
        <v>1</v>
      </c>
      <c r="N211" s="215" t="s">
        <v>41</v>
      </c>
      <c r="O211" s="88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18" t="s">
        <v>144</v>
      </c>
      <c r="AT211" s="218" t="s">
        <v>140</v>
      </c>
      <c r="AU211" s="218" t="s">
        <v>86</v>
      </c>
      <c r="AY211" s="14" t="s">
        <v>139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4" t="s">
        <v>84</v>
      </c>
      <c r="BK211" s="219">
        <f>ROUND(I211*H211,2)</f>
        <v>0</v>
      </c>
      <c r="BL211" s="14" t="s">
        <v>144</v>
      </c>
      <c r="BM211" s="218" t="s">
        <v>289</v>
      </c>
    </row>
    <row r="212" s="2" customFormat="1">
      <c r="A212" s="35"/>
      <c r="B212" s="36"/>
      <c r="C212" s="37"/>
      <c r="D212" s="220" t="s">
        <v>145</v>
      </c>
      <c r="E212" s="37"/>
      <c r="F212" s="221" t="s">
        <v>1233</v>
      </c>
      <c r="G212" s="37"/>
      <c r="H212" s="37"/>
      <c r="I212" s="222"/>
      <c r="J212" s="37"/>
      <c r="K212" s="37"/>
      <c r="L212" s="41"/>
      <c r="M212" s="223"/>
      <c r="N212" s="224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145</v>
      </c>
      <c r="AU212" s="14" t="s">
        <v>86</v>
      </c>
    </row>
    <row r="213" s="2" customFormat="1" ht="44.25" customHeight="1">
      <c r="A213" s="35"/>
      <c r="B213" s="36"/>
      <c r="C213" s="207" t="s">
        <v>895</v>
      </c>
      <c r="D213" s="207" t="s">
        <v>140</v>
      </c>
      <c r="E213" s="208" t="s">
        <v>1234</v>
      </c>
      <c r="F213" s="209" t="s">
        <v>1235</v>
      </c>
      <c r="G213" s="210" t="s">
        <v>149</v>
      </c>
      <c r="H213" s="211">
        <v>1</v>
      </c>
      <c r="I213" s="212"/>
      <c r="J213" s="213">
        <f>ROUND(I213*H213,2)</f>
        <v>0</v>
      </c>
      <c r="K213" s="209" t="s">
        <v>1</v>
      </c>
      <c r="L213" s="41"/>
      <c r="M213" s="214" t="s">
        <v>1</v>
      </c>
      <c r="N213" s="215" t="s">
        <v>41</v>
      </c>
      <c r="O213" s="88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18" t="s">
        <v>144</v>
      </c>
      <c r="AT213" s="218" t="s">
        <v>140</v>
      </c>
      <c r="AU213" s="218" t="s">
        <v>86</v>
      </c>
      <c r="AY213" s="14" t="s">
        <v>139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4" t="s">
        <v>84</v>
      </c>
      <c r="BK213" s="219">
        <f>ROUND(I213*H213,2)</f>
        <v>0</v>
      </c>
      <c r="BL213" s="14" t="s">
        <v>144</v>
      </c>
      <c r="BM213" s="218" t="s">
        <v>293</v>
      </c>
    </row>
    <row r="214" s="2" customFormat="1">
      <c r="A214" s="35"/>
      <c r="B214" s="36"/>
      <c r="C214" s="37"/>
      <c r="D214" s="220" t="s">
        <v>145</v>
      </c>
      <c r="E214" s="37"/>
      <c r="F214" s="221" t="s">
        <v>1235</v>
      </c>
      <c r="G214" s="37"/>
      <c r="H214" s="37"/>
      <c r="I214" s="222"/>
      <c r="J214" s="37"/>
      <c r="K214" s="37"/>
      <c r="L214" s="41"/>
      <c r="M214" s="223"/>
      <c r="N214" s="224"/>
      <c r="O214" s="88"/>
      <c r="P214" s="88"/>
      <c r="Q214" s="88"/>
      <c r="R214" s="88"/>
      <c r="S214" s="88"/>
      <c r="T214" s="89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4" t="s">
        <v>145</v>
      </c>
      <c r="AU214" s="14" t="s">
        <v>86</v>
      </c>
    </row>
    <row r="215" s="11" customFormat="1" ht="22.8" customHeight="1">
      <c r="A215" s="11"/>
      <c r="B215" s="193"/>
      <c r="C215" s="194"/>
      <c r="D215" s="195" t="s">
        <v>75</v>
      </c>
      <c r="E215" s="235" t="s">
        <v>405</v>
      </c>
      <c r="F215" s="235" t="s">
        <v>1008</v>
      </c>
      <c r="G215" s="194"/>
      <c r="H215" s="194"/>
      <c r="I215" s="197"/>
      <c r="J215" s="236">
        <f>BK215</f>
        <v>0</v>
      </c>
      <c r="K215" s="194"/>
      <c r="L215" s="199"/>
      <c r="M215" s="200"/>
      <c r="N215" s="201"/>
      <c r="O215" s="201"/>
      <c r="P215" s="202">
        <f>SUM(P216:P225)</f>
        <v>0</v>
      </c>
      <c r="Q215" s="201"/>
      <c r="R215" s="202">
        <f>SUM(R216:R225)</f>
        <v>0</v>
      </c>
      <c r="S215" s="201"/>
      <c r="T215" s="203">
        <f>SUM(T216:T225)</f>
        <v>0</v>
      </c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R215" s="204" t="s">
        <v>84</v>
      </c>
      <c r="AT215" s="205" t="s">
        <v>75</v>
      </c>
      <c r="AU215" s="205" t="s">
        <v>84</v>
      </c>
      <c r="AY215" s="204" t="s">
        <v>139</v>
      </c>
      <c r="BK215" s="206">
        <f>SUM(BK216:BK225)</f>
        <v>0</v>
      </c>
    </row>
    <row r="216" s="2" customFormat="1" ht="24.15" customHeight="1">
      <c r="A216" s="35"/>
      <c r="B216" s="36"/>
      <c r="C216" s="207" t="s">
        <v>409</v>
      </c>
      <c r="D216" s="207" t="s">
        <v>140</v>
      </c>
      <c r="E216" s="208" t="s">
        <v>1249</v>
      </c>
      <c r="F216" s="209" t="s">
        <v>1250</v>
      </c>
      <c r="G216" s="210" t="s">
        <v>149</v>
      </c>
      <c r="H216" s="211">
        <v>1</v>
      </c>
      <c r="I216" s="212"/>
      <c r="J216" s="213">
        <f>ROUND(I216*H216,2)</f>
        <v>0</v>
      </c>
      <c r="K216" s="209" t="s">
        <v>1</v>
      </c>
      <c r="L216" s="41"/>
      <c r="M216" s="214" t="s">
        <v>1</v>
      </c>
      <c r="N216" s="215" t="s">
        <v>41</v>
      </c>
      <c r="O216" s="88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18" t="s">
        <v>144</v>
      </c>
      <c r="AT216" s="218" t="s">
        <v>140</v>
      </c>
      <c r="AU216" s="218" t="s">
        <v>86</v>
      </c>
      <c r="AY216" s="14" t="s">
        <v>139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4" t="s">
        <v>84</v>
      </c>
      <c r="BK216" s="219">
        <f>ROUND(I216*H216,2)</f>
        <v>0</v>
      </c>
      <c r="BL216" s="14" t="s">
        <v>144</v>
      </c>
      <c r="BM216" s="218" t="s">
        <v>296</v>
      </c>
    </row>
    <row r="217" s="2" customFormat="1">
      <c r="A217" s="35"/>
      <c r="B217" s="36"/>
      <c r="C217" s="37"/>
      <c r="D217" s="220" t="s">
        <v>145</v>
      </c>
      <c r="E217" s="37"/>
      <c r="F217" s="221" t="s">
        <v>1250</v>
      </c>
      <c r="G217" s="37"/>
      <c r="H217" s="37"/>
      <c r="I217" s="222"/>
      <c r="J217" s="37"/>
      <c r="K217" s="37"/>
      <c r="L217" s="41"/>
      <c r="M217" s="223"/>
      <c r="N217" s="224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145</v>
      </c>
      <c r="AU217" s="14" t="s">
        <v>86</v>
      </c>
    </row>
    <row r="218" s="2" customFormat="1" ht="16.5" customHeight="1">
      <c r="A218" s="35"/>
      <c r="B218" s="36"/>
      <c r="C218" s="207" t="s">
        <v>900</v>
      </c>
      <c r="D218" s="207" t="s">
        <v>140</v>
      </c>
      <c r="E218" s="208" t="s">
        <v>1023</v>
      </c>
      <c r="F218" s="209" t="s">
        <v>1024</v>
      </c>
      <c r="G218" s="210" t="s">
        <v>149</v>
      </c>
      <c r="H218" s="211">
        <v>2</v>
      </c>
      <c r="I218" s="212"/>
      <c r="J218" s="213">
        <f>ROUND(I218*H218,2)</f>
        <v>0</v>
      </c>
      <c r="K218" s="209" t="s">
        <v>1</v>
      </c>
      <c r="L218" s="41"/>
      <c r="M218" s="214" t="s">
        <v>1</v>
      </c>
      <c r="N218" s="215" t="s">
        <v>41</v>
      </c>
      <c r="O218" s="88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18" t="s">
        <v>144</v>
      </c>
      <c r="AT218" s="218" t="s">
        <v>140</v>
      </c>
      <c r="AU218" s="218" t="s">
        <v>86</v>
      </c>
      <c r="AY218" s="14" t="s">
        <v>139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14" t="s">
        <v>84</v>
      </c>
      <c r="BK218" s="219">
        <f>ROUND(I218*H218,2)</f>
        <v>0</v>
      </c>
      <c r="BL218" s="14" t="s">
        <v>144</v>
      </c>
      <c r="BM218" s="218" t="s">
        <v>300</v>
      </c>
    </row>
    <row r="219" s="2" customFormat="1">
      <c r="A219" s="35"/>
      <c r="B219" s="36"/>
      <c r="C219" s="37"/>
      <c r="D219" s="220" t="s">
        <v>145</v>
      </c>
      <c r="E219" s="37"/>
      <c r="F219" s="221" t="s">
        <v>1024</v>
      </c>
      <c r="G219" s="37"/>
      <c r="H219" s="37"/>
      <c r="I219" s="222"/>
      <c r="J219" s="37"/>
      <c r="K219" s="37"/>
      <c r="L219" s="41"/>
      <c r="M219" s="223"/>
      <c r="N219" s="224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145</v>
      </c>
      <c r="AU219" s="14" t="s">
        <v>86</v>
      </c>
    </row>
    <row r="220" s="2" customFormat="1" ht="16.5" customHeight="1">
      <c r="A220" s="35"/>
      <c r="B220" s="36"/>
      <c r="C220" s="207" t="s">
        <v>414</v>
      </c>
      <c r="D220" s="207" t="s">
        <v>140</v>
      </c>
      <c r="E220" s="208" t="s">
        <v>1251</v>
      </c>
      <c r="F220" s="209" t="s">
        <v>1252</v>
      </c>
      <c r="G220" s="210" t="s">
        <v>149</v>
      </c>
      <c r="H220" s="211">
        <v>2</v>
      </c>
      <c r="I220" s="212"/>
      <c r="J220" s="213">
        <f>ROUND(I220*H220,2)</f>
        <v>0</v>
      </c>
      <c r="K220" s="209" t="s">
        <v>1</v>
      </c>
      <c r="L220" s="41"/>
      <c r="M220" s="214" t="s">
        <v>1</v>
      </c>
      <c r="N220" s="215" t="s">
        <v>41</v>
      </c>
      <c r="O220" s="88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8" t="s">
        <v>144</v>
      </c>
      <c r="AT220" s="218" t="s">
        <v>140</v>
      </c>
      <c r="AU220" s="218" t="s">
        <v>86</v>
      </c>
      <c r="AY220" s="14" t="s">
        <v>139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4" t="s">
        <v>84</v>
      </c>
      <c r="BK220" s="219">
        <f>ROUND(I220*H220,2)</f>
        <v>0</v>
      </c>
      <c r="BL220" s="14" t="s">
        <v>144</v>
      </c>
      <c r="BM220" s="218" t="s">
        <v>303</v>
      </c>
    </row>
    <row r="221" s="2" customFormat="1">
      <c r="A221" s="35"/>
      <c r="B221" s="36"/>
      <c r="C221" s="37"/>
      <c r="D221" s="220" t="s">
        <v>145</v>
      </c>
      <c r="E221" s="37"/>
      <c r="F221" s="221" t="s">
        <v>1252</v>
      </c>
      <c r="G221" s="37"/>
      <c r="H221" s="37"/>
      <c r="I221" s="222"/>
      <c r="J221" s="37"/>
      <c r="K221" s="37"/>
      <c r="L221" s="41"/>
      <c r="M221" s="223"/>
      <c r="N221" s="224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145</v>
      </c>
      <c r="AU221" s="14" t="s">
        <v>86</v>
      </c>
    </row>
    <row r="222" s="2" customFormat="1" ht="16.5" customHeight="1">
      <c r="A222" s="35"/>
      <c r="B222" s="36"/>
      <c r="C222" s="207" t="s">
        <v>907</v>
      </c>
      <c r="D222" s="207" t="s">
        <v>140</v>
      </c>
      <c r="E222" s="208" t="s">
        <v>1253</v>
      </c>
      <c r="F222" s="209" t="s">
        <v>1254</v>
      </c>
      <c r="G222" s="210" t="s">
        <v>149</v>
      </c>
      <c r="H222" s="211">
        <v>1</v>
      </c>
      <c r="I222" s="212"/>
      <c r="J222" s="213">
        <f>ROUND(I222*H222,2)</f>
        <v>0</v>
      </c>
      <c r="K222" s="209" t="s">
        <v>1</v>
      </c>
      <c r="L222" s="41"/>
      <c r="M222" s="214" t="s">
        <v>1</v>
      </c>
      <c r="N222" s="215" t="s">
        <v>41</v>
      </c>
      <c r="O222" s="88"/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18" t="s">
        <v>144</v>
      </c>
      <c r="AT222" s="218" t="s">
        <v>140</v>
      </c>
      <c r="AU222" s="218" t="s">
        <v>86</v>
      </c>
      <c r="AY222" s="14" t="s">
        <v>139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4" t="s">
        <v>84</v>
      </c>
      <c r="BK222" s="219">
        <f>ROUND(I222*H222,2)</f>
        <v>0</v>
      </c>
      <c r="BL222" s="14" t="s">
        <v>144</v>
      </c>
      <c r="BM222" s="218" t="s">
        <v>307</v>
      </c>
    </row>
    <row r="223" s="2" customFormat="1">
      <c r="A223" s="35"/>
      <c r="B223" s="36"/>
      <c r="C223" s="37"/>
      <c r="D223" s="220" t="s">
        <v>145</v>
      </c>
      <c r="E223" s="37"/>
      <c r="F223" s="221" t="s">
        <v>1254</v>
      </c>
      <c r="G223" s="37"/>
      <c r="H223" s="37"/>
      <c r="I223" s="222"/>
      <c r="J223" s="37"/>
      <c r="K223" s="37"/>
      <c r="L223" s="41"/>
      <c r="M223" s="223"/>
      <c r="N223" s="224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145</v>
      </c>
      <c r="AU223" s="14" t="s">
        <v>86</v>
      </c>
    </row>
    <row r="224" s="2" customFormat="1" ht="44.25" customHeight="1">
      <c r="A224" s="35"/>
      <c r="B224" s="36"/>
      <c r="C224" s="207" t="s">
        <v>417</v>
      </c>
      <c r="D224" s="207" t="s">
        <v>140</v>
      </c>
      <c r="E224" s="208" t="s">
        <v>1255</v>
      </c>
      <c r="F224" s="209" t="s">
        <v>1256</v>
      </c>
      <c r="G224" s="210" t="s">
        <v>149</v>
      </c>
      <c r="H224" s="211">
        <v>1</v>
      </c>
      <c r="I224" s="212"/>
      <c r="J224" s="213">
        <f>ROUND(I224*H224,2)</f>
        <v>0</v>
      </c>
      <c r="K224" s="209" t="s">
        <v>1</v>
      </c>
      <c r="L224" s="41"/>
      <c r="M224" s="214" t="s">
        <v>1</v>
      </c>
      <c r="N224" s="215" t="s">
        <v>41</v>
      </c>
      <c r="O224" s="88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18" t="s">
        <v>144</v>
      </c>
      <c r="AT224" s="218" t="s">
        <v>140</v>
      </c>
      <c r="AU224" s="218" t="s">
        <v>86</v>
      </c>
      <c r="AY224" s="14" t="s">
        <v>139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4" t="s">
        <v>84</v>
      </c>
      <c r="BK224" s="219">
        <f>ROUND(I224*H224,2)</f>
        <v>0</v>
      </c>
      <c r="BL224" s="14" t="s">
        <v>144</v>
      </c>
      <c r="BM224" s="218" t="s">
        <v>310</v>
      </c>
    </row>
    <row r="225" s="2" customFormat="1">
      <c r="A225" s="35"/>
      <c r="B225" s="36"/>
      <c r="C225" s="37"/>
      <c r="D225" s="220" t="s">
        <v>145</v>
      </c>
      <c r="E225" s="37"/>
      <c r="F225" s="221" t="s">
        <v>1256</v>
      </c>
      <c r="G225" s="37"/>
      <c r="H225" s="37"/>
      <c r="I225" s="222"/>
      <c r="J225" s="37"/>
      <c r="K225" s="37"/>
      <c r="L225" s="41"/>
      <c r="M225" s="223"/>
      <c r="N225" s="224"/>
      <c r="O225" s="88"/>
      <c r="P225" s="88"/>
      <c r="Q225" s="88"/>
      <c r="R225" s="88"/>
      <c r="S225" s="88"/>
      <c r="T225" s="89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145</v>
      </c>
      <c r="AU225" s="14" t="s">
        <v>86</v>
      </c>
    </row>
    <row r="226" s="11" customFormat="1" ht="25.92" customHeight="1">
      <c r="A226" s="11"/>
      <c r="B226" s="193"/>
      <c r="C226" s="194"/>
      <c r="D226" s="195" t="s">
        <v>75</v>
      </c>
      <c r="E226" s="196" t="s">
        <v>440</v>
      </c>
      <c r="F226" s="196" t="s">
        <v>1257</v>
      </c>
      <c r="G226" s="194"/>
      <c r="H226" s="194"/>
      <c r="I226" s="197"/>
      <c r="J226" s="198">
        <f>BK226</f>
        <v>0</v>
      </c>
      <c r="K226" s="194"/>
      <c r="L226" s="199"/>
      <c r="M226" s="200"/>
      <c r="N226" s="201"/>
      <c r="O226" s="201"/>
      <c r="P226" s="202">
        <f>SUM(P227:P228)</f>
        <v>0</v>
      </c>
      <c r="Q226" s="201"/>
      <c r="R226" s="202">
        <f>SUM(R227:R228)</f>
        <v>0</v>
      </c>
      <c r="S226" s="201"/>
      <c r="T226" s="203">
        <f>SUM(T227:T228)</f>
        <v>0</v>
      </c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R226" s="204" t="s">
        <v>84</v>
      </c>
      <c r="AT226" s="205" t="s">
        <v>75</v>
      </c>
      <c r="AU226" s="205" t="s">
        <v>76</v>
      </c>
      <c r="AY226" s="204" t="s">
        <v>139</v>
      </c>
      <c r="BK226" s="206">
        <f>SUM(BK227:BK228)</f>
        <v>0</v>
      </c>
    </row>
    <row r="227" s="2" customFormat="1" ht="16.5" customHeight="1">
      <c r="A227" s="35"/>
      <c r="B227" s="36"/>
      <c r="C227" s="207" t="s">
        <v>1106</v>
      </c>
      <c r="D227" s="207" t="s">
        <v>140</v>
      </c>
      <c r="E227" s="208" t="s">
        <v>1258</v>
      </c>
      <c r="F227" s="209" t="s">
        <v>1259</v>
      </c>
      <c r="G227" s="210" t="s">
        <v>365</v>
      </c>
      <c r="H227" s="211">
        <v>25</v>
      </c>
      <c r="I227" s="212"/>
      <c r="J227" s="213">
        <f>ROUND(I227*H227,2)</f>
        <v>0</v>
      </c>
      <c r="K227" s="209" t="s">
        <v>1</v>
      </c>
      <c r="L227" s="41"/>
      <c r="M227" s="214" t="s">
        <v>1</v>
      </c>
      <c r="N227" s="215" t="s">
        <v>41</v>
      </c>
      <c r="O227" s="88"/>
      <c r="P227" s="216">
        <f>O227*H227</f>
        <v>0</v>
      </c>
      <c r="Q227" s="216">
        <v>0</v>
      </c>
      <c r="R227" s="216">
        <f>Q227*H227</f>
        <v>0</v>
      </c>
      <c r="S227" s="216">
        <v>0</v>
      </c>
      <c r="T227" s="21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18" t="s">
        <v>144</v>
      </c>
      <c r="AT227" s="218" t="s">
        <v>140</v>
      </c>
      <c r="AU227" s="218" t="s">
        <v>84</v>
      </c>
      <c r="AY227" s="14" t="s">
        <v>139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14" t="s">
        <v>84</v>
      </c>
      <c r="BK227" s="219">
        <f>ROUND(I227*H227,2)</f>
        <v>0</v>
      </c>
      <c r="BL227" s="14" t="s">
        <v>144</v>
      </c>
      <c r="BM227" s="218" t="s">
        <v>314</v>
      </c>
    </row>
    <row r="228" s="2" customFormat="1">
      <c r="A228" s="35"/>
      <c r="B228" s="36"/>
      <c r="C228" s="37"/>
      <c r="D228" s="220" t="s">
        <v>145</v>
      </c>
      <c r="E228" s="37"/>
      <c r="F228" s="221" t="s">
        <v>1259</v>
      </c>
      <c r="G228" s="37"/>
      <c r="H228" s="37"/>
      <c r="I228" s="222"/>
      <c r="J228" s="37"/>
      <c r="K228" s="37"/>
      <c r="L228" s="41"/>
      <c r="M228" s="223"/>
      <c r="N228" s="224"/>
      <c r="O228" s="88"/>
      <c r="P228" s="88"/>
      <c r="Q228" s="88"/>
      <c r="R228" s="88"/>
      <c r="S228" s="88"/>
      <c r="T228" s="89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4" t="s">
        <v>145</v>
      </c>
      <c r="AU228" s="14" t="s">
        <v>84</v>
      </c>
    </row>
    <row r="229" s="11" customFormat="1" ht="25.92" customHeight="1">
      <c r="A229" s="11"/>
      <c r="B229" s="193"/>
      <c r="C229" s="194"/>
      <c r="D229" s="195" t="s">
        <v>75</v>
      </c>
      <c r="E229" s="196" t="s">
        <v>479</v>
      </c>
      <c r="F229" s="196" t="s">
        <v>1260</v>
      </c>
      <c r="G229" s="194"/>
      <c r="H229" s="194"/>
      <c r="I229" s="197"/>
      <c r="J229" s="198">
        <f>BK229</f>
        <v>0</v>
      </c>
      <c r="K229" s="194"/>
      <c r="L229" s="199"/>
      <c r="M229" s="200"/>
      <c r="N229" s="201"/>
      <c r="O229" s="201"/>
      <c r="P229" s="202">
        <f>SUM(P230:P233)</f>
        <v>0</v>
      </c>
      <c r="Q229" s="201"/>
      <c r="R229" s="202">
        <f>SUM(R230:R233)</f>
        <v>0</v>
      </c>
      <c r="S229" s="201"/>
      <c r="T229" s="203">
        <f>SUM(T230:T233)</f>
        <v>0</v>
      </c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R229" s="204" t="s">
        <v>84</v>
      </c>
      <c r="AT229" s="205" t="s">
        <v>75</v>
      </c>
      <c r="AU229" s="205" t="s">
        <v>76</v>
      </c>
      <c r="AY229" s="204" t="s">
        <v>139</v>
      </c>
      <c r="BK229" s="206">
        <f>SUM(BK230:BK233)</f>
        <v>0</v>
      </c>
    </row>
    <row r="230" s="2" customFormat="1" ht="16.5" customHeight="1">
      <c r="A230" s="35"/>
      <c r="B230" s="36"/>
      <c r="C230" s="207" t="s">
        <v>1161</v>
      </c>
      <c r="D230" s="207" t="s">
        <v>140</v>
      </c>
      <c r="E230" s="208" t="s">
        <v>1261</v>
      </c>
      <c r="F230" s="209" t="s">
        <v>1262</v>
      </c>
      <c r="G230" s="210" t="s">
        <v>149</v>
      </c>
      <c r="H230" s="211">
        <v>1</v>
      </c>
      <c r="I230" s="212"/>
      <c r="J230" s="213">
        <f>ROUND(I230*H230,2)</f>
        <v>0</v>
      </c>
      <c r="K230" s="209" t="s">
        <v>1</v>
      </c>
      <c r="L230" s="41"/>
      <c r="M230" s="214" t="s">
        <v>1</v>
      </c>
      <c r="N230" s="215" t="s">
        <v>41</v>
      </c>
      <c r="O230" s="88"/>
      <c r="P230" s="216">
        <f>O230*H230</f>
        <v>0</v>
      </c>
      <c r="Q230" s="216">
        <v>0</v>
      </c>
      <c r="R230" s="216">
        <f>Q230*H230</f>
        <v>0</v>
      </c>
      <c r="S230" s="216">
        <v>0</v>
      </c>
      <c r="T230" s="217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18" t="s">
        <v>144</v>
      </c>
      <c r="AT230" s="218" t="s">
        <v>140</v>
      </c>
      <c r="AU230" s="218" t="s">
        <v>84</v>
      </c>
      <c r="AY230" s="14" t="s">
        <v>139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14" t="s">
        <v>84</v>
      </c>
      <c r="BK230" s="219">
        <f>ROUND(I230*H230,2)</f>
        <v>0</v>
      </c>
      <c r="BL230" s="14" t="s">
        <v>144</v>
      </c>
      <c r="BM230" s="218" t="s">
        <v>317</v>
      </c>
    </row>
    <row r="231" s="2" customFormat="1">
      <c r="A231" s="35"/>
      <c r="B231" s="36"/>
      <c r="C231" s="37"/>
      <c r="D231" s="220" t="s">
        <v>145</v>
      </c>
      <c r="E231" s="37"/>
      <c r="F231" s="221" t="s">
        <v>1263</v>
      </c>
      <c r="G231" s="37"/>
      <c r="H231" s="37"/>
      <c r="I231" s="222"/>
      <c r="J231" s="37"/>
      <c r="K231" s="37"/>
      <c r="L231" s="41"/>
      <c r="M231" s="223"/>
      <c r="N231" s="224"/>
      <c r="O231" s="88"/>
      <c r="P231" s="88"/>
      <c r="Q231" s="88"/>
      <c r="R231" s="88"/>
      <c r="S231" s="88"/>
      <c r="T231" s="89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145</v>
      </c>
      <c r="AU231" s="14" t="s">
        <v>84</v>
      </c>
    </row>
    <row r="232" s="2" customFormat="1" ht="55.5" customHeight="1">
      <c r="A232" s="35"/>
      <c r="B232" s="36"/>
      <c r="C232" s="207" t="s">
        <v>940</v>
      </c>
      <c r="D232" s="207" t="s">
        <v>140</v>
      </c>
      <c r="E232" s="208" t="s">
        <v>1264</v>
      </c>
      <c r="F232" s="209" t="s">
        <v>1265</v>
      </c>
      <c r="G232" s="210" t="s">
        <v>435</v>
      </c>
      <c r="H232" s="211">
        <v>85</v>
      </c>
      <c r="I232" s="212"/>
      <c r="J232" s="213">
        <f>ROUND(I232*H232,2)</f>
        <v>0</v>
      </c>
      <c r="K232" s="209" t="s">
        <v>1</v>
      </c>
      <c r="L232" s="41"/>
      <c r="M232" s="214" t="s">
        <v>1</v>
      </c>
      <c r="N232" s="215" t="s">
        <v>41</v>
      </c>
      <c r="O232" s="88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18" t="s">
        <v>144</v>
      </c>
      <c r="AT232" s="218" t="s">
        <v>140</v>
      </c>
      <c r="AU232" s="218" t="s">
        <v>84</v>
      </c>
      <c r="AY232" s="14" t="s">
        <v>139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14" t="s">
        <v>84</v>
      </c>
      <c r="BK232" s="219">
        <f>ROUND(I232*H232,2)</f>
        <v>0</v>
      </c>
      <c r="BL232" s="14" t="s">
        <v>144</v>
      </c>
      <c r="BM232" s="218" t="s">
        <v>321</v>
      </c>
    </row>
    <row r="233" s="2" customFormat="1">
      <c r="A233" s="35"/>
      <c r="B233" s="36"/>
      <c r="C233" s="37"/>
      <c r="D233" s="220" t="s">
        <v>145</v>
      </c>
      <c r="E233" s="37"/>
      <c r="F233" s="221" t="s">
        <v>1266</v>
      </c>
      <c r="G233" s="37"/>
      <c r="H233" s="37"/>
      <c r="I233" s="222"/>
      <c r="J233" s="37"/>
      <c r="K233" s="37"/>
      <c r="L233" s="41"/>
      <c r="M233" s="223"/>
      <c r="N233" s="224"/>
      <c r="O233" s="88"/>
      <c r="P233" s="88"/>
      <c r="Q233" s="88"/>
      <c r="R233" s="88"/>
      <c r="S233" s="88"/>
      <c r="T233" s="89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4" t="s">
        <v>145</v>
      </c>
      <c r="AU233" s="14" t="s">
        <v>84</v>
      </c>
    </row>
    <row r="234" s="11" customFormat="1" ht="25.92" customHeight="1">
      <c r="A234" s="11"/>
      <c r="B234" s="193"/>
      <c r="C234" s="194"/>
      <c r="D234" s="195" t="s">
        <v>75</v>
      </c>
      <c r="E234" s="196" t="s">
        <v>486</v>
      </c>
      <c r="F234" s="196" t="s">
        <v>1267</v>
      </c>
      <c r="G234" s="194"/>
      <c r="H234" s="194"/>
      <c r="I234" s="197"/>
      <c r="J234" s="198">
        <f>BK234</f>
        <v>0</v>
      </c>
      <c r="K234" s="194"/>
      <c r="L234" s="199"/>
      <c r="M234" s="200"/>
      <c r="N234" s="201"/>
      <c r="O234" s="201"/>
      <c r="P234" s="202">
        <f>SUM(P235:P240)</f>
        <v>0</v>
      </c>
      <c r="Q234" s="201"/>
      <c r="R234" s="202">
        <f>SUM(R235:R240)</f>
        <v>0</v>
      </c>
      <c r="S234" s="201"/>
      <c r="T234" s="203">
        <f>SUM(T235:T240)</f>
        <v>0</v>
      </c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R234" s="204" t="s">
        <v>84</v>
      </c>
      <c r="AT234" s="205" t="s">
        <v>75</v>
      </c>
      <c r="AU234" s="205" t="s">
        <v>76</v>
      </c>
      <c r="AY234" s="204" t="s">
        <v>139</v>
      </c>
      <c r="BK234" s="206">
        <f>SUM(BK235:BK240)</f>
        <v>0</v>
      </c>
    </row>
    <row r="235" s="2" customFormat="1" ht="16.5" customHeight="1">
      <c r="A235" s="35"/>
      <c r="B235" s="36"/>
      <c r="C235" s="207" t="s">
        <v>1166</v>
      </c>
      <c r="D235" s="207" t="s">
        <v>140</v>
      </c>
      <c r="E235" s="208" t="s">
        <v>505</v>
      </c>
      <c r="F235" s="209" t="s">
        <v>506</v>
      </c>
      <c r="G235" s="210" t="s">
        <v>483</v>
      </c>
      <c r="H235" s="211">
        <v>120</v>
      </c>
      <c r="I235" s="212"/>
      <c r="J235" s="213">
        <f>ROUND(I235*H235,2)</f>
        <v>0</v>
      </c>
      <c r="K235" s="209" t="s">
        <v>1</v>
      </c>
      <c r="L235" s="41"/>
      <c r="M235" s="214" t="s">
        <v>1</v>
      </c>
      <c r="N235" s="215" t="s">
        <v>41</v>
      </c>
      <c r="O235" s="88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18" t="s">
        <v>144</v>
      </c>
      <c r="AT235" s="218" t="s">
        <v>140</v>
      </c>
      <c r="AU235" s="218" t="s">
        <v>84</v>
      </c>
      <c r="AY235" s="14" t="s">
        <v>139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14" t="s">
        <v>84</v>
      </c>
      <c r="BK235" s="219">
        <f>ROUND(I235*H235,2)</f>
        <v>0</v>
      </c>
      <c r="BL235" s="14" t="s">
        <v>144</v>
      </c>
      <c r="BM235" s="218" t="s">
        <v>324</v>
      </c>
    </row>
    <row r="236" s="2" customFormat="1">
      <c r="A236" s="35"/>
      <c r="B236" s="36"/>
      <c r="C236" s="37"/>
      <c r="D236" s="220" t="s">
        <v>145</v>
      </c>
      <c r="E236" s="37"/>
      <c r="F236" s="221" t="s">
        <v>506</v>
      </c>
      <c r="G236" s="37"/>
      <c r="H236" s="37"/>
      <c r="I236" s="222"/>
      <c r="J236" s="37"/>
      <c r="K236" s="37"/>
      <c r="L236" s="41"/>
      <c r="M236" s="223"/>
      <c r="N236" s="224"/>
      <c r="O236" s="88"/>
      <c r="P236" s="88"/>
      <c r="Q236" s="88"/>
      <c r="R236" s="88"/>
      <c r="S236" s="88"/>
      <c r="T236" s="89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4" t="s">
        <v>145</v>
      </c>
      <c r="AU236" s="14" t="s">
        <v>84</v>
      </c>
    </row>
    <row r="237" s="2" customFormat="1" ht="16.5" customHeight="1">
      <c r="A237" s="35"/>
      <c r="B237" s="36"/>
      <c r="C237" s="207" t="s">
        <v>1109</v>
      </c>
      <c r="D237" s="207" t="s">
        <v>140</v>
      </c>
      <c r="E237" s="208" t="s">
        <v>1134</v>
      </c>
      <c r="F237" s="209" t="s">
        <v>509</v>
      </c>
      <c r="G237" s="210" t="s">
        <v>483</v>
      </c>
      <c r="H237" s="211">
        <v>60</v>
      </c>
      <c r="I237" s="212"/>
      <c r="J237" s="213">
        <f>ROUND(I237*H237,2)</f>
        <v>0</v>
      </c>
      <c r="K237" s="209" t="s">
        <v>1</v>
      </c>
      <c r="L237" s="41"/>
      <c r="M237" s="214" t="s">
        <v>1</v>
      </c>
      <c r="N237" s="215" t="s">
        <v>41</v>
      </c>
      <c r="O237" s="88"/>
      <c r="P237" s="216">
        <f>O237*H237</f>
        <v>0</v>
      </c>
      <c r="Q237" s="216">
        <v>0</v>
      </c>
      <c r="R237" s="216">
        <f>Q237*H237</f>
        <v>0</v>
      </c>
      <c r="S237" s="216">
        <v>0</v>
      </c>
      <c r="T237" s="217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18" t="s">
        <v>144</v>
      </c>
      <c r="AT237" s="218" t="s">
        <v>140</v>
      </c>
      <c r="AU237" s="218" t="s">
        <v>84</v>
      </c>
      <c r="AY237" s="14" t="s">
        <v>139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14" t="s">
        <v>84</v>
      </c>
      <c r="BK237" s="219">
        <f>ROUND(I237*H237,2)</f>
        <v>0</v>
      </c>
      <c r="BL237" s="14" t="s">
        <v>144</v>
      </c>
      <c r="BM237" s="218" t="s">
        <v>328</v>
      </c>
    </row>
    <row r="238" s="2" customFormat="1">
      <c r="A238" s="35"/>
      <c r="B238" s="36"/>
      <c r="C238" s="37"/>
      <c r="D238" s="220" t="s">
        <v>145</v>
      </c>
      <c r="E238" s="37"/>
      <c r="F238" s="221" t="s">
        <v>509</v>
      </c>
      <c r="G238" s="37"/>
      <c r="H238" s="37"/>
      <c r="I238" s="222"/>
      <c r="J238" s="37"/>
      <c r="K238" s="37"/>
      <c r="L238" s="41"/>
      <c r="M238" s="223"/>
      <c r="N238" s="224"/>
      <c r="O238" s="88"/>
      <c r="P238" s="88"/>
      <c r="Q238" s="88"/>
      <c r="R238" s="88"/>
      <c r="S238" s="88"/>
      <c r="T238" s="89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4" t="s">
        <v>145</v>
      </c>
      <c r="AU238" s="14" t="s">
        <v>84</v>
      </c>
    </row>
    <row r="239" s="2" customFormat="1" ht="16.5" customHeight="1">
      <c r="A239" s="35"/>
      <c r="B239" s="36"/>
      <c r="C239" s="207" t="s">
        <v>1268</v>
      </c>
      <c r="D239" s="207" t="s">
        <v>140</v>
      </c>
      <c r="E239" s="208" t="s">
        <v>1137</v>
      </c>
      <c r="F239" s="209" t="s">
        <v>513</v>
      </c>
      <c r="G239" s="210" t="s">
        <v>483</v>
      </c>
      <c r="H239" s="211">
        <v>30</v>
      </c>
      <c r="I239" s="212"/>
      <c r="J239" s="213">
        <f>ROUND(I239*H239,2)</f>
        <v>0</v>
      </c>
      <c r="K239" s="209" t="s">
        <v>1</v>
      </c>
      <c r="L239" s="41"/>
      <c r="M239" s="214" t="s">
        <v>1</v>
      </c>
      <c r="N239" s="215" t="s">
        <v>41</v>
      </c>
      <c r="O239" s="88"/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18" t="s">
        <v>144</v>
      </c>
      <c r="AT239" s="218" t="s">
        <v>140</v>
      </c>
      <c r="AU239" s="218" t="s">
        <v>84</v>
      </c>
      <c r="AY239" s="14" t="s">
        <v>139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14" t="s">
        <v>84</v>
      </c>
      <c r="BK239" s="219">
        <f>ROUND(I239*H239,2)</f>
        <v>0</v>
      </c>
      <c r="BL239" s="14" t="s">
        <v>144</v>
      </c>
      <c r="BM239" s="218" t="s">
        <v>331</v>
      </c>
    </row>
    <row r="240" s="2" customFormat="1">
      <c r="A240" s="35"/>
      <c r="B240" s="36"/>
      <c r="C240" s="37"/>
      <c r="D240" s="220" t="s">
        <v>145</v>
      </c>
      <c r="E240" s="37"/>
      <c r="F240" s="221" t="s">
        <v>513</v>
      </c>
      <c r="G240" s="37"/>
      <c r="H240" s="37"/>
      <c r="I240" s="222"/>
      <c r="J240" s="37"/>
      <c r="K240" s="37"/>
      <c r="L240" s="41"/>
      <c r="M240" s="223"/>
      <c r="N240" s="224"/>
      <c r="O240" s="88"/>
      <c r="P240" s="88"/>
      <c r="Q240" s="88"/>
      <c r="R240" s="88"/>
      <c r="S240" s="88"/>
      <c r="T240" s="89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4" t="s">
        <v>145</v>
      </c>
      <c r="AU240" s="14" t="s">
        <v>84</v>
      </c>
    </row>
    <row r="241" s="11" customFormat="1" ht="25.92" customHeight="1">
      <c r="A241" s="11"/>
      <c r="B241" s="193"/>
      <c r="C241" s="194"/>
      <c r="D241" s="195" t="s">
        <v>75</v>
      </c>
      <c r="E241" s="196" t="s">
        <v>502</v>
      </c>
      <c r="F241" s="196" t="s">
        <v>1269</v>
      </c>
      <c r="G241" s="194"/>
      <c r="H241" s="194"/>
      <c r="I241" s="197"/>
      <c r="J241" s="198">
        <f>BK241</f>
        <v>0</v>
      </c>
      <c r="K241" s="194"/>
      <c r="L241" s="199"/>
      <c r="M241" s="200"/>
      <c r="N241" s="201"/>
      <c r="O241" s="201"/>
      <c r="P241" s="202">
        <f>SUM(P242:P255)</f>
        <v>0</v>
      </c>
      <c r="Q241" s="201"/>
      <c r="R241" s="202">
        <f>SUM(R242:R255)</f>
        <v>0</v>
      </c>
      <c r="S241" s="201"/>
      <c r="T241" s="203">
        <f>SUM(T242:T255)</f>
        <v>0</v>
      </c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R241" s="204" t="s">
        <v>84</v>
      </c>
      <c r="AT241" s="205" t="s">
        <v>75</v>
      </c>
      <c r="AU241" s="205" t="s">
        <v>76</v>
      </c>
      <c r="AY241" s="204" t="s">
        <v>139</v>
      </c>
      <c r="BK241" s="206">
        <f>SUM(BK242:BK255)</f>
        <v>0</v>
      </c>
    </row>
    <row r="242" s="2" customFormat="1" ht="21.75" customHeight="1">
      <c r="A242" s="35"/>
      <c r="B242" s="36"/>
      <c r="C242" s="207" t="s">
        <v>1172</v>
      </c>
      <c r="D242" s="207" t="s">
        <v>140</v>
      </c>
      <c r="E242" s="208" t="s">
        <v>1270</v>
      </c>
      <c r="F242" s="209" t="s">
        <v>1271</v>
      </c>
      <c r="G242" s="210" t="s">
        <v>143</v>
      </c>
      <c r="H242" s="211">
        <v>1</v>
      </c>
      <c r="I242" s="212"/>
      <c r="J242" s="213">
        <f>ROUND(I242*H242,2)</f>
        <v>0</v>
      </c>
      <c r="K242" s="209" t="s">
        <v>1</v>
      </c>
      <c r="L242" s="41"/>
      <c r="M242" s="214" t="s">
        <v>1</v>
      </c>
      <c r="N242" s="215" t="s">
        <v>41</v>
      </c>
      <c r="O242" s="88"/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18" t="s">
        <v>144</v>
      </c>
      <c r="AT242" s="218" t="s">
        <v>140</v>
      </c>
      <c r="AU242" s="218" t="s">
        <v>84</v>
      </c>
      <c r="AY242" s="14" t="s">
        <v>139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14" t="s">
        <v>84</v>
      </c>
      <c r="BK242" s="219">
        <f>ROUND(I242*H242,2)</f>
        <v>0</v>
      </c>
      <c r="BL242" s="14" t="s">
        <v>144</v>
      </c>
      <c r="BM242" s="218" t="s">
        <v>335</v>
      </c>
    </row>
    <row r="243" s="2" customFormat="1">
      <c r="A243" s="35"/>
      <c r="B243" s="36"/>
      <c r="C243" s="37"/>
      <c r="D243" s="220" t="s">
        <v>145</v>
      </c>
      <c r="E243" s="37"/>
      <c r="F243" s="221" t="s">
        <v>1271</v>
      </c>
      <c r="G243" s="37"/>
      <c r="H243" s="37"/>
      <c r="I243" s="222"/>
      <c r="J243" s="37"/>
      <c r="K243" s="37"/>
      <c r="L243" s="41"/>
      <c r="M243" s="223"/>
      <c r="N243" s="224"/>
      <c r="O243" s="88"/>
      <c r="P243" s="88"/>
      <c r="Q243" s="88"/>
      <c r="R243" s="88"/>
      <c r="S243" s="88"/>
      <c r="T243" s="89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4" t="s">
        <v>145</v>
      </c>
      <c r="AU243" s="14" t="s">
        <v>84</v>
      </c>
    </row>
    <row r="244" s="2" customFormat="1" ht="21.75" customHeight="1">
      <c r="A244" s="35"/>
      <c r="B244" s="36"/>
      <c r="C244" s="207" t="s">
        <v>1173</v>
      </c>
      <c r="D244" s="207" t="s">
        <v>140</v>
      </c>
      <c r="E244" s="208" t="s">
        <v>1272</v>
      </c>
      <c r="F244" s="209" t="s">
        <v>1273</v>
      </c>
      <c r="G244" s="210" t="s">
        <v>143</v>
      </c>
      <c r="H244" s="211">
        <v>1</v>
      </c>
      <c r="I244" s="212"/>
      <c r="J244" s="213">
        <f>ROUND(I244*H244,2)</f>
        <v>0</v>
      </c>
      <c r="K244" s="209" t="s">
        <v>1</v>
      </c>
      <c r="L244" s="41"/>
      <c r="M244" s="214" t="s">
        <v>1</v>
      </c>
      <c r="N244" s="215" t="s">
        <v>41</v>
      </c>
      <c r="O244" s="88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18" t="s">
        <v>144</v>
      </c>
      <c r="AT244" s="218" t="s">
        <v>140</v>
      </c>
      <c r="AU244" s="218" t="s">
        <v>84</v>
      </c>
      <c r="AY244" s="14" t="s">
        <v>139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14" t="s">
        <v>84</v>
      </c>
      <c r="BK244" s="219">
        <f>ROUND(I244*H244,2)</f>
        <v>0</v>
      </c>
      <c r="BL244" s="14" t="s">
        <v>144</v>
      </c>
      <c r="BM244" s="218" t="s">
        <v>338</v>
      </c>
    </row>
    <row r="245" s="2" customFormat="1">
      <c r="A245" s="35"/>
      <c r="B245" s="36"/>
      <c r="C245" s="37"/>
      <c r="D245" s="220" t="s">
        <v>145</v>
      </c>
      <c r="E245" s="37"/>
      <c r="F245" s="221" t="s">
        <v>1273</v>
      </c>
      <c r="G245" s="37"/>
      <c r="H245" s="37"/>
      <c r="I245" s="222"/>
      <c r="J245" s="37"/>
      <c r="K245" s="37"/>
      <c r="L245" s="41"/>
      <c r="M245" s="223"/>
      <c r="N245" s="224"/>
      <c r="O245" s="88"/>
      <c r="P245" s="88"/>
      <c r="Q245" s="88"/>
      <c r="R245" s="88"/>
      <c r="S245" s="88"/>
      <c r="T245" s="89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4" t="s">
        <v>145</v>
      </c>
      <c r="AU245" s="14" t="s">
        <v>84</v>
      </c>
    </row>
    <row r="246" s="2" customFormat="1" ht="24.15" customHeight="1">
      <c r="A246" s="35"/>
      <c r="B246" s="36"/>
      <c r="C246" s="207" t="s">
        <v>1174</v>
      </c>
      <c r="D246" s="207" t="s">
        <v>140</v>
      </c>
      <c r="E246" s="208" t="s">
        <v>1274</v>
      </c>
      <c r="F246" s="209" t="s">
        <v>1275</v>
      </c>
      <c r="G246" s="210" t="s">
        <v>143</v>
      </c>
      <c r="H246" s="211">
        <v>1</v>
      </c>
      <c r="I246" s="212"/>
      <c r="J246" s="213">
        <f>ROUND(I246*H246,2)</f>
        <v>0</v>
      </c>
      <c r="K246" s="209" t="s">
        <v>1</v>
      </c>
      <c r="L246" s="41"/>
      <c r="M246" s="214" t="s">
        <v>1</v>
      </c>
      <c r="N246" s="215" t="s">
        <v>41</v>
      </c>
      <c r="O246" s="88"/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18" t="s">
        <v>144</v>
      </c>
      <c r="AT246" s="218" t="s">
        <v>140</v>
      </c>
      <c r="AU246" s="218" t="s">
        <v>84</v>
      </c>
      <c r="AY246" s="14" t="s">
        <v>139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14" t="s">
        <v>84</v>
      </c>
      <c r="BK246" s="219">
        <f>ROUND(I246*H246,2)</f>
        <v>0</v>
      </c>
      <c r="BL246" s="14" t="s">
        <v>144</v>
      </c>
      <c r="BM246" s="218" t="s">
        <v>342</v>
      </c>
    </row>
    <row r="247" s="2" customFormat="1">
      <c r="A247" s="35"/>
      <c r="B247" s="36"/>
      <c r="C247" s="37"/>
      <c r="D247" s="220" t="s">
        <v>145</v>
      </c>
      <c r="E247" s="37"/>
      <c r="F247" s="221" t="s">
        <v>1275</v>
      </c>
      <c r="G247" s="37"/>
      <c r="H247" s="37"/>
      <c r="I247" s="222"/>
      <c r="J247" s="37"/>
      <c r="K247" s="37"/>
      <c r="L247" s="41"/>
      <c r="M247" s="223"/>
      <c r="N247" s="224"/>
      <c r="O247" s="88"/>
      <c r="P247" s="88"/>
      <c r="Q247" s="88"/>
      <c r="R247" s="88"/>
      <c r="S247" s="88"/>
      <c r="T247" s="89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4" t="s">
        <v>145</v>
      </c>
      <c r="AU247" s="14" t="s">
        <v>84</v>
      </c>
    </row>
    <row r="248" s="2" customFormat="1" ht="16.5" customHeight="1">
      <c r="A248" s="35"/>
      <c r="B248" s="36"/>
      <c r="C248" s="207" t="s">
        <v>1276</v>
      </c>
      <c r="D248" s="207" t="s">
        <v>140</v>
      </c>
      <c r="E248" s="208" t="s">
        <v>1277</v>
      </c>
      <c r="F248" s="209" t="s">
        <v>1278</v>
      </c>
      <c r="G248" s="210" t="s">
        <v>143</v>
      </c>
      <c r="H248" s="211">
        <v>1</v>
      </c>
      <c r="I248" s="212"/>
      <c r="J248" s="213">
        <f>ROUND(I248*H248,2)</f>
        <v>0</v>
      </c>
      <c r="K248" s="209" t="s">
        <v>1</v>
      </c>
      <c r="L248" s="41"/>
      <c r="M248" s="214" t="s">
        <v>1</v>
      </c>
      <c r="N248" s="215" t="s">
        <v>41</v>
      </c>
      <c r="O248" s="88"/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18" t="s">
        <v>144</v>
      </c>
      <c r="AT248" s="218" t="s">
        <v>140</v>
      </c>
      <c r="AU248" s="218" t="s">
        <v>84</v>
      </c>
      <c r="AY248" s="14" t="s">
        <v>139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14" t="s">
        <v>84</v>
      </c>
      <c r="BK248" s="219">
        <f>ROUND(I248*H248,2)</f>
        <v>0</v>
      </c>
      <c r="BL248" s="14" t="s">
        <v>144</v>
      </c>
      <c r="BM248" s="218" t="s">
        <v>345</v>
      </c>
    </row>
    <row r="249" s="2" customFormat="1">
      <c r="A249" s="35"/>
      <c r="B249" s="36"/>
      <c r="C249" s="37"/>
      <c r="D249" s="220" t="s">
        <v>145</v>
      </c>
      <c r="E249" s="37"/>
      <c r="F249" s="221" t="s">
        <v>1278</v>
      </c>
      <c r="G249" s="37"/>
      <c r="H249" s="37"/>
      <c r="I249" s="222"/>
      <c r="J249" s="37"/>
      <c r="K249" s="37"/>
      <c r="L249" s="41"/>
      <c r="M249" s="223"/>
      <c r="N249" s="224"/>
      <c r="O249" s="88"/>
      <c r="P249" s="88"/>
      <c r="Q249" s="88"/>
      <c r="R249" s="88"/>
      <c r="S249" s="88"/>
      <c r="T249" s="89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4" t="s">
        <v>145</v>
      </c>
      <c r="AU249" s="14" t="s">
        <v>84</v>
      </c>
    </row>
    <row r="250" s="2" customFormat="1" ht="16.5" customHeight="1">
      <c r="A250" s="35"/>
      <c r="B250" s="36"/>
      <c r="C250" s="207" t="s">
        <v>1279</v>
      </c>
      <c r="D250" s="207" t="s">
        <v>140</v>
      </c>
      <c r="E250" s="208" t="s">
        <v>1280</v>
      </c>
      <c r="F250" s="209" t="s">
        <v>1281</v>
      </c>
      <c r="G250" s="210" t="s">
        <v>143</v>
      </c>
      <c r="H250" s="211">
        <v>1</v>
      </c>
      <c r="I250" s="212"/>
      <c r="J250" s="213">
        <f>ROUND(I250*H250,2)</f>
        <v>0</v>
      </c>
      <c r="K250" s="209" t="s">
        <v>1</v>
      </c>
      <c r="L250" s="41"/>
      <c r="M250" s="214" t="s">
        <v>1</v>
      </c>
      <c r="N250" s="215" t="s">
        <v>41</v>
      </c>
      <c r="O250" s="88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18" t="s">
        <v>144</v>
      </c>
      <c r="AT250" s="218" t="s">
        <v>140</v>
      </c>
      <c r="AU250" s="218" t="s">
        <v>84</v>
      </c>
      <c r="AY250" s="14" t="s">
        <v>139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14" t="s">
        <v>84</v>
      </c>
      <c r="BK250" s="219">
        <f>ROUND(I250*H250,2)</f>
        <v>0</v>
      </c>
      <c r="BL250" s="14" t="s">
        <v>144</v>
      </c>
      <c r="BM250" s="218" t="s">
        <v>349</v>
      </c>
    </row>
    <row r="251" s="2" customFormat="1">
      <c r="A251" s="35"/>
      <c r="B251" s="36"/>
      <c r="C251" s="37"/>
      <c r="D251" s="220" t="s">
        <v>145</v>
      </c>
      <c r="E251" s="37"/>
      <c r="F251" s="221" t="s">
        <v>1281</v>
      </c>
      <c r="G251" s="37"/>
      <c r="H251" s="37"/>
      <c r="I251" s="222"/>
      <c r="J251" s="37"/>
      <c r="K251" s="37"/>
      <c r="L251" s="41"/>
      <c r="M251" s="223"/>
      <c r="N251" s="224"/>
      <c r="O251" s="88"/>
      <c r="P251" s="88"/>
      <c r="Q251" s="88"/>
      <c r="R251" s="88"/>
      <c r="S251" s="88"/>
      <c r="T251" s="89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4" t="s">
        <v>145</v>
      </c>
      <c r="AU251" s="14" t="s">
        <v>84</v>
      </c>
    </row>
    <row r="252" s="2" customFormat="1" ht="49.05" customHeight="1">
      <c r="A252" s="35"/>
      <c r="B252" s="36"/>
      <c r="C252" s="207" t="s">
        <v>1282</v>
      </c>
      <c r="D252" s="207" t="s">
        <v>140</v>
      </c>
      <c r="E252" s="208" t="s">
        <v>1283</v>
      </c>
      <c r="F252" s="209" t="s">
        <v>1284</v>
      </c>
      <c r="G252" s="210" t="s">
        <v>435</v>
      </c>
      <c r="H252" s="211">
        <v>36</v>
      </c>
      <c r="I252" s="212"/>
      <c r="J252" s="213">
        <f>ROUND(I252*H252,2)</f>
        <v>0</v>
      </c>
      <c r="K252" s="209" t="s">
        <v>1</v>
      </c>
      <c r="L252" s="41"/>
      <c r="M252" s="214" t="s">
        <v>1</v>
      </c>
      <c r="N252" s="215" t="s">
        <v>41</v>
      </c>
      <c r="O252" s="88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18" t="s">
        <v>144</v>
      </c>
      <c r="AT252" s="218" t="s">
        <v>140</v>
      </c>
      <c r="AU252" s="218" t="s">
        <v>84</v>
      </c>
      <c r="AY252" s="14" t="s">
        <v>139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4" t="s">
        <v>84</v>
      </c>
      <c r="BK252" s="219">
        <f>ROUND(I252*H252,2)</f>
        <v>0</v>
      </c>
      <c r="BL252" s="14" t="s">
        <v>144</v>
      </c>
      <c r="BM252" s="218" t="s">
        <v>352</v>
      </c>
    </row>
    <row r="253" s="2" customFormat="1">
      <c r="A253" s="35"/>
      <c r="B253" s="36"/>
      <c r="C253" s="37"/>
      <c r="D253" s="220" t="s">
        <v>145</v>
      </c>
      <c r="E253" s="37"/>
      <c r="F253" s="221" t="s">
        <v>1284</v>
      </c>
      <c r="G253" s="37"/>
      <c r="H253" s="37"/>
      <c r="I253" s="222"/>
      <c r="J253" s="37"/>
      <c r="K253" s="37"/>
      <c r="L253" s="41"/>
      <c r="M253" s="223"/>
      <c r="N253" s="224"/>
      <c r="O253" s="88"/>
      <c r="P253" s="88"/>
      <c r="Q253" s="88"/>
      <c r="R253" s="88"/>
      <c r="S253" s="88"/>
      <c r="T253" s="89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4" t="s">
        <v>145</v>
      </c>
      <c r="AU253" s="14" t="s">
        <v>84</v>
      </c>
    </row>
    <row r="254" s="2" customFormat="1" ht="66.75" customHeight="1">
      <c r="A254" s="35"/>
      <c r="B254" s="36"/>
      <c r="C254" s="207" t="s">
        <v>1285</v>
      </c>
      <c r="D254" s="207" t="s">
        <v>140</v>
      </c>
      <c r="E254" s="208" t="s">
        <v>1286</v>
      </c>
      <c r="F254" s="209" t="s">
        <v>1287</v>
      </c>
      <c r="G254" s="210" t="s">
        <v>143</v>
      </c>
      <c r="H254" s="211">
        <v>1</v>
      </c>
      <c r="I254" s="212"/>
      <c r="J254" s="213">
        <f>ROUND(I254*H254,2)</f>
        <v>0</v>
      </c>
      <c r="K254" s="209" t="s">
        <v>1</v>
      </c>
      <c r="L254" s="41"/>
      <c r="M254" s="214" t="s">
        <v>1</v>
      </c>
      <c r="N254" s="215" t="s">
        <v>41</v>
      </c>
      <c r="O254" s="88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18" t="s">
        <v>144</v>
      </c>
      <c r="AT254" s="218" t="s">
        <v>140</v>
      </c>
      <c r="AU254" s="218" t="s">
        <v>84</v>
      </c>
      <c r="AY254" s="14" t="s">
        <v>139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14" t="s">
        <v>84</v>
      </c>
      <c r="BK254" s="219">
        <f>ROUND(I254*H254,2)</f>
        <v>0</v>
      </c>
      <c r="BL254" s="14" t="s">
        <v>144</v>
      </c>
      <c r="BM254" s="218" t="s">
        <v>356</v>
      </c>
    </row>
    <row r="255" s="2" customFormat="1">
      <c r="A255" s="35"/>
      <c r="B255" s="36"/>
      <c r="C255" s="37"/>
      <c r="D255" s="220" t="s">
        <v>145</v>
      </c>
      <c r="E255" s="37"/>
      <c r="F255" s="221" t="s">
        <v>1288</v>
      </c>
      <c r="G255" s="37"/>
      <c r="H255" s="37"/>
      <c r="I255" s="222"/>
      <c r="J255" s="37"/>
      <c r="K255" s="37"/>
      <c r="L255" s="41"/>
      <c r="M255" s="223"/>
      <c r="N255" s="224"/>
      <c r="O255" s="88"/>
      <c r="P255" s="88"/>
      <c r="Q255" s="88"/>
      <c r="R255" s="88"/>
      <c r="S255" s="88"/>
      <c r="T255" s="89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4" t="s">
        <v>145</v>
      </c>
      <c r="AU255" s="14" t="s">
        <v>84</v>
      </c>
    </row>
    <row r="256" s="11" customFormat="1" ht="25.92" customHeight="1">
      <c r="A256" s="11"/>
      <c r="B256" s="193"/>
      <c r="C256" s="194"/>
      <c r="D256" s="195" t="s">
        <v>75</v>
      </c>
      <c r="E256" s="196" t="s">
        <v>540</v>
      </c>
      <c r="F256" s="196" t="s">
        <v>1289</v>
      </c>
      <c r="G256" s="194"/>
      <c r="H256" s="194"/>
      <c r="I256" s="197"/>
      <c r="J256" s="198">
        <f>BK256</f>
        <v>0</v>
      </c>
      <c r="K256" s="194"/>
      <c r="L256" s="199"/>
      <c r="M256" s="200"/>
      <c r="N256" s="201"/>
      <c r="O256" s="201"/>
      <c r="P256" s="202">
        <f>SUM(P257:P258)</f>
        <v>0</v>
      </c>
      <c r="Q256" s="201"/>
      <c r="R256" s="202">
        <f>SUM(R257:R258)</f>
        <v>0</v>
      </c>
      <c r="S256" s="201"/>
      <c r="T256" s="203">
        <f>SUM(T257:T258)</f>
        <v>0</v>
      </c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R256" s="204" t="s">
        <v>84</v>
      </c>
      <c r="AT256" s="205" t="s">
        <v>75</v>
      </c>
      <c r="AU256" s="205" t="s">
        <v>76</v>
      </c>
      <c r="AY256" s="204" t="s">
        <v>139</v>
      </c>
      <c r="BK256" s="206">
        <f>SUM(BK257:BK258)</f>
        <v>0</v>
      </c>
    </row>
    <row r="257" s="2" customFormat="1" ht="24.15" customHeight="1">
      <c r="A257" s="35"/>
      <c r="B257" s="36"/>
      <c r="C257" s="207" t="s">
        <v>1176</v>
      </c>
      <c r="D257" s="207" t="s">
        <v>140</v>
      </c>
      <c r="E257" s="208" t="s">
        <v>1290</v>
      </c>
      <c r="F257" s="209" t="s">
        <v>1291</v>
      </c>
      <c r="G257" s="210" t="s">
        <v>143</v>
      </c>
      <c r="H257" s="211">
        <v>1</v>
      </c>
      <c r="I257" s="212"/>
      <c r="J257" s="213">
        <f>ROUND(I257*H257,2)</f>
        <v>0</v>
      </c>
      <c r="K257" s="209" t="s">
        <v>1</v>
      </c>
      <c r="L257" s="41"/>
      <c r="M257" s="214" t="s">
        <v>1</v>
      </c>
      <c r="N257" s="215" t="s">
        <v>41</v>
      </c>
      <c r="O257" s="88"/>
      <c r="P257" s="216">
        <f>O257*H257</f>
        <v>0</v>
      </c>
      <c r="Q257" s="216">
        <v>0</v>
      </c>
      <c r="R257" s="216">
        <f>Q257*H257</f>
        <v>0</v>
      </c>
      <c r="S257" s="216">
        <v>0</v>
      </c>
      <c r="T257" s="217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18" t="s">
        <v>144</v>
      </c>
      <c r="AT257" s="218" t="s">
        <v>140</v>
      </c>
      <c r="AU257" s="218" t="s">
        <v>84</v>
      </c>
      <c r="AY257" s="14" t="s">
        <v>139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14" t="s">
        <v>84</v>
      </c>
      <c r="BK257" s="219">
        <f>ROUND(I257*H257,2)</f>
        <v>0</v>
      </c>
      <c r="BL257" s="14" t="s">
        <v>144</v>
      </c>
      <c r="BM257" s="218" t="s">
        <v>359</v>
      </c>
    </row>
    <row r="258" s="2" customFormat="1">
      <c r="A258" s="35"/>
      <c r="B258" s="36"/>
      <c r="C258" s="37"/>
      <c r="D258" s="220" t="s">
        <v>145</v>
      </c>
      <c r="E258" s="37"/>
      <c r="F258" s="221" t="s">
        <v>1291</v>
      </c>
      <c r="G258" s="37"/>
      <c r="H258" s="37"/>
      <c r="I258" s="222"/>
      <c r="J258" s="37"/>
      <c r="K258" s="37"/>
      <c r="L258" s="41"/>
      <c r="M258" s="225"/>
      <c r="N258" s="226"/>
      <c r="O258" s="227"/>
      <c r="P258" s="227"/>
      <c r="Q258" s="227"/>
      <c r="R258" s="227"/>
      <c r="S258" s="227"/>
      <c r="T258" s="228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4" t="s">
        <v>145</v>
      </c>
      <c r="AU258" s="14" t="s">
        <v>84</v>
      </c>
    </row>
    <row r="259" s="2" customFormat="1" ht="6.96" customHeight="1">
      <c r="A259" s="35"/>
      <c r="B259" s="63"/>
      <c r="C259" s="64"/>
      <c r="D259" s="64"/>
      <c r="E259" s="64"/>
      <c r="F259" s="64"/>
      <c r="G259" s="64"/>
      <c r="H259" s="64"/>
      <c r="I259" s="64"/>
      <c r="J259" s="64"/>
      <c r="K259" s="64"/>
      <c r="L259" s="41"/>
      <c r="M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</row>
  </sheetData>
  <sheetProtection sheet="1" autoFilter="0" formatColumns="0" formatRows="0" objects="1" scenarios="1" spinCount="100000" saltValue="ziB/6hbZNTOl4tma0pJdFDPCllX5B7bjoTgsmdY+Qv4BDMZSQBUWS/tf+AZPCXu/5/MsprXy1bAla/pGUXouyA==" hashValue="ASvEohE/UmEtN+F3xvPgRx73jTPigGbDWcwFOJU04hpKumVI+EO9IA0TT+7wBKLvA05X4QlitiGl5p/lc7OiPQ==" algorithmName="SHA-512" password="CC35"/>
  <autoFilter ref="C128:K258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98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86</v>
      </c>
    </row>
    <row r="4" s="1" customFormat="1" ht="24.96" customHeight="1">
      <c r="B4" s="17"/>
      <c r="D4" s="135" t="s">
        <v>102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Snížení energetické náročnosti OD Andy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103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1292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31</v>
      </c>
      <c r="G12" s="35"/>
      <c r="H12" s="35"/>
      <c r="I12" s="137" t="s">
        <v>22</v>
      </c>
      <c r="J12" s="141" t="str">
        <f>'Rekapitulace stavby'!AN8</f>
        <v>26. 11. 2020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>OD Andy s.r.o.</v>
      </c>
      <c r="F15" s="35"/>
      <c r="G15" s="35"/>
      <c r="H15" s="35"/>
      <c r="I15" s="137" t="s">
        <v>27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27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>J. Nešněra</v>
      </c>
      <c r="F24" s="35"/>
      <c r="G24" s="35"/>
      <c r="H24" s="35"/>
      <c r="I24" s="137" t="s">
        <v>27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35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36</v>
      </c>
      <c r="E30" s="35"/>
      <c r="F30" s="35"/>
      <c r="G30" s="35"/>
      <c r="H30" s="35"/>
      <c r="I30" s="35"/>
      <c r="J30" s="148">
        <f>ROUND(J122,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38</v>
      </c>
      <c r="G32" s="35"/>
      <c r="H32" s="35"/>
      <c r="I32" s="149" t="s">
        <v>37</v>
      </c>
      <c r="J32" s="149" t="s">
        <v>39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40</v>
      </c>
      <c r="E33" s="137" t="s">
        <v>41</v>
      </c>
      <c r="F33" s="151">
        <f>ROUND((SUM(BE122:BE216)),  2)</f>
        <v>0</v>
      </c>
      <c r="G33" s="35"/>
      <c r="H33" s="35"/>
      <c r="I33" s="152">
        <v>0.20999999999999999</v>
      </c>
      <c r="J33" s="151">
        <f>ROUND(((SUM(BE122:BE216))*I33),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42</v>
      </c>
      <c r="F34" s="151">
        <f>ROUND((SUM(BF122:BF216)),  2)</f>
        <v>0</v>
      </c>
      <c r="G34" s="35"/>
      <c r="H34" s="35"/>
      <c r="I34" s="152">
        <v>0.14999999999999999</v>
      </c>
      <c r="J34" s="151">
        <f>ROUND(((SUM(BF122:BF216))*I34),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43</v>
      </c>
      <c r="F35" s="151">
        <f>ROUND((SUM(BG122:BG216)),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44</v>
      </c>
      <c r="F36" s="151">
        <f>ROUND((SUM(BH122:BH216)),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45</v>
      </c>
      <c r="F37" s="151">
        <f>ROUND((SUM(BI122:BI216)),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46</v>
      </c>
      <c r="E39" s="155"/>
      <c r="F39" s="155"/>
      <c r="G39" s="156" t="s">
        <v>47</v>
      </c>
      <c r="H39" s="157" t="s">
        <v>48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49</v>
      </c>
      <c r="E50" s="161"/>
      <c r="F50" s="161"/>
      <c r="G50" s="160" t="s">
        <v>50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51</v>
      </c>
      <c r="E61" s="163"/>
      <c r="F61" s="164" t="s">
        <v>52</v>
      </c>
      <c r="G61" s="162" t="s">
        <v>51</v>
      </c>
      <c r="H61" s="163"/>
      <c r="I61" s="163"/>
      <c r="J61" s="165" t="s">
        <v>52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53</v>
      </c>
      <c r="E65" s="166"/>
      <c r="F65" s="166"/>
      <c r="G65" s="160" t="s">
        <v>54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51</v>
      </c>
      <c r="E76" s="163"/>
      <c r="F76" s="164" t="s">
        <v>52</v>
      </c>
      <c r="G76" s="162" t="s">
        <v>51</v>
      </c>
      <c r="H76" s="163"/>
      <c r="I76" s="163"/>
      <c r="J76" s="165" t="s">
        <v>52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Snížení energetické náročnosti OD Andy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103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05 - Vzduchovody pro 1NP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26. 11. 2020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OD Andy s.r.o.</v>
      </c>
      <c r="G91" s="37"/>
      <c r="H91" s="37"/>
      <c r="I91" s="29" t="s">
        <v>30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J. Nešněra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106</v>
      </c>
      <c r="D94" s="173"/>
      <c r="E94" s="173"/>
      <c r="F94" s="173"/>
      <c r="G94" s="173"/>
      <c r="H94" s="173"/>
      <c r="I94" s="173"/>
      <c r="J94" s="174" t="s">
        <v>107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108</v>
      </c>
      <c r="D96" s="37"/>
      <c r="E96" s="37"/>
      <c r="F96" s="37"/>
      <c r="G96" s="37"/>
      <c r="H96" s="37"/>
      <c r="I96" s="37"/>
      <c r="J96" s="107">
        <f>J122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109</v>
      </c>
    </row>
    <row r="97" s="9" customFormat="1" ht="24.96" customHeight="1">
      <c r="A97" s="9"/>
      <c r="B97" s="176"/>
      <c r="C97" s="177"/>
      <c r="D97" s="178" t="s">
        <v>1180</v>
      </c>
      <c r="E97" s="179"/>
      <c r="F97" s="179"/>
      <c r="G97" s="179"/>
      <c r="H97" s="179"/>
      <c r="I97" s="179"/>
      <c r="J97" s="180">
        <f>J123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557</v>
      </c>
      <c r="E98" s="179"/>
      <c r="F98" s="179"/>
      <c r="G98" s="179"/>
      <c r="H98" s="179"/>
      <c r="I98" s="179"/>
      <c r="J98" s="180">
        <f>J124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1293</v>
      </c>
      <c r="E99" s="179"/>
      <c r="F99" s="179"/>
      <c r="G99" s="179"/>
      <c r="H99" s="179"/>
      <c r="I99" s="179"/>
      <c r="J99" s="180">
        <f>J193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1294</v>
      </c>
      <c r="E100" s="179"/>
      <c r="F100" s="179"/>
      <c r="G100" s="179"/>
      <c r="H100" s="179"/>
      <c r="I100" s="179"/>
      <c r="J100" s="180">
        <f>J204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1295</v>
      </c>
      <c r="E101" s="179"/>
      <c r="F101" s="179"/>
      <c r="G101" s="179"/>
      <c r="H101" s="179"/>
      <c r="I101" s="179"/>
      <c r="J101" s="180">
        <f>J211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1296</v>
      </c>
      <c r="E102" s="179"/>
      <c r="F102" s="179"/>
      <c r="G102" s="179"/>
      <c r="H102" s="179"/>
      <c r="I102" s="179"/>
      <c r="J102" s="180">
        <f>J214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124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71" t="str">
        <f>E7</f>
        <v>Snížení energetické náročnosti OD Andy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103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E9</f>
        <v>05 - Vzduchovody pro 1NP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F12</f>
        <v xml:space="preserve"> </v>
      </c>
      <c r="G116" s="37"/>
      <c r="H116" s="37"/>
      <c r="I116" s="29" t="s">
        <v>22</v>
      </c>
      <c r="J116" s="76" t="str">
        <f>IF(J12="","",J12)</f>
        <v>26. 11. 2020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E15</f>
        <v>OD Andy s.r.o.</v>
      </c>
      <c r="G118" s="37"/>
      <c r="H118" s="37"/>
      <c r="I118" s="29" t="s">
        <v>30</v>
      </c>
      <c r="J118" s="33" t="str">
        <f>E21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28</v>
      </c>
      <c r="D119" s="37"/>
      <c r="E119" s="37"/>
      <c r="F119" s="24" t="str">
        <f>IF(E18="","",E18)</f>
        <v>Vyplň údaj</v>
      </c>
      <c r="G119" s="37"/>
      <c r="H119" s="37"/>
      <c r="I119" s="29" t="s">
        <v>33</v>
      </c>
      <c r="J119" s="33" t="str">
        <f>E24</f>
        <v>J. Nešněra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0" customFormat="1" ht="29.28" customHeight="1">
      <c r="A121" s="182"/>
      <c r="B121" s="183"/>
      <c r="C121" s="184" t="s">
        <v>125</v>
      </c>
      <c r="D121" s="185" t="s">
        <v>61</v>
      </c>
      <c r="E121" s="185" t="s">
        <v>57</v>
      </c>
      <c r="F121" s="185" t="s">
        <v>58</v>
      </c>
      <c r="G121" s="185" t="s">
        <v>126</v>
      </c>
      <c r="H121" s="185" t="s">
        <v>127</v>
      </c>
      <c r="I121" s="185" t="s">
        <v>128</v>
      </c>
      <c r="J121" s="185" t="s">
        <v>107</v>
      </c>
      <c r="K121" s="186" t="s">
        <v>129</v>
      </c>
      <c r="L121" s="187"/>
      <c r="M121" s="97" t="s">
        <v>1</v>
      </c>
      <c r="N121" s="98" t="s">
        <v>40</v>
      </c>
      <c r="O121" s="98" t="s">
        <v>130</v>
      </c>
      <c r="P121" s="98" t="s">
        <v>131</v>
      </c>
      <c r="Q121" s="98" t="s">
        <v>132</v>
      </c>
      <c r="R121" s="98" t="s">
        <v>133</v>
      </c>
      <c r="S121" s="98" t="s">
        <v>134</v>
      </c>
      <c r="T121" s="99" t="s">
        <v>135</v>
      </c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</row>
    <row r="122" s="2" customFormat="1" ht="22.8" customHeight="1">
      <c r="A122" s="35"/>
      <c r="B122" s="36"/>
      <c r="C122" s="104" t="s">
        <v>136</v>
      </c>
      <c r="D122" s="37"/>
      <c r="E122" s="37"/>
      <c r="F122" s="37"/>
      <c r="G122" s="37"/>
      <c r="H122" s="37"/>
      <c r="I122" s="37"/>
      <c r="J122" s="188">
        <f>BK122</f>
        <v>0</v>
      </c>
      <c r="K122" s="37"/>
      <c r="L122" s="41"/>
      <c r="M122" s="100"/>
      <c r="N122" s="189"/>
      <c r="O122" s="101"/>
      <c r="P122" s="190">
        <f>P123+P124+P193+P204+P211+P214</f>
        <v>0</v>
      </c>
      <c r="Q122" s="101"/>
      <c r="R122" s="190">
        <f>R123+R124+R193+R204+R211+R214</f>
        <v>0</v>
      </c>
      <c r="S122" s="101"/>
      <c r="T122" s="191">
        <f>T123+T124+T193+T204+T211+T214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75</v>
      </c>
      <c r="AU122" s="14" t="s">
        <v>109</v>
      </c>
      <c r="BK122" s="192">
        <f>BK123+BK124+BK193+BK204+BK211+BK214</f>
        <v>0</v>
      </c>
    </row>
    <row r="123" s="11" customFormat="1" ht="25.92" customHeight="1">
      <c r="A123" s="11"/>
      <c r="B123" s="193"/>
      <c r="C123" s="194"/>
      <c r="D123" s="195" t="s">
        <v>75</v>
      </c>
      <c r="E123" s="196" t="s">
        <v>137</v>
      </c>
      <c r="F123" s="196" t="s">
        <v>1192</v>
      </c>
      <c r="G123" s="194"/>
      <c r="H123" s="194"/>
      <c r="I123" s="197"/>
      <c r="J123" s="198">
        <f>BK123</f>
        <v>0</v>
      </c>
      <c r="K123" s="194"/>
      <c r="L123" s="199"/>
      <c r="M123" s="200"/>
      <c r="N123" s="201"/>
      <c r="O123" s="201"/>
      <c r="P123" s="202">
        <v>0</v>
      </c>
      <c r="Q123" s="201"/>
      <c r="R123" s="202">
        <v>0</v>
      </c>
      <c r="S123" s="201"/>
      <c r="T123" s="203"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4" t="s">
        <v>84</v>
      </c>
      <c r="AT123" s="205" t="s">
        <v>75</v>
      </c>
      <c r="AU123" s="205" t="s">
        <v>76</v>
      </c>
      <c r="AY123" s="204" t="s">
        <v>139</v>
      </c>
      <c r="BK123" s="206">
        <v>0</v>
      </c>
    </row>
    <row r="124" s="11" customFormat="1" ht="25.92" customHeight="1">
      <c r="A124" s="11"/>
      <c r="B124" s="193"/>
      <c r="C124" s="194"/>
      <c r="D124" s="195" t="s">
        <v>75</v>
      </c>
      <c r="E124" s="196" t="s">
        <v>184</v>
      </c>
      <c r="F124" s="196" t="s">
        <v>1</v>
      </c>
      <c r="G124" s="194"/>
      <c r="H124" s="194"/>
      <c r="I124" s="197"/>
      <c r="J124" s="198">
        <f>BK124</f>
        <v>0</v>
      </c>
      <c r="K124" s="194"/>
      <c r="L124" s="199"/>
      <c r="M124" s="200"/>
      <c r="N124" s="201"/>
      <c r="O124" s="201"/>
      <c r="P124" s="202">
        <f>SUM(P125:P192)</f>
        <v>0</v>
      </c>
      <c r="Q124" s="201"/>
      <c r="R124" s="202">
        <f>SUM(R125:R192)</f>
        <v>0</v>
      </c>
      <c r="S124" s="201"/>
      <c r="T124" s="203">
        <f>SUM(T125:T192)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4" t="s">
        <v>84</v>
      </c>
      <c r="AT124" s="205" t="s">
        <v>75</v>
      </c>
      <c r="AU124" s="205" t="s">
        <v>76</v>
      </c>
      <c r="AY124" s="204" t="s">
        <v>139</v>
      </c>
      <c r="BK124" s="206">
        <f>SUM(BK125:BK192)</f>
        <v>0</v>
      </c>
    </row>
    <row r="125" s="2" customFormat="1" ht="16.5" customHeight="1">
      <c r="A125" s="35"/>
      <c r="B125" s="36"/>
      <c r="C125" s="207" t="s">
        <v>536</v>
      </c>
      <c r="D125" s="207" t="s">
        <v>140</v>
      </c>
      <c r="E125" s="208" t="s">
        <v>1297</v>
      </c>
      <c r="F125" s="209" t="s">
        <v>1298</v>
      </c>
      <c r="G125" s="210" t="s">
        <v>149</v>
      </c>
      <c r="H125" s="211">
        <v>1</v>
      </c>
      <c r="I125" s="212"/>
      <c r="J125" s="213">
        <f>ROUND(I125*H125,2)</f>
        <v>0</v>
      </c>
      <c r="K125" s="209" t="s">
        <v>1</v>
      </c>
      <c r="L125" s="41"/>
      <c r="M125" s="214" t="s">
        <v>1</v>
      </c>
      <c r="N125" s="215" t="s">
        <v>41</v>
      </c>
      <c r="O125" s="88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8" t="s">
        <v>144</v>
      </c>
      <c r="AT125" s="218" t="s">
        <v>140</v>
      </c>
      <c r="AU125" s="218" t="s">
        <v>84</v>
      </c>
      <c r="AY125" s="14" t="s">
        <v>139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4" t="s">
        <v>84</v>
      </c>
      <c r="BK125" s="219">
        <f>ROUND(I125*H125,2)</f>
        <v>0</v>
      </c>
      <c r="BL125" s="14" t="s">
        <v>144</v>
      </c>
      <c r="BM125" s="218" t="s">
        <v>86</v>
      </c>
    </row>
    <row r="126" s="2" customFormat="1">
      <c r="A126" s="35"/>
      <c r="B126" s="36"/>
      <c r="C126" s="37"/>
      <c r="D126" s="220" t="s">
        <v>145</v>
      </c>
      <c r="E126" s="37"/>
      <c r="F126" s="221" t="s">
        <v>1298</v>
      </c>
      <c r="G126" s="37"/>
      <c r="H126" s="37"/>
      <c r="I126" s="222"/>
      <c r="J126" s="37"/>
      <c r="K126" s="37"/>
      <c r="L126" s="41"/>
      <c r="M126" s="223"/>
      <c r="N126" s="224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145</v>
      </c>
      <c r="AU126" s="14" t="s">
        <v>84</v>
      </c>
    </row>
    <row r="127" s="2" customFormat="1" ht="16.5" customHeight="1">
      <c r="A127" s="35"/>
      <c r="B127" s="36"/>
      <c r="C127" s="207" t="s">
        <v>335</v>
      </c>
      <c r="D127" s="207" t="s">
        <v>140</v>
      </c>
      <c r="E127" s="208" t="s">
        <v>1299</v>
      </c>
      <c r="F127" s="209" t="s">
        <v>1300</v>
      </c>
      <c r="G127" s="210" t="s">
        <v>149</v>
      </c>
      <c r="H127" s="211">
        <v>2</v>
      </c>
      <c r="I127" s="212"/>
      <c r="J127" s="213">
        <f>ROUND(I127*H127,2)</f>
        <v>0</v>
      </c>
      <c r="K127" s="209" t="s">
        <v>1</v>
      </c>
      <c r="L127" s="41"/>
      <c r="M127" s="214" t="s">
        <v>1</v>
      </c>
      <c r="N127" s="215" t="s">
        <v>41</v>
      </c>
      <c r="O127" s="88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8" t="s">
        <v>144</v>
      </c>
      <c r="AT127" s="218" t="s">
        <v>140</v>
      </c>
      <c r="AU127" s="218" t="s">
        <v>84</v>
      </c>
      <c r="AY127" s="14" t="s">
        <v>139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4" t="s">
        <v>84</v>
      </c>
      <c r="BK127" s="219">
        <f>ROUND(I127*H127,2)</f>
        <v>0</v>
      </c>
      <c r="BL127" s="14" t="s">
        <v>144</v>
      </c>
      <c r="BM127" s="218" t="s">
        <v>144</v>
      </c>
    </row>
    <row r="128" s="2" customFormat="1">
      <c r="A128" s="35"/>
      <c r="B128" s="36"/>
      <c r="C128" s="37"/>
      <c r="D128" s="220" t="s">
        <v>145</v>
      </c>
      <c r="E128" s="37"/>
      <c r="F128" s="221" t="s">
        <v>1300</v>
      </c>
      <c r="G128" s="37"/>
      <c r="H128" s="37"/>
      <c r="I128" s="222"/>
      <c r="J128" s="37"/>
      <c r="K128" s="37"/>
      <c r="L128" s="41"/>
      <c r="M128" s="223"/>
      <c r="N128" s="224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145</v>
      </c>
      <c r="AU128" s="14" t="s">
        <v>84</v>
      </c>
    </row>
    <row r="129" s="2" customFormat="1" ht="16.5" customHeight="1">
      <c r="A129" s="35"/>
      <c r="B129" s="36"/>
      <c r="C129" s="207" t="s">
        <v>545</v>
      </c>
      <c r="D129" s="207" t="s">
        <v>140</v>
      </c>
      <c r="E129" s="208" t="s">
        <v>1301</v>
      </c>
      <c r="F129" s="209" t="s">
        <v>1302</v>
      </c>
      <c r="G129" s="210" t="s">
        <v>149</v>
      </c>
      <c r="H129" s="211">
        <v>9</v>
      </c>
      <c r="I129" s="212"/>
      <c r="J129" s="213">
        <f>ROUND(I129*H129,2)</f>
        <v>0</v>
      </c>
      <c r="K129" s="209" t="s">
        <v>1</v>
      </c>
      <c r="L129" s="41"/>
      <c r="M129" s="214" t="s">
        <v>1</v>
      </c>
      <c r="N129" s="215" t="s">
        <v>41</v>
      </c>
      <c r="O129" s="88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8" t="s">
        <v>144</v>
      </c>
      <c r="AT129" s="218" t="s">
        <v>140</v>
      </c>
      <c r="AU129" s="218" t="s">
        <v>84</v>
      </c>
      <c r="AY129" s="14" t="s">
        <v>139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4" t="s">
        <v>84</v>
      </c>
      <c r="BK129" s="219">
        <f>ROUND(I129*H129,2)</f>
        <v>0</v>
      </c>
      <c r="BL129" s="14" t="s">
        <v>144</v>
      </c>
      <c r="BM129" s="218" t="s">
        <v>154</v>
      </c>
    </row>
    <row r="130" s="2" customFormat="1">
      <c r="A130" s="35"/>
      <c r="B130" s="36"/>
      <c r="C130" s="37"/>
      <c r="D130" s="220" t="s">
        <v>145</v>
      </c>
      <c r="E130" s="37"/>
      <c r="F130" s="221" t="s">
        <v>1302</v>
      </c>
      <c r="G130" s="37"/>
      <c r="H130" s="37"/>
      <c r="I130" s="222"/>
      <c r="J130" s="37"/>
      <c r="K130" s="37"/>
      <c r="L130" s="41"/>
      <c r="M130" s="223"/>
      <c r="N130" s="224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145</v>
      </c>
      <c r="AU130" s="14" t="s">
        <v>84</v>
      </c>
    </row>
    <row r="131" s="2" customFormat="1" ht="16.5" customHeight="1">
      <c r="A131" s="35"/>
      <c r="B131" s="36"/>
      <c r="C131" s="207" t="s">
        <v>338</v>
      </c>
      <c r="D131" s="207" t="s">
        <v>140</v>
      </c>
      <c r="E131" s="208" t="s">
        <v>1303</v>
      </c>
      <c r="F131" s="209" t="s">
        <v>1304</v>
      </c>
      <c r="G131" s="210" t="s">
        <v>149</v>
      </c>
      <c r="H131" s="211">
        <v>1</v>
      </c>
      <c r="I131" s="212"/>
      <c r="J131" s="213">
        <f>ROUND(I131*H131,2)</f>
        <v>0</v>
      </c>
      <c r="K131" s="209" t="s">
        <v>1</v>
      </c>
      <c r="L131" s="41"/>
      <c r="M131" s="214" t="s">
        <v>1</v>
      </c>
      <c r="N131" s="215" t="s">
        <v>41</v>
      </c>
      <c r="O131" s="88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8" t="s">
        <v>144</v>
      </c>
      <c r="AT131" s="218" t="s">
        <v>140</v>
      </c>
      <c r="AU131" s="218" t="s">
        <v>84</v>
      </c>
      <c r="AY131" s="14" t="s">
        <v>139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4" t="s">
        <v>84</v>
      </c>
      <c r="BK131" s="219">
        <f>ROUND(I131*H131,2)</f>
        <v>0</v>
      </c>
      <c r="BL131" s="14" t="s">
        <v>144</v>
      </c>
      <c r="BM131" s="218" t="s">
        <v>157</v>
      </c>
    </row>
    <row r="132" s="2" customFormat="1">
      <c r="A132" s="35"/>
      <c r="B132" s="36"/>
      <c r="C132" s="37"/>
      <c r="D132" s="220" t="s">
        <v>145</v>
      </c>
      <c r="E132" s="37"/>
      <c r="F132" s="221" t="s">
        <v>1304</v>
      </c>
      <c r="G132" s="37"/>
      <c r="H132" s="37"/>
      <c r="I132" s="222"/>
      <c r="J132" s="37"/>
      <c r="K132" s="37"/>
      <c r="L132" s="41"/>
      <c r="M132" s="223"/>
      <c r="N132" s="224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145</v>
      </c>
      <c r="AU132" s="14" t="s">
        <v>84</v>
      </c>
    </row>
    <row r="133" s="2" customFormat="1" ht="16.5" customHeight="1">
      <c r="A133" s="35"/>
      <c r="B133" s="36"/>
      <c r="C133" s="207" t="s">
        <v>781</v>
      </c>
      <c r="D133" s="207" t="s">
        <v>140</v>
      </c>
      <c r="E133" s="208" t="s">
        <v>1305</v>
      </c>
      <c r="F133" s="209" t="s">
        <v>1306</v>
      </c>
      <c r="G133" s="210" t="s">
        <v>149</v>
      </c>
      <c r="H133" s="211">
        <v>1</v>
      </c>
      <c r="I133" s="212"/>
      <c r="J133" s="213">
        <f>ROUND(I133*H133,2)</f>
        <v>0</v>
      </c>
      <c r="K133" s="209" t="s">
        <v>1</v>
      </c>
      <c r="L133" s="41"/>
      <c r="M133" s="214" t="s">
        <v>1</v>
      </c>
      <c r="N133" s="215" t="s">
        <v>41</v>
      </c>
      <c r="O133" s="88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8" t="s">
        <v>144</v>
      </c>
      <c r="AT133" s="218" t="s">
        <v>140</v>
      </c>
      <c r="AU133" s="218" t="s">
        <v>84</v>
      </c>
      <c r="AY133" s="14" t="s">
        <v>139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4" t="s">
        <v>84</v>
      </c>
      <c r="BK133" s="219">
        <f>ROUND(I133*H133,2)</f>
        <v>0</v>
      </c>
      <c r="BL133" s="14" t="s">
        <v>144</v>
      </c>
      <c r="BM133" s="218" t="s">
        <v>161</v>
      </c>
    </row>
    <row r="134" s="2" customFormat="1">
      <c r="A134" s="35"/>
      <c r="B134" s="36"/>
      <c r="C134" s="37"/>
      <c r="D134" s="220" t="s">
        <v>145</v>
      </c>
      <c r="E134" s="37"/>
      <c r="F134" s="221" t="s">
        <v>1306</v>
      </c>
      <c r="G134" s="37"/>
      <c r="H134" s="37"/>
      <c r="I134" s="222"/>
      <c r="J134" s="37"/>
      <c r="K134" s="37"/>
      <c r="L134" s="41"/>
      <c r="M134" s="223"/>
      <c r="N134" s="224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145</v>
      </c>
      <c r="AU134" s="14" t="s">
        <v>84</v>
      </c>
    </row>
    <row r="135" s="2" customFormat="1" ht="16.5" customHeight="1">
      <c r="A135" s="35"/>
      <c r="B135" s="36"/>
      <c r="C135" s="207" t="s">
        <v>342</v>
      </c>
      <c r="D135" s="207" t="s">
        <v>140</v>
      </c>
      <c r="E135" s="208" t="s">
        <v>1307</v>
      </c>
      <c r="F135" s="209" t="s">
        <v>1308</v>
      </c>
      <c r="G135" s="210" t="s">
        <v>149</v>
      </c>
      <c r="H135" s="211">
        <v>1</v>
      </c>
      <c r="I135" s="212"/>
      <c r="J135" s="213">
        <f>ROUND(I135*H135,2)</f>
        <v>0</v>
      </c>
      <c r="K135" s="209" t="s">
        <v>1</v>
      </c>
      <c r="L135" s="41"/>
      <c r="M135" s="214" t="s">
        <v>1</v>
      </c>
      <c r="N135" s="215" t="s">
        <v>41</v>
      </c>
      <c r="O135" s="88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8" t="s">
        <v>144</v>
      </c>
      <c r="AT135" s="218" t="s">
        <v>140</v>
      </c>
      <c r="AU135" s="218" t="s">
        <v>84</v>
      </c>
      <c r="AY135" s="14" t="s">
        <v>139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4" t="s">
        <v>84</v>
      </c>
      <c r="BK135" s="219">
        <f>ROUND(I135*H135,2)</f>
        <v>0</v>
      </c>
      <c r="BL135" s="14" t="s">
        <v>144</v>
      </c>
      <c r="BM135" s="218" t="s">
        <v>165</v>
      </c>
    </row>
    <row r="136" s="2" customFormat="1">
      <c r="A136" s="35"/>
      <c r="B136" s="36"/>
      <c r="C136" s="37"/>
      <c r="D136" s="220" t="s">
        <v>145</v>
      </c>
      <c r="E136" s="37"/>
      <c r="F136" s="221" t="s">
        <v>1308</v>
      </c>
      <c r="G136" s="37"/>
      <c r="H136" s="37"/>
      <c r="I136" s="222"/>
      <c r="J136" s="37"/>
      <c r="K136" s="37"/>
      <c r="L136" s="41"/>
      <c r="M136" s="223"/>
      <c r="N136" s="224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145</v>
      </c>
      <c r="AU136" s="14" t="s">
        <v>84</v>
      </c>
    </row>
    <row r="137" s="2" customFormat="1" ht="24.15" customHeight="1">
      <c r="A137" s="35"/>
      <c r="B137" s="36"/>
      <c r="C137" s="207" t="s">
        <v>788</v>
      </c>
      <c r="D137" s="207" t="s">
        <v>140</v>
      </c>
      <c r="E137" s="208" t="s">
        <v>1309</v>
      </c>
      <c r="F137" s="209" t="s">
        <v>1310</v>
      </c>
      <c r="G137" s="210" t="s">
        <v>149</v>
      </c>
      <c r="H137" s="211">
        <v>1</v>
      </c>
      <c r="I137" s="212"/>
      <c r="J137" s="213">
        <f>ROUND(I137*H137,2)</f>
        <v>0</v>
      </c>
      <c r="K137" s="209" t="s">
        <v>1</v>
      </c>
      <c r="L137" s="41"/>
      <c r="M137" s="214" t="s">
        <v>1</v>
      </c>
      <c r="N137" s="215" t="s">
        <v>41</v>
      </c>
      <c r="O137" s="88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8" t="s">
        <v>144</v>
      </c>
      <c r="AT137" s="218" t="s">
        <v>140</v>
      </c>
      <c r="AU137" s="218" t="s">
        <v>84</v>
      </c>
      <c r="AY137" s="14" t="s">
        <v>139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4" t="s">
        <v>84</v>
      </c>
      <c r="BK137" s="219">
        <f>ROUND(I137*H137,2)</f>
        <v>0</v>
      </c>
      <c r="BL137" s="14" t="s">
        <v>144</v>
      </c>
      <c r="BM137" s="218" t="s">
        <v>169</v>
      </c>
    </row>
    <row r="138" s="2" customFormat="1">
      <c r="A138" s="35"/>
      <c r="B138" s="36"/>
      <c r="C138" s="37"/>
      <c r="D138" s="220" t="s">
        <v>145</v>
      </c>
      <c r="E138" s="37"/>
      <c r="F138" s="221" t="s">
        <v>1310</v>
      </c>
      <c r="G138" s="37"/>
      <c r="H138" s="37"/>
      <c r="I138" s="222"/>
      <c r="J138" s="37"/>
      <c r="K138" s="37"/>
      <c r="L138" s="41"/>
      <c r="M138" s="223"/>
      <c r="N138" s="224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145</v>
      </c>
      <c r="AU138" s="14" t="s">
        <v>84</v>
      </c>
    </row>
    <row r="139" s="2" customFormat="1" ht="16.5" customHeight="1">
      <c r="A139" s="35"/>
      <c r="B139" s="36"/>
      <c r="C139" s="207" t="s">
        <v>345</v>
      </c>
      <c r="D139" s="207" t="s">
        <v>140</v>
      </c>
      <c r="E139" s="208" t="s">
        <v>1311</v>
      </c>
      <c r="F139" s="209" t="s">
        <v>1312</v>
      </c>
      <c r="G139" s="210" t="s">
        <v>149</v>
      </c>
      <c r="H139" s="211">
        <v>1</v>
      </c>
      <c r="I139" s="212"/>
      <c r="J139" s="213">
        <f>ROUND(I139*H139,2)</f>
        <v>0</v>
      </c>
      <c r="K139" s="209" t="s">
        <v>1</v>
      </c>
      <c r="L139" s="41"/>
      <c r="M139" s="214" t="s">
        <v>1</v>
      </c>
      <c r="N139" s="215" t="s">
        <v>41</v>
      </c>
      <c r="O139" s="88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8" t="s">
        <v>144</v>
      </c>
      <c r="AT139" s="218" t="s">
        <v>140</v>
      </c>
      <c r="AU139" s="218" t="s">
        <v>84</v>
      </c>
      <c r="AY139" s="14" t="s">
        <v>139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4" t="s">
        <v>84</v>
      </c>
      <c r="BK139" s="219">
        <f>ROUND(I139*H139,2)</f>
        <v>0</v>
      </c>
      <c r="BL139" s="14" t="s">
        <v>144</v>
      </c>
      <c r="BM139" s="218" t="s">
        <v>172</v>
      </c>
    </row>
    <row r="140" s="2" customFormat="1">
      <c r="A140" s="35"/>
      <c r="B140" s="36"/>
      <c r="C140" s="37"/>
      <c r="D140" s="220" t="s">
        <v>145</v>
      </c>
      <c r="E140" s="37"/>
      <c r="F140" s="221" t="s">
        <v>1312</v>
      </c>
      <c r="G140" s="37"/>
      <c r="H140" s="37"/>
      <c r="I140" s="222"/>
      <c r="J140" s="37"/>
      <c r="K140" s="37"/>
      <c r="L140" s="41"/>
      <c r="M140" s="223"/>
      <c r="N140" s="224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145</v>
      </c>
      <c r="AU140" s="14" t="s">
        <v>84</v>
      </c>
    </row>
    <row r="141" s="2" customFormat="1" ht="16.5" customHeight="1">
      <c r="A141" s="35"/>
      <c r="B141" s="36"/>
      <c r="C141" s="207" t="s">
        <v>795</v>
      </c>
      <c r="D141" s="207" t="s">
        <v>140</v>
      </c>
      <c r="E141" s="208" t="s">
        <v>1313</v>
      </c>
      <c r="F141" s="209" t="s">
        <v>1314</v>
      </c>
      <c r="G141" s="210" t="s">
        <v>149</v>
      </c>
      <c r="H141" s="211">
        <v>2</v>
      </c>
      <c r="I141" s="212"/>
      <c r="J141" s="213">
        <f>ROUND(I141*H141,2)</f>
        <v>0</v>
      </c>
      <c r="K141" s="209" t="s">
        <v>1</v>
      </c>
      <c r="L141" s="41"/>
      <c r="M141" s="214" t="s">
        <v>1</v>
      </c>
      <c r="N141" s="215" t="s">
        <v>41</v>
      </c>
      <c r="O141" s="88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8" t="s">
        <v>144</v>
      </c>
      <c r="AT141" s="218" t="s">
        <v>140</v>
      </c>
      <c r="AU141" s="218" t="s">
        <v>84</v>
      </c>
      <c r="AY141" s="14" t="s">
        <v>139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4" t="s">
        <v>84</v>
      </c>
      <c r="BK141" s="219">
        <f>ROUND(I141*H141,2)</f>
        <v>0</v>
      </c>
      <c r="BL141" s="14" t="s">
        <v>144</v>
      </c>
      <c r="BM141" s="218" t="s">
        <v>176</v>
      </c>
    </row>
    <row r="142" s="2" customFormat="1">
      <c r="A142" s="35"/>
      <c r="B142" s="36"/>
      <c r="C142" s="37"/>
      <c r="D142" s="220" t="s">
        <v>145</v>
      </c>
      <c r="E142" s="37"/>
      <c r="F142" s="221" t="s">
        <v>1314</v>
      </c>
      <c r="G142" s="37"/>
      <c r="H142" s="37"/>
      <c r="I142" s="222"/>
      <c r="J142" s="37"/>
      <c r="K142" s="37"/>
      <c r="L142" s="41"/>
      <c r="M142" s="223"/>
      <c r="N142" s="224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145</v>
      </c>
      <c r="AU142" s="14" t="s">
        <v>84</v>
      </c>
    </row>
    <row r="143" s="2" customFormat="1" ht="24.15" customHeight="1">
      <c r="A143" s="35"/>
      <c r="B143" s="36"/>
      <c r="C143" s="207" t="s">
        <v>349</v>
      </c>
      <c r="D143" s="207" t="s">
        <v>140</v>
      </c>
      <c r="E143" s="208" t="s">
        <v>1315</v>
      </c>
      <c r="F143" s="209" t="s">
        <v>1316</v>
      </c>
      <c r="G143" s="210" t="s">
        <v>149</v>
      </c>
      <c r="H143" s="211">
        <v>1</v>
      </c>
      <c r="I143" s="212"/>
      <c r="J143" s="213">
        <f>ROUND(I143*H143,2)</f>
        <v>0</v>
      </c>
      <c r="K143" s="209" t="s">
        <v>1</v>
      </c>
      <c r="L143" s="41"/>
      <c r="M143" s="214" t="s">
        <v>1</v>
      </c>
      <c r="N143" s="215" t="s">
        <v>41</v>
      </c>
      <c r="O143" s="88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8" t="s">
        <v>144</v>
      </c>
      <c r="AT143" s="218" t="s">
        <v>140</v>
      </c>
      <c r="AU143" s="218" t="s">
        <v>84</v>
      </c>
      <c r="AY143" s="14" t="s">
        <v>139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4" t="s">
        <v>84</v>
      </c>
      <c r="BK143" s="219">
        <f>ROUND(I143*H143,2)</f>
        <v>0</v>
      </c>
      <c r="BL143" s="14" t="s">
        <v>144</v>
      </c>
      <c r="BM143" s="218" t="s">
        <v>179</v>
      </c>
    </row>
    <row r="144" s="2" customFormat="1">
      <c r="A144" s="35"/>
      <c r="B144" s="36"/>
      <c r="C144" s="37"/>
      <c r="D144" s="220" t="s">
        <v>145</v>
      </c>
      <c r="E144" s="37"/>
      <c r="F144" s="221" t="s">
        <v>1316</v>
      </c>
      <c r="G144" s="37"/>
      <c r="H144" s="37"/>
      <c r="I144" s="222"/>
      <c r="J144" s="37"/>
      <c r="K144" s="37"/>
      <c r="L144" s="41"/>
      <c r="M144" s="223"/>
      <c r="N144" s="224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145</v>
      </c>
      <c r="AU144" s="14" t="s">
        <v>84</v>
      </c>
    </row>
    <row r="145" s="2" customFormat="1" ht="16.5" customHeight="1">
      <c r="A145" s="35"/>
      <c r="B145" s="36"/>
      <c r="C145" s="207" t="s">
        <v>802</v>
      </c>
      <c r="D145" s="207" t="s">
        <v>140</v>
      </c>
      <c r="E145" s="208" t="s">
        <v>1317</v>
      </c>
      <c r="F145" s="209" t="s">
        <v>1318</v>
      </c>
      <c r="G145" s="210" t="s">
        <v>149</v>
      </c>
      <c r="H145" s="211">
        <v>1</v>
      </c>
      <c r="I145" s="212"/>
      <c r="J145" s="213">
        <f>ROUND(I145*H145,2)</f>
        <v>0</v>
      </c>
      <c r="K145" s="209" t="s">
        <v>1</v>
      </c>
      <c r="L145" s="41"/>
      <c r="M145" s="214" t="s">
        <v>1</v>
      </c>
      <c r="N145" s="215" t="s">
        <v>41</v>
      </c>
      <c r="O145" s="88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8" t="s">
        <v>144</v>
      </c>
      <c r="AT145" s="218" t="s">
        <v>140</v>
      </c>
      <c r="AU145" s="218" t="s">
        <v>84</v>
      </c>
      <c r="AY145" s="14" t="s">
        <v>139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4" t="s">
        <v>84</v>
      </c>
      <c r="BK145" s="219">
        <f>ROUND(I145*H145,2)</f>
        <v>0</v>
      </c>
      <c r="BL145" s="14" t="s">
        <v>144</v>
      </c>
      <c r="BM145" s="218" t="s">
        <v>183</v>
      </c>
    </row>
    <row r="146" s="2" customFormat="1">
      <c r="A146" s="35"/>
      <c r="B146" s="36"/>
      <c r="C146" s="37"/>
      <c r="D146" s="220" t="s">
        <v>145</v>
      </c>
      <c r="E146" s="37"/>
      <c r="F146" s="221" t="s">
        <v>1318</v>
      </c>
      <c r="G146" s="37"/>
      <c r="H146" s="37"/>
      <c r="I146" s="222"/>
      <c r="J146" s="37"/>
      <c r="K146" s="37"/>
      <c r="L146" s="41"/>
      <c r="M146" s="223"/>
      <c r="N146" s="224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145</v>
      </c>
      <c r="AU146" s="14" t="s">
        <v>84</v>
      </c>
    </row>
    <row r="147" s="2" customFormat="1" ht="16.5" customHeight="1">
      <c r="A147" s="35"/>
      <c r="B147" s="36"/>
      <c r="C147" s="207" t="s">
        <v>352</v>
      </c>
      <c r="D147" s="207" t="s">
        <v>140</v>
      </c>
      <c r="E147" s="208" t="s">
        <v>1319</v>
      </c>
      <c r="F147" s="209" t="s">
        <v>1320</v>
      </c>
      <c r="G147" s="210" t="s">
        <v>149</v>
      </c>
      <c r="H147" s="211">
        <v>2</v>
      </c>
      <c r="I147" s="212"/>
      <c r="J147" s="213">
        <f>ROUND(I147*H147,2)</f>
        <v>0</v>
      </c>
      <c r="K147" s="209" t="s">
        <v>1</v>
      </c>
      <c r="L147" s="41"/>
      <c r="M147" s="214" t="s">
        <v>1</v>
      </c>
      <c r="N147" s="215" t="s">
        <v>41</v>
      </c>
      <c r="O147" s="88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8" t="s">
        <v>144</v>
      </c>
      <c r="AT147" s="218" t="s">
        <v>140</v>
      </c>
      <c r="AU147" s="218" t="s">
        <v>84</v>
      </c>
      <c r="AY147" s="14" t="s">
        <v>139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4" t="s">
        <v>84</v>
      </c>
      <c r="BK147" s="219">
        <f>ROUND(I147*H147,2)</f>
        <v>0</v>
      </c>
      <c r="BL147" s="14" t="s">
        <v>144</v>
      </c>
      <c r="BM147" s="218" t="s">
        <v>188</v>
      </c>
    </row>
    <row r="148" s="2" customFormat="1">
      <c r="A148" s="35"/>
      <c r="B148" s="36"/>
      <c r="C148" s="37"/>
      <c r="D148" s="220" t="s">
        <v>145</v>
      </c>
      <c r="E148" s="37"/>
      <c r="F148" s="221" t="s">
        <v>1320</v>
      </c>
      <c r="G148" s="37"/>
      <c r="H148" s="37"/>
      <c r="I148" s="222"/>
      <c r="J148" s="37"/>
      <c r="K148" s="37"/>
      <c r="L148" s="41"/>
      <c r="M148" s="223"/>
      <c r="N148" s="224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145</v>
      </c>
      <c r="AU148" s="14" t="s">
        <v>84</v>
      </c>
    </row>
    <row r="149" s="2" customFormat="1" ht="16.5" customHeight="1">
      <c r="A149" s="35"/>
      <c r="B149" s="36"/>
      <c r="C149" s="207" t="s">
        <v>809</v>
      </c>
      <c r="D149" s="207" t="s">
        <v>140</v>
      </c>
      <c r="E149" s="208" t="s">
        <v>1321</v>
      </c>
      <c r="F149" s="209" t="s">
        <v>1322</v>
      </c>
      <c r="G149" s="210" t="s">
        <v>149</v>
      </c>
      <c r="H149" s="211">
        <v>1</v>
      </c>
      <c r="I149" s="212"/>
      <c r="J149" s="213">
        <f>ROUND(I149*H149,2)</f>
        <v>0</v>
      </c>
      <c r="K149" s="209" t="s">
        <v>1</v>
      </c>
      <c r="L149" s="41"/>
      <c r="M149" s="214" t="s">
        <v>1</v>
      </c>
      <c r="N149" s="215" t="s">
        <v>41</v>
      </c>
      <c r="O149" s="88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8" t="s">
        <v>144</v>
      </c>
      <c r="AT149" s="218" t="s">
        <v>140</v>
      </c>
      <c r="AU149" s="218" t="s">
        <v>84</v>
      </c>
      <c r="AY149" s="14" t="s">
        <v>139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4" t="s">
        <v>84</v>
      </c>
      <c r="BK149" s="219">
        <f>ROUND(I149*H149,2)</f>
        <v>0</v>
      </c>
      <c r="BL149" s="14" t="s">
        <v>144</v>
      </c>
      <c r="BM149" s="218" t="s">
        <v>193</v>
      </c>
    </row>
    <row r="150" s="2" customFormat="1">
      <c r="A150" s="35"/>
      <c r="B150" s="36"/>
      <c r="C150" s="37"/>
      <c r="D150" s="220" t="s">
        <v>145</v>
      </c>
      <c r="E150" s="37"/>
      <c r="F150" s="221" t="s">
        <v>1322</v>
      </c>
      <c r="G150" s="37"/>
      <c r="H150" s="37"/>
      <c r="I150" s="222"/>
      <c r="J150" s="37"/>
      <c r="K150" s="37"/>
      <c r="L150" s="41"/>
      <c r="M150" s="223"/>
      <c r="N150" s="224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145</v>
      </c>
      <c r="AU150" s="14" t="s">
        <v>84</v>
      </c>
    </row>
    <row r="151" s="2" customFormat="1" ht="24.15" customHeight="1">
      <c r="A151" s="35"/>
      <c r="B151" s="36"/>
      <c r="C151" s="207" t="s">
        <v>356</v>
      </c>
      <c r="D151" s="207" t="s">
        <v>140</v>
      </c>
      <c r="E151" s="208" t="s">
        <v>1323</v>
      </c>
      <c r="F151" s="209" t="s">
        <v>1324</v>
      </c>
      <c r="G151" s="210" t="s">
        <v>149</v>
      </c>
      <c r="H151" s="211">
        <v>1</v>
      </c>
      <c r="I151" s="212"/>
      <c r="J151" s="213">
        <f>ROUND(I151*H151,2)</f>
        <v>0</v>
      </c>
      <c r="K151" s="209" t="s">
        <v>1</v>
      </c>
      <c r="L151" s="41"/>
      <c r="M151" s="214" t="s">
        <v>1</v>
      </c>
      <c r="N151" s="215" t="s">
        <v>41</v>
      </c>
      <c r="O151" s="88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8" t="s">
        <v>144</v>
      </c>
      <c r="AT151" s="218" t="s">
        <v>140</v>
      </c>
      <c r="AU151" s="218" t="s">
        <v>84</v>
      </c>
      <c r="AY151" s="14" t="s">
        <v>139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4" t="s">
        <v>84</v>
      </c>
      <c r="BK151" s="219">
        <f>ROUND(I151*H151,2)</f>
        <v>0</v>
      </c>
      <c r="BL151" s="14" t="s">
        <v>144</v>
      </c>
      <c r="BM151" s="218" t="s">
        <v>197</v>
      </c>
    </row>
    <row r="152" s="2" customFormat="1">
      <c r="A152" s="35"/>
      <c r="B152" s="36"/>
      <c r="C152" s="37"/>
      <c r="D152" s="220" t="s">
        <v>145</v>
      </c>
      <c r="E152" s="37"/>
      <c r="F152" s="221" t="s">
        <v>1324</v>
      </c>
      <c r="G152" s="37"/>
      <c r="H152" s="37"/>
      <c r="I152" s="222"/>
      <c r="J152" s="37"/>
      <c r="K152" s="37"/>
      <c r="L152" s="41"/>
      <c r="M152" s="223"/>
      <c r="N152" s="224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145</v>
      </c>
      <c r="AU152" s="14" t="s">
        <v>84</v>
      </c>
    </row>
    <row r="153" s="2" customFormat="1" ht="16.5" customHeight="1">
      <c r="A153" s="35"/>
      <c r="B153" s="36"/>
      <c r="C153" s="207" t="s">
        <v>816</v>
      </c>
      <c r="D153" s="207" t="s">
        <v>140</v>
      </c>
      <c r="E153" s="208" t="s">
        <v>1325</v>
      </c>
      <c r="F153" s="209" t="s">
        <v>1326</v>
      </c>
      <c r="G153" s="210" t="s">
        <v>149</v>
      </c>
      <c r="H153" s="211">
        <v>1</v>
      </c>
      <c r="I153" s="212"/>
      <c r="J153" s="213">
        <f>ROUND(I153*H153,2)</f>
        <v>0</v>
      </c>
      <c r="K153" s="209" t="s">
        <v>1</v>
      </c>
      <c r="L153" s="41"/>
      <c r="M153" s="214" t="s">
        <v>1</v>
      </c>
      <c r="N153" s="215" t="s">
        <v>41</v>
      </c>
      <c r="O153" s="88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8" t="s">
        <v>144</v>
      </c>
      <c r="AT153" s="218" t="s">
        <v>140</v>
      </c>
      <c r="AU153" s="218" t="s">
        <v>84</v>
      </c>
      <c r="AY153" s="14" t="s">
        <v>139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4" t="s">
        <v>84</v>
      </c>
      <c r="BK153" s="219">
        <f>ROUND(I153*H153,2)</f>
        <v>0</v>
      </c>
      <c r="BL153" s="14" t="s">
        <v>144</v>
      </c>
      <c r="BM153" s="218" t="s">
        <v>201</v>
      </c>
    </row>
    <row r="154" s="2" customFormat="1">
      <c r="A154" s="35"/>
      <c r="B154" s="36"/>
      <c r="C154" s="37"/>
      <c r="D154" s="220" t="s">
        <v>145</v>
      </c>
      <c r="E154" s="37"/>
      <c r="F154" s="221" t="s">
        <v>1326</v>
      </c>
      <c r="G154" s="37"/>
      <c r="H154" s="37"/>
      <c r="I154" s="222"/>
      <c r="J154" s="37"/>
      <c r="K154" s="37"/>
      <c r="L154" s="41"/>
      <c r="M154" s="223"/>
      <c r="N154" s="224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145</v>
      </c>
      <c r="AU154" s="14" t="s">
        <v>84</v>
      </c>
    </row>
    <row r="155" s="2" customFormat="1" ht="16.5" customHeight="1">
      <c r="A155" s="35"/>
      <c r="B155" s="36"/>
      <c r="C155" s="207" t="s">
        <v>359</v>
      </c>
      <c r="D155" s="207" t="s">
        <v>140</v>
      </c>
      <c r="E155" s="208" t="s">
        <v>1327</v>
      </c>
      <c r="F155" s="209" t="s">
        <v>1328</v>
      </c>
      <c r="G155" s="210" t="s">
        <v>149</v>
      </c>
      <c r="H155" s="211">
        <v>3</v>
      </c>
      <c r="I155" s="212"/>
      <c r="J155" s="213">
        <f>ROUND(I155*H155,2)</f>
        <v>0</v>
      </c>
      <c r="K155" s="209" t="s">
        <v>1</v>
      </c>
      <c r="L155" s="41"/>
      <c r="M155" s="214" t="s">
        <v>1</v>
      </c>
      <c r="N155" s="215" t="s">
        <v>41</v>
      </c>
      <c r="O155" s="88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8" t="s">
        <v>144</v>
      </c>
      <c r="AT155" s="218" t="s">
        <v>140</v>
      </c>
      <c r="AU155" s="218" t="s">
        <v>84</v>
      </c>
      <c r="AY155" s="14" t="s">
        <v>139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4" t="s">
        <v>84</v>
      </c>
      <c r="BK155" s="219">
        <f>ROUND(I155*H155,2)</f>
        <v>0</v>
      </c>
      <c r="BL155" s="14" t="s">
        <v>144</v>
      </c>
      <c r="BM155" s="218" t="s">
        <v>204</v>
      </c>
    </row>
    <row r="156" s="2" customFormat="1">
      <c r="A156" s="35"/>
      <c r="B156" s="36"/>
      <c r="C156" s="37"/>
      <c r="D156" s="220" t="s">
        <v>145</v>
      </c>
      <c r="E156" s="37"/>
      <c r="F156" s="221" t="s">
        <v>1328</v>
      </c>
      <c r="G156" s="37"/>
      <c r="H156" s="37"/>
      <c r="I156" s="222"/>
      <c r="J156" s="37"/>
      <c r="K156" s="37"/>
      <c r="L156" s="41"/>
      <c r="M156" s="223"/>
      <c r="N156" s="224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145</v>
      </c>
      <c r="AU156" s="14" t="s">
        <v>84</v>
      </c>
    </row>
    <row r="157" s="2" customFormat="1" ht="24.15" customHeight="1">
      <c r="A157" s="35"/>
      <c r="B157" s="36"/>
      <c r="C157" s="207" t="s">
        <v>824</v>
      </c>
      <c r="D157" s="207" t="s">
        <v>140</v>
      </c>
      <c r="E157" s="208" t="s">
        <v>1329</v>
      </c>
      <c r="F157" s="209" t="s">
        <v>1330</v>
      </c>
      <c r="G157" s="210" t="s">
        <v>149</v>
      </c>
      <c r="H157" s="211">
        <v>1</v>
      </c>
      <c r="I157" s="212"/>
      <c r="J157" s="213">
        <f>ROUND(I157*H157,2)</f>
        <v>0</v>
      </c>
      <c r="K157" s="209" t="s">
        <v>1</v>
      </c>
      <c r="L157" s="41"/>
      <c r="M157" s="214" t="s">
        <v>1</v>
      </c>
      <c r="N157" s="215" t="s">
        <v>41</v>
      </c>
      <c r="O157" s="88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8" t="s">
        <v>144</v>
      </c>
      <c r="AT157" s="218" t="s">
        <v>140</v>
      </c>
      <c r="AU157" s="218" t="s">
        <v>84</v>
      </c>
      <c r="AY157" s="14" t="s">
        <v>139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4" t="s">
        <v>84</v>
      </c>
      <c r="BK157" s="219">
        <f>ROUND(I157*H157,2)</f>
        <v>0</v>
      </c>
      <c r="BL157" s="14" t="s">
        <v>144</v>
      </c>
      <c r="BM157" s="218" t="s">
        <v>208</v>
      </c>
    </row>
    <row r="158" s="2" customFormat="1">
      <c r="A158" s="35"/>
      <c r="B158" s="36"/>
      <c r="C158" s="37"/>
      <c r="D158" s="220" t="s">
        <v>145</v>
      </c>
      <c r="E158" s="37"/>
      <c r="F158" s="221" t="s">
        <v>1330</v>
      </c>
      <c r="G158" s="37"/>
      <c r="H158" s="37"/>
      <c r="I158" s="222"/>
      <c r="J158" s="37"/>
      <c r="K158" s="37"/>
      <c r="L158" s="41"/>
      <c r="M158" s="223"/>
      <c r="N158" s="224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145</v>
      </c>
      <c r="AU158" s="14" t="s">
        <v>84</v>
      </c>
    </row>
    <row r="159" s="2" customFormat="1" ht="16.5" customHeight="1">
      <c r="A159" s="35"/>
      <c r="B159" s="36"/>
      <c r="C159" s="207" t="s">
        <v>366</v>
      </c>
      <c r="D159" s="207" t="s">
        <v>140</v>
      </c>
      <c r="E159" s="208" t="s">
        <v>1331</v>
      </c>
      <c r="F159" s="209" t="s">
        <v>1332</v>
      </c>
      <c r="G159" s="210" t="s">
        <v>149</v>
      </c>
      <c r="H159" s="211">
        <v>1</v>
      </c>
      <c r="I159" s="212"/>
      <c r="J159" s="213">
        <f>ROUND(I159*H159,2)</f>
        <v>0</v>
      </c>
      <c r="K159" s="209" t="s">
        <v>1</v>
      </c>
      <c r="L159" s="41"/>
      <c r="M159" s="214" t="s">
        <v>1</v>
      </c>
      <c r="N159" s="215" t="s">
        <v>41</v>
      </c>
      <c r="O159" s="88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8" t="s">
        <v>144</v>
      </c>
      <c r="AT159" s="218" t="s">
        <v>140</v>
      </c>
      <c r="AU159" s="218" t="s">
        <v>84</v>
      </c>
      <c r="AY159" s="14" t="s">
        <v>139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4" t="s">
        <v>84</v>
      </c>
      <c r="BK159" s="219">
        <f>ROUND(I159*H159,2)</f>
        <v>0</v>
      </c>
      <c r="BL159" s="14" t="s">
        <v>144</v>
      </c>
      <c r="BM159" s="218" t="s">
        <v>212</v>
      </c>
    </row>
    <row r="160" s="2" customFormat="1">
      <c r="A160" s="35"/>
      <c r="B160" s="36"/>
      <c r="C160" s="37"/>
      <c r="D160" s="220" t="s">
        <v>145</v>
      </c>
      <c r="E160" s="37"/>
      <c r="F160" s="221" t="s">
        <v>1332</v>
      </c>
      <c r="G160" s="37"/>
      <c r="H160" s="37"/>
      <c r="I160" s="222"/>
      <c r="J160" s="37"/>
      <c r="K160" s="37"/>
      <c r="L160" s="41"/>
      <c r="M160" s="223"/>
      <c r="N160" s="224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145</v>
      </c>
      <c r="AU160" s="14" t="s">
        <v>84</v>
      </c>
    </row>
    <row r="161" s="2" customFormat="1" ht="16.5" customHeight="1">
      <c r="A161" s="35"/>
      <c r="B161" s="36"/>
      <c r="C161" s="207" t="s">
        <v>829</v>
      </c>
      <c r="D161" s="207" t="s">
        <v>140</v>
      </c>
      <c r="E161" s="208" t="s">
        <v>1333</v>
      </c>
      <c r="F161" s="209" t="s">
        <v>1334</v>
      </c>
      <c r="G161" s="210" t="s">
        <v>149</v>
      </c>
      <c r="H161" s="211">
        <v>2</v>
      </c>
      <c r="I161" s="212"/>
      <c r="J161" s="213">
        <f>ROUND(I161*H161,2)</f>
        <v>0</v>
      </c>
      <c r="K161" s="209" t="s">
        <v>1</v>
      </c>
      <c r="L161" s="41"/>
      <c r="M161" s="214" t="s">
        <v>1</v>
      </c>
      <c r="N161" s="215" t="s">
        <v>41</v>
      </c>
      <c r="O161" s="88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8" t="s">
        <v>144</v>
      </c>
      <c r="AT161" s="218" t="s">
        <v>140</v>
      </c>
      <c r="AU161" s="218" t="s">
        <v>84</v>
      </c>
      <c r="AY161" s="14" t="s">
        <v>139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4" t="s">
        <v>84</v>
      </c>
      <c r="BK161" s="219">
        <f>ROUND(I161*H161,2)</f>
        <v>0</v>
      </c>
      <c r="BL161" s="14" t="s">
        <v>144</v>
      </c>
      <c r="BM161" s="218" t="s">
        <v>216</v>
      </c>
    </row>
    <row r="162" s="2" customFormat="1">
      <c r="A162" s="35"/>
      <c r="B162" s="36"/>
      <c r="C162" s="37"/>
      <c r="D162" s="220" t="s">
        <v>145</v>
      </c>
      <c r="E162" s="37"/>
      <c r="F162" s="221" t="s">
        <v>1334</v>
      </c>
      <c r="G162" s="37"/>
      <c r="H162" s="37"/>
      <c r="I162" s="222"/>
      <c r="J162" s="37"/>
      <c r="K162" s="37"/>
      <c r="L162" s="41"/>
      <c r="M162" s="223"/>
      <c r="N162" s="224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145</v>
      </c>
      <c r="AU162" s="14" t="s">
        <v>84</v>
      </c>
    </row>
    <row r="163" s="2" customFormat="1" ht="16.5" customHeight="1">
      <c r="A163" s="35"/>
      <c r="B163" s="36"/>
      <c r="C163" s="207" t="s">
        <v>369</v>
      </c>
      <c r="D163" s="207" t="s">
        <v>140</v>
      </c>
      <c r="E163" s="208" t="s">
        <v>1297</v>
      </c>
      <c r="F163" s="209" t="s">
        <v>1298</v>
      </c>
      <c r="G163" s="210" t="s">
        <v>149</v>
      </c>
      <c r="H163" s="211">
        <v>1</v>
      </c>
      <c r="I163" s="212"/>
      <c r="J163" s="213">
        <f>ROUND(I163*H163,2)</f>
        <v>0</v>
      </c>
      <c r="K163" s="209" t="s">
        <v>1</v>
      </c>
      <c r="L163" s="41"/>
      <c r="M163" s="214" t="s">
        <v>1</v>
      </c>
      <c r="N163" s="215" t="s">
        <v>41</v>
      </c>
      <c r="O163" s="88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8" t="s">
        <v>144</v>
      </c>
      <c r="AT163" s="218" t="s">
        <v>140</v>
      </c>
      <c r="AU163" s="218" t="s">
        <v>84</v>
      </c>
      <c r="AY163" s="14" t="s">
        <v>139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4" t="s">
        <v>84</v>
      </c>
      <c r="BK163" s="219">
        <f>ROUND(I163*H163,2)</f>
        <v>0</v>
      </c>
      <c r="BL163" s="14" t="s">
        <v>144</v>
      </c>
      <c r="BM163" s="218" t="s">
        <v>220</v>
      </c>
    </row>
    <row r="164" s="2" customFormat="1">
      <c r="A164" s="35"/>
      <c r="B164" s="36"/>
      <c r="C164" s="37"/>
      <c r="D164" s="220" t="s">
        <v>145</v>
      </c>
      <c r="E164" s="37"/>
      <c r="F164" s="221" t="s">
        <v>1298</v>
      </c>
      <c r="G164" s="37"/>
      <c r="H164" s="37"/>
      <c r="I164" s="222"/>
      <c r="J164" s="37"/>
      <c r="K164" s="37"/>
      <c r="L164" s="41"/>
      <c r="M164" s="223"/>
      <c r="N164" s="224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145</v>
      </c>
      <c r="AU164" s="14" t="s">
        <v>84</v>
      </c>
    </row>
    <row r="165" s="2" customFormat="1" ht="16.5" customHeight="1">
      <c r="A165" s="35"/>
      <c r="B165" s="36"/>
      <c r="C165" s="207" t="s">
        <v>834</v>
      </c>
      <c r="D165" s="207" t="s">
        <v>140</v>
      </c>
      <c r="E165" s="208" t="s">
        <v>1301</v>
      </c>
      <c r="F165" s="209" t="s">
        <v>1302</v>
      </c>
      <c r="G165" s="210" t="s">
        <v>149</v>
      </c>
      <c r="H165" s="211">
        <v>4</v>
      </c>
      <c r="I165" s="212"/>
      <c r="J165" s="213">
        <f>ROUND(I165*H165,2)</f>
        <v>0</v>
      </c>
      <c r="K165" s="209" t="s">
        <v>1</v>
      </c>
      <c r="L165" s="41"/>
      <c r="M165" s="214" t="s">
        <v>1</v>
      </c>
      <c r="N165" s="215" t="s">
        <v>41</v>
      </c>
      <c r="O165" s="88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8" t="s">
        <v>144</v>
      </c>
      <c r="AT165" s="218" t="s">
        <v>140</v>
      </c>
      <c r="AU165" s="218" t="s">
        <v>84</v>
      </c>
      <c r="AY165" s="14" t="s">
        <v>139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4" t="s">
        <v>84</v>
      </c>
      <c r="BK165" s="219">
        <f>ROUND(I165*H165,2)</f>
        <v>0</v>
      </c>
      <c r="BL165" s="14" t="s">
        <v>144</v>
      </c>
      <c r="BM165" s="218" t="s">
        <v>224</v>
      </c>
    </row>
    <row r="166" s="2" customFormat="1">
      <c r="A166" s="35"/>
      <c r="B166" s="36"/>
      <c r="C166" s="37"/>
      <c r="D166" s="220" t="s">
        <v>145</v>
      </c>
      <c r="E166" s="37"/>
      <c r="F166" s="221" t="s">
        <v>1302</v>
      </c>
      <c r="G166" s="37"/>
      <c r="H166" s="37"/>
      <c r="I166" s="222"/>
      <c r="J166" s="37"/>
      <c r="K166" s="37"/>
      <c r="L166" s="41"/>
      <c r="M166" s="223"/>
      <c r="N166" s="224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145</v>
      </c>
      <c r="AU166" s="14" t="s">
        <v>84</v>
      </c>
    </row>
    <row r="167" s="2" customFormat="1" ht="24.15" customHeight="1">
      <c r="A167" s="35"/>
      <c r="B167" s="36"/>
      <c r="C167" s="207" t="s">
        <v>373</v>
      </c>
      <c r="D167" s="207" t="s">
        <v>140</v>
      </c>
      <c r="E167" s="208" t="s">
        <v>1309</v>
      </c>
      <c r="F167" s="209" t="s">
        <v>1310</v>
      </c>
      <c r="G167" s="210" t="s">
        <v>149</v>
      </c>
      <c r="H167" s="211">
        <v>1</v>
      </c>
      <c r="I167" s="212"/>
      <c r="J167" s="213">
        <f>ROUND(I167*H167,2)</f>
        <v>0</v>
      </c>
      <c r="K167" s="209" t="s">
        <v>1</v>
      </c>
      <c r="L167" s="41"/>
      <c r="M167" s="214" t="s">
        <v>1</v>
      </c>
      <c r="N167" s="215" t="s">
        <v>41</v>
      </c>
      <c r="O167" s="88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8" t="s">
        <v>144</v>
      </c>
      <c r="AT167" s="218" t="s">
        <v>140</v>
      </c>
      <c r="AU167" s="218" t="s">
        <v>84</v>
      </c>
      <c r="AY167" s="14" t="s">
        <v>139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4" t="s">
        <v>84</v>
      </c>
      <c r="BK167" s="219">
        <f>ROUND(I167*H167,2)</f>
        <v>0</v>
      </c>
      <c r="BL167" s="14" t="s">
        <v>144</v>
      </c>
      <c r="BM167" s="218" t="s">
        <v>228</v>
      </c>
    </row>
    <row r="168" s="2" customFormat="1">
      <c r="A168" s="35"/>
      <c r="B168" s="36"/>
      <c r="C168" s="37"/>
      <c r="D168" s="220" t="s">
        <v>145</v>
      </c>
      <c r="E168" s="37"/>
      <c r="F168" s="221" t="s">
        <v>1310</v>
      </c>
      <c r="G168" s="37"/>
      <c r="H168" s="37"/>
      <c r="I168" s="222"/>
      <c r="J168" s="37"/>
      <c r="K168" s="37"/>
      <c r="L168" s="41"/>
      <c r="M168" s="223"/>
      <c r="N168" s="224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145</v>
      </c>
      <c r="AU168" s="14" t="s">
        <v>84</v>
      </c>
    </row>
    <row r="169" s="2" customFormat="1" ht="16.5" customHeight="1">
      <c r="A169" s="35"/>
      <c r="B169" s="36"/>
      <c r="C169" s="207" t="s">
        <v>841</v>
      </c>
      <c r="D169" s="207" t="s">
        <v>140</v>
      </c>
      <c r="E169" s="208" t="s">
        <v>1311</v>
      </c>
      <c r="F169" s="209" t="s">
        <v>1312</v>
      </c>
      <c r="G169" s="210" t="s">
        <v>149</v>
      </c>
      <c r="H169" s="211">
        <v>1</v>
      </c>
      <c r="I169" s="212"/>
      <c r="J169" s="213">
        <f>ROUND(I169*H169,2)</f>
        <v>0</v>
      </c>
      <c r="K169" s="209" t="s">
        <v>1</v>
      </c>
      <c r="L169" s="41"/>
      <c r="M169" s="214" t="s">
        <v>1</v>
      </c>
      <c r="N169" s="215" t="s">
        <v>41</v>
      </c>
      <c r="O169" s="88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8" t="s">
        <v>144</v>
      </c>
      <c r="AT169" s="218" t="s">
        <v>140</v>
      </c>
      <c r="AU169" s="218" t="s">
        <v>84</v>
      </c>
      <c r="AY169" s="14" t="s">
        <v>139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4" t="s">
        <v>84</v>
      </c>
      <c r="BK169" s="219">
        <f>ROUND(I169*H169,2)</f>
        <v>0</v>
      </c>
      <c r="BL169" s="14" t="s">
        <v>144</v>
      </c>
      <c r="BM169" s="218" t="s">
        <v>233</v>
      </c>
    </row>
    <row r="170" s="2" customFormat="1">
      <c r="A170" s="35"/>
      <c r="B170" s="36"/>
      <c r="C170" s="37"/>
      <c r="D170" s="220" t="s">
        <v>145</v>
      </c>
      <c r="E170" s="37"/>
      <c r="F170" s="221" t="s">
        <v>1312</v>
      </c>
      <c r="G170" s="37"/>
      <c r="H170" s="37"/>
      <c r="I170" s="222"/>
      <c r="J170" s="37"/>
      <c r="K170" s="37"/>
      <c r="L170" s="41"/>
      <c r="M170" s="223"/>
      <c r="N170" s="224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145</v>
      </c>
      <c r="AU170" s="14" t="s">
        <v>84</v>
      </c>
    </row>
    <row r="171" s="2" customFormat="1" ht="16.5" customHeight="1">
      <c r="A171" s="35"/>
      <c r="B171" s="36"/>
      <c r="C171" s="207" t="s">
        <v>376</v>
      </c>
      <c r="D171" s="207" t="s">
        <v>140</v>
      </c>
      <c r="E171" s="208" t="s">
        <v>1313</v>
      </c>
      <c r="F171" s="209" t="s">
        <v>1314</v>
      </c>
      <c r="G171" s="210" t="s">
        <v>149</v>
      </c>
      <c r="H171" s="211">
        <v>2</v>
      </c>
      <c r="I171" s="212"/>
      <c r="J171" s="213">
        <f>ROUND(I171*H171,2)</f>
        <v>0</v>
      </c>
      <c r="K171" s="209" t="s">
        <v>1</v>
      </c>
      <c r="L171" s="41"/>
      <c r="M171" s="214" t="s">
        <v>1</v>
      </c>
      <c r="N171" s="215" t="s">
        <v>41</v>
      </c>
      <c r="O171" s="88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8" t="s">
        <v>144</v>
      </c>
      <c r="AT171" s="218" t="s">
        <v>140</v>
      </c>
      <c r="AU171" s="218" t="s">
        <v>84</v>
      </c>
      <c r="AY171" s="14" t="s">
        <v>139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4" t="s">
        <v>84</v>
      </c>
      <c r="BK171" s="219">
        <f>ROUND(I171*H171,2)</f>
        <v>0</v>
      </c>
      <c r="BL171" s="14" t="s">
        <v>144</v>
      </c>
      <c r="BM171" s="218" t="s">
        <v>237</v>
      </c>
    </row>
    <row r="172" s="2" customFormat="1">
      <c r="A172" s="35"/>
      <c r="B172" s="36"/>
      <c r="C172" s="37"/>
      <c r="D172" s="220" t="s">
        <v>145</v>
      </c>
      <c r="E172" s="37"/>
      <c r="F172" s="221" t="s">
        <v>1314</v>
      </c>
      <c r="G172" s="37"/>
      <c r="H172" s="37"/>
      <c r="I172" s="222"/>
      <c r="J172" s="37"/>
      <c r="K172" s="37"/>
      <c r="L172" s="41"/>
      <c r="M172" s="223"/>
      <c r="N172" s="224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145</v>
      </c>
      <c r="AU172" s="14" t="s">
        <v>84</v>
      </c>
    </row>
    <row r="173" s="2" customFormat="1" ht="24.15" customHeight="1">
      <c r="A173" s="35"/>
      <c r="B173" s="36"/>
      <c r="C173" s="207" t="s">
        <v>848</v>
      </c>
      <c r="D173" s="207" t="s">
        <v>140</v>
      </c>
      <c r="E173" s="208" t="s">
        <v>1315</v>
      </c>
      <c r="F173" s="209" t="s">
        <v>1316</v>
      </c>
      <c r="G173" s="210" t="s">
        <v>149</v>
      </c>
      <c r="H173" s="211">
        <v>1</v>
      </c>
      <c r="I173" s="212"/>
      <c r="J173" s="213">
        <f>ROUND(I173*H173,2)</f>
        <v>0</v>
      </c>
      <c r="K173" s="209" t="s">
        <v>1</v>
      </c>
      <c r="L173" s="41"/>
      <c r="M173" s="214" t="s">
        <v>1</v>
      </c>
      <c r="N173" s="215" t="s">
        <v>41</v>
      </c>
      <c r="O173" s="88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8" t="s">
        <v>144</v>
      </c>
      <c r="AT173" s="218" t="s">
        <v>140</v>
      </c>
      <c r="AU173" s="218" t="s">
        <v>84</v>
      </c>
      <c r="AY173" s="14" t="s">
        <v>139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4" t="s">
        <v>84</v>
      </c>
      <c r="BK173" s="219">
        <f>ROUND(I173*H173,2)</f>
        <v>0</v>
      </c>
      <c r="BL173" s="14" t="s">
        <v>144</v>
      </c>
      <c r="BM173" s="218" t="s">
        <v>241</v>
      </c>
    </row>
    <row r="174" s="2" customFormat="1">
      <c r="A174" s="35"/>
      <c r="B174" s="36"/>
      <c r="C174" s="37"/>
      <c r="D174" s="220" t="s">
        <v>145</v>
      </c>
      <c r="E174" s="37"/>
      <c r="F174" s="221" t="s">
        <v>1316</v>
      </c>
      <c r="G174" s="37"/>
      <c r="H174" s="37"/>
      <c r="I174" s="222"/>
      <c r="J174" s="37"/>
      <c r="K174" s="37"/>
      <c r="L174" s="41"/>
      <c r="M174" s="223"/>
      <c r="N174" s="224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145</v>
      </c>
      <c r="AU174" s="14" t="s">
        <v>84</v>
      </c>
    </row>
    <row r="175" s="2" customFormat="1" ht="16.5" customHeight="1">
      <c r="A175" s="35"/>
      <c r="B175" s="36"/>
      <c r="C175" s="207" t="s">
        <v>380</v>
      </c>
      <c r="D175" s="207" t="s">
        <v>140</v>
      </c>
      <c r="E175" s="208" t="s">
        <v>1317</v>
      </c>
      <c r="F175" s="209" t="s">
        <v>1318</v>
      </c>
      <c r="G175" s="210" t="s">
        <v>149</v>
      </c>
      <c r="H175" s="211">
        <v>1</v>
      </c>
      <c r="I175" s="212"/>
      <c r="J175" s="213">
        <f>ROUND(I175*H175,2)</f>
        <v>0</v>
      </c>
      <c r="K175" s="209" t="s">
        <v>1</v>
      </c>
      <c r="L175" s="41"/>
      <c r="M175" s="214" t="s">
        <v>1</v>
      </c>
      <c r="N175" s="215" t="s">
        <v>41</v>
      </c>
      <c r="O175" s="88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8" t="s">
        <v>144</v>
      </c>
      <c r="AT175" s="218" t="s">
        <v>140</v>
      </c>
      <c r="AU175" s="218" t="s">
        <v>84</v>
      </c>
      <c r="AY175" s="14" t="s">
        <v>139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4" t="s">
        <v>84</v>
      </c>
      <c r="BK175" s="219">
        <f>ROUND(I175*H175,2)</f>
        <v>0</v>
      </c>
      <c r="BL175" s="14" t="s">
        <v>144</v>
      </c>
      <c r="BM175" s="218" t="s">
        <v>244</v>
      </c>
    </row>
    <row r="176" s="2" customFormat="1">
      <c r="A176" s="35"/>
      <c r="B176" s="36"/>
      <c r="C176" s="37"/>
      <c r="D176" s="220" t="s">
        <v>145</v>
      </c>
      <c r="E176" s="37"/>
      <c r="F176" s="221" t="s">
        <v>1318</v>
      </c>
      <c r="G176" s="37"/>
      <c r="H176" s="37"/>
      <c r="I176" s="222"/>
      <c r="J176" s="37"/>
      <c r="K176" s="37"/>
      <c r="L176" s="41"/>
      <c r="M176" s="223"/>
      <c r="N176" s="224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145</v>
      </c>
      <c r="AU176" s="14" t="s">
        <v>84</v>
      </c>
    </row>
    <row r="177" s="2" customFormat="1" ht="16.5" customHeight="1">
      <c r="A177" s="35"/>
      <c r="B177" s="36"/>
      <c r="C177" s="207" t="s">
        <v>855</v>
      </c>
      <c r="D177" s="207" t="s">
        <v>140</v>
      </c>
      <c r="E177" s="208" t="s">
        <v>1319</v>
      </c>
      <c r="F177" s="209" t="s">
        <v>1320</v>
      </c>
      <c r="G177" s="210" t="s">
        <v>149</v>
      </c>
      <c r="H177" s="211">
        <v>2</v>
      </c>
      <c r="I177" s="212"/>
      <c r="J177" s="213">
        <f>ROUND(I177*H177,2)</f>
        <v>0</v>
      </c>
      <c r="K177" s="209" t="s">
        <v>1</v>
      </c>
      <c r="L177" s="41"/>
      <c r="M177" s="214" t="s">
        <v>1</v>
      </c>
      <c r="N177" s="215" t="s">
        <v>41</v>
      </c>
      <c r="O177" s="88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8" t="s">
        <v>144</v>
      </c>
      <c r="AT177" s="218" t="s">
        <v>140</v>
      </c>
      <c r="AU177" s="218" t="s">
        <v>84</v>
      </c>
      <c r="AY177" s="14" t="s">
        <v>139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4" t="s">
        <v>84</v>
      </c>
      <c r="BK177" s="219">
        <f>ROUND(I177*H177,2)</f>
        <v>0</v>
      </c>
      <c r="BL177" s="14" t="s">
        <v>144</v>
      </c>
      <c r="BM177" s="218" t="s">
        <v>251</v>
      </c>
    </row>
    <row r="178" s="2" customFormat="1">
      <c r="A178" s="35"/>
      <c r="B178" s="36"/>
      <c r="C178" s="37"/>
      <c r="D178" s="220" t="s">
        <v>145</v>
      </c>
      <c r="E178" s="37"/>
      <c r="F178" s="221" t="s">
        <v>1320</v>
      </c>
      <c r="G178" s="37"/>
      <c r="H178" s="37"/>
      <c r="I178" s="222"/>
      <c r="J178" s="37"/>
      <c r="K178" s="37"/>
      <c r="L178" s="41"/>
      <c r="M178" s="223"/>
      <c r="N178" s="224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145</v>
      </c>
      <c r="AU178" s="14" t="s">
        <v>84</v>
      </c>
    </row>
    <row r="179" s="2" customFormat="1" ht="24.15" customHeight="1">
      <c r="A179" s="35"/>
      <c r="B179" s="36"/>
      <c r="C179" s="207" t="s">
        <v>383</v>
      </c>
      <c r="D179" s="207" t="s">
        <v>140</v>
      </c>
      <c r="E179" s="208" t="s">
        <v>1323</v>
      </c>
      <c r="F179" s="209" t="s">
        <v>1324</v>
      </c>
      <c r="G179" s="210" t="s">
        <v>149</v>
      </c>
      <c r="H179" s="211">
        <v>1</v>
      </c>
      <c r="I179" s="212"/>
      <c r="J179" s="213">
        <f>ROUND(I179*H179,2)</f>
        <v>0</v>
      </c>
      <c r="K179" s="209" t="s">
        <v>1</v>
      </c>
      <c r="L179" s="41"/>
      <c r="M179" s="214" t="s">
        <v>1</v>
      </c>
      <c r="N179" s="215" t="s">
        <v>41</v>
      </c>
      <c r="O179" s="88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8" t="s">
        <v>144</v>
      </c>
      <c r="AT179" s="218" t="s">
        <v>140</v>
      </c>
      <c r="AU179" s="218" t="s">
        <v>84</v>
      </c>
      <c r="AY179" s="14" t="s">
        <v>139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4" t="s">
        <v>84</v>
      </c>
      <c r="BK179" s="219">
        <f>ROUND(I179*H179,2)</f>
        <v>0</v>
      </c>
      <c r="BL179" s="14" t="s">
        <v>144</v>
      </c>
      <c r="BM179" s="218" t="s">
        <v>254</v>
      </c>
    </row>
    <row r="180" s="2" customFormat="1">
      <c r="A180" s="35"/>
      <c r="B180" s="36"/>
      <c r="C180" s="37"/>
      <c r="D180" s="220" t="s">
        <v>145</v>
      </c>
      <c r="E180" s="37"/>
      <c r="F180" s="221" t="s">
        <v>1324</v>
      </c>
      <c r="G180" s="37"/>
      <c r="H180" s="37"/>
      <c r="I180" s="222"/>
      <c r="J180" s="37"/>
      <c r="K180" s="37"/>
      <c r="L180" s="41"/>
      <c r="M180" s="223"/>
      <c r="N180" s="224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145</v>
      </c>
      <c r="AU180" s="14" t="s">
        <v>84</v>
      </c>
    </row>
    <row r="181" s="2" customFormat="1" ht="16.5" customHeight="1">
      <c r="A181" s="35"/>
      <c r="B181" s="36"/>
      <c r="C181" s="207" t="s">
        <v>862</v>
      </c>
      <c r="D181" s="207" t="s">
        <v>140</v>
      </c>
      <c r="E181" s="208" t="s">
        <v>1325</v>
      </c>
      <c r="F181" s="209" t="s">
        <v>1326</v>
      </c>
      <c r="G181" s="210" t="s">
        <v>149</v>
      </c>
      <c r="H181" s="211">
        <v>1</v>
      </c>
      <c r="I181" s="212"/>
      <c r="J181" s="213">
        <f>ROUND(I181*H181,2)</f>
        <v>0</v>
      </c>
      <c r="K181" s="209" t="s">
        <v>1</v>
      </c>
      <c r="L181" s="41"/>
      <c r="M181" s="214" t="s">
        <v>1</v>
      </c>
      <c r="N181" s="215" t="s">
        <v>41</v>
      </c>
      <c r="O181" s="88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8" t="s">
        <v>144</v>
      </c>
      <c r="AT181" s="218" t="s">
        <v>140</v>
      </c>
      <c r="AU181" s="218" t="s">
        <v>84</v>
      </c>
      <c r="AY181" s="14" t="s">
        <v>139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4" t="s">
        <v>84</v>
      </c>
      <c r="BK181" s="219">
        <f>ROUND(I181*H181,2)</f>
        <v>0</v>
      </c>
      <c r="BL181" s="14" t="s">
        <v>144</v>
      </c>
      <c r="BM181" s="218" t="s">
        <v>258</v>
      </c>
    </row>
    <row r="182" s="2" customFormat="1">
      <c r="A182" s="35"/>
      <c r="B182" s="36"/>
      <c r="C182" s="37"/>
      <c r="D182" s="220" t="s">
        <v>145</v>
      </c>
      <c r="E182" s="37"/>
      <c r="F182" s="221" t="s">
        <v>1326</v>
      </c>
      <c r="G182" s="37"/>
      <c r="H182" s="37"/>
      <c r="I182" s="222"/>
      <c r="J182" s="37"/>
      <c r="K182" s="37"/>
      <c r="L182" s="41"/>
      <c r="M182" s="223"/>
      <c r="N182" s="224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145</v>
      </c>
      <c r="AU182" s="14" t="s">
        <v>84</v>
      </c>
    </row>
    <row r="183" s="2" customFormat="1" ht="16.5" customHeight="1">
      <c r="A183" s="35"/>
      <c r="B183" s="36"/>
      <c r="C183" s="207" t="s">
        <v>389</v>
      </c>
      <c r="D183" s="207" t="s">
        <v>140</v>
      </c>
      <c r="E183" s="208" t="s">
        <v>1327</v>
      </c>
      <c r="F183" s="209" t="s">
        <v>1328</v>
      </c>
      <c r="G183" s="210" t="s">
        <v>149</v>
      </c>
      <c r="H183" s="211">
        <v>2</v>
      </c>
      <c r="I183" s="212"/>
      <c r="J183" s="213">
        <f>ROUND(I183*H183,2)</f>
        <v>0</v>
      </c>
      <c r="K183" s="209" t="s">
        <v>1</v>
      </c>
      <c r="L183" s="41"/>
      <c r="M183" s="214" t="s">
        <v>1</v>
      </c>
      <c r="N183" s="215" t="s">
        <v>41</v>
      </c>
      <c r="O183" s="88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8" t="s">
        <v>144</v>
      </c>
      <c r="AT183" s="218" t="s">
        <v>140</v>
      </c>
      <c r="AU183" s="218" t="s">
        <v>84</v>
      </c>
      <c r="AY183" s="14" t="s">
        <v>139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4" t="s">
        <v>84</v>
      </c>
      <c r="BK183" s="219">
        <f>ROUND(I183*H183,2)</f>
        <v>0</v>
      </c>
      <c r="BL183" s="14" t="s">
        <v>144</v>
      </c>
      <c r="BM183" s="218" t="s">
        <v>261</v>
      </c>
    </row>
    <row r="184" s="2" customFormat="1">
      <c r="A184" s="35"/>
      <c r="B184" s="36"/>
      <c r="C184" s="37"/>
      <c r="D184" s="220" t="s">
        <v>145</v>
      </c>
      <c r="E184" s="37"/>
      <c r="F184" s="221" t="s">
        <v>1328</v>
      </c>
      <c r="G184" s="37"/>
      <c r="H184" s="37"/>
      <c r="I184" s="222"/>
      <c r="J184" s="37"/>
      <c r="K184" s="37"/>
      <c r="L184" s="41"/>
      <c r="M184" s="223"/>
      <c r="N184" s="224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145</v>
      </c>
      <c r="AU184" s="14" t="s">
        <v>84</v>
      </c>
    </row>
    <row r="185" s="2" customFormat="1" ht="24.15" customHeight="1">
      <c r="A185" s="35"/>
      <c r="B185" s="36"/>
      <c r="C185" s="207" t="s">
        <v>869</v>
      </c>
      <c r="D185" s="207" t="s">
        <v>140</v>
      </c>
      <c r="E185" s="208" t="s">
        <v>1329</v>
      </c>
      <c r="F185" s="209" t="s">
        <v>1330</v>
      </c>
      <c r="G185" s="210" t="s">
        <v>149</v>
      </c>
      <c r="H185" s="211">
        <v>1</v>
      </c>
      <c r="I185" s="212"/>
      <c r="J185" s="213">
        <f>ROUND(I185*H185,2)</f>
        <v>0</v>
      </c>
      <c r="K185" s="209" t="s">
        <v>1</v>
      </c>
      <c r="L185" s="41"/>
      <c r="M185" s="214" t="s">
        <v>1</v>
      </c>
      <c r="N185" s="215" t="s">
        <v>41</v>
      </c>
      <c r="O185" s="88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8" t="s">
        <v>144</v>
      </c>
      <c r="AT185" s="218" t="s">
        <v>140</v>
      </c>
      <c r="AU185" s="218" t="s">
        <v>84</v>
      </c>
      <c r="AY185" s="14" t="s">
        <v>139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4" t="s">
        <v>84</v>
      </c>
      <c r="BK185" s="219">
        <f>ROUND(I185*H185,2)</f>
        <v>0</v>
      </c>
      <c r="BL185" s="14" t="s">
        <v>144</v>
      </c>
      <c r="BM185" s="218" t="s">
        <v>265</v>
      </c>
    </row>
    <row r="186" s="2" customFormat="1">
      <c r="A186" s="35"/>
      <c r="B186" s="36"/>
      <c r="C186" s="37"/>
      <c r="D186" s="220" t="s">
        <v>145</v>
      </c>
      <c r="E186" s="37"/>
      <c r="F186" s="221" t="s">
        <v>1330</v>
      </c>
      <c r="G186" s="37"/>
      <c r="H186" s="37"/>
      <c r="I186" s="222"/>
      <c r="J186" s="37"/>
      <c r="K186" s="37"/>
      <c r="L186" s="41"/>
      <c r="M186" s="223"/>
      <c r="N186" s="224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145</v>
      </c>
      <c r="AU186" s="14" t="s">
        <v>84</v>
      </c>
    </row>
    <row r="187" s="2" customFormat="1" ht="16.5" customHeight="1">
      <c r="A187" s="35"/>
      <c r="B187" s="36"/>
      <c r="C187" s="207" t="s">
        <v>392</v>
      </c>
      <c r="D187" s="207" t="s">
        <v>140</v>
      </c>
      <c r="E187" s="208" t="s">
        <v>1331</v>
      </c>
      <c r="F187" s="209" t="s">
        <v>1332</v>
      </c>
      <c r="G187" s="210" t="s">
        <v>149</v>
      </c>
      <c r="H187" s="211">
        <v>1</v>
      </c>
      <c r="I187" s="212"/>
      <c r="J187" s="213">
        <f>ROUND(I187*H187,2)</f>
        <v>0</v>
      </c>
      <c r="K187" s="209" t="s">
        <v>1</v>
      </c>
      <c r="L187" s="41"/>
      <c r="M187" s="214" t="s">
        <v>1</v>
      </c>
      <c r="N187" s="215" t="s">
        <v>41</v>
      </c>
      <c r="O187" s="88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18" t="s">
        <v>144</v>
      </c>
      <c r="AT187" s="218" t="s">
        <v>140</v>
      </c>
      <c r="AU187" s="218" t="s">
        <v>84</v>
      </c>
      <c r="AY187" s="14" t="s">
        <v>139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4" t="s">
        <v>84</v>
      </c>
      <c r="BK187" s="219">
        <f>ROUND(I187*H187,2)</f>
        <v>0</v>
      </c>
      <c r="BL187" s="14" t="s">
        <v>144</v>
      </c>
      <c r="BM187" s="218" t="s">
        <v>268</v>
      </c>
    </row>
    <row r="188" s="2" customFormat="1">
      <c r="A188" s="35"/>
      <c r="B188" s="36"/>
      <c r="C188" s="37"/>
      <c r="D188" s="220" t="s">
        <v>145</v>
      </c>
      <c r="E188" s="37"/>
      <c r="F188" s="221" t="s">
        <v>1332</v>
      </c>
      <c r="G188" s="37"/>
      <c r="H188" s="37"/>
      <c r="I188" s="222"/>
      <c r="J188" s="37"/>
      <c r="K188" s="37"/>
      <c r="L188" s="41"/>
      <c r="M188" s="223"/>
      <c r="N188" s="224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145</v>
      </c>
      <c r="AU188" s="14" t="s">
        <v>84</v>
      </c>
    </row>
    <row r="189" s="2" customFormat="1" ht="16.5" customHeight="1">
      <c r="A189" s="35"/>
      <c r="B189" s="36"/>
      <c r="C189" s="207" t="s">
        <v>876</v>
      </c>
      <c r="D189" s="207" t="s">
        <v>140</v>
      </c>
      <c r="E189" s="208" t="s">
        <v>1333</v>
      </c>
      <c r="F189" s="209" t="s">
        <v>1334</v>
      </c>
      <c r="G189" s="210" t="s">
        <v>149</v>
      </c>
      <c r="H189" s="211">
        <v>2</v>
      </c>
      <c r="I189" s="212"/>
      <c r="J189" s="213">
        <f>ROUND(I189*H189,2)</f>
        <v>0</v>
      </c>
      <c r="K189" s="209" t="s">
        <v>1</v>
      </c>
      <c r="L189" s="41"/>
      <c r="M189" s="214" t="s">
        <v>1</v>
      </c>
      <c r="N189" s="215" t="s">
        <v>41</v>
      </c>
      <c r="O189" s="88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8" t="s">
        <v>144</v>
      </c>
      <c r="AT189" s="218" t="s">
        <v>140</v>
      </c>
      <c r="AU189" s="218" t="s">
        <v>84</v>
      </c>
      <c r="AY189" s="14" t="s">
        <v>139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4" t="s">
        <v>84</v>
      </c>
      <c r="BK189" s="219">
        <f>ROUND(I189*H189,2)</f>
        <v>0</v>
      </c>
      <c r="BL189" s="14" t="s">
        <v>144</v>
      </c>
      <c r="BM189" s="218" t="s">
        <v>272</v>
      </c>
    </row>
    <row r="190" s="2" customFormat="1">
      <c r="A190" s="35"/>
      <c r="B190" s="36"/>
      <c r="C190" s="37"/>
      <c r="D190" s="220" t="s">
        <v>145</v>
      </c>
      <c r="E190" s="37"/>
      <c r="F190" s="221" t="s">
        <v>1334</v>
      </c>
      <c r="G190" s="37"/>
      <c r="H190" s="37"/>
      <c r="I190" s="222"/>
      <c r="J190" s="37"/>
      <c r="K190" s="37"/>
      <c r="L190" s="41"/>
      <c r="M190" s="223"/>
      <c r="N190" s="224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145</v>
      </c>
      <c r="AU190" s="14" t="s">
        <v>84</v>
      </c>
    </row>
    <row r="191" s="2" customFormat="1" ht="44.25" customHeight="1">
      <c r="A191" s="35"/>
      <c r="B191" s="36"/>
      <c r="C191" s="207" t="s">
        <v>395</v>
      </c>
      <c r="D191" s="207" t="s">
        <v>140</v>
      </c>
      <c r="E191" s="208" t="s">
        <v>1335</v>
      </c>
      <c r="F191" s="209" t="s">
        <v>1336</v>
      </c>
      <c r="G191" s="210" t="s">
        <v>435</v>
      </c>
      <c r="H191" s="211">
        <v>25</v>
      </c>
      <c r="I191" s="212"/>
      <c r="J191" s="213">
        <f>ROUND(I191*H191,2)</f>
        <v>0</v>
      </c>
      <c r="K191" s="209" t="s">
        <v>1</v>
      </c>
      <c r="L191" s="41"/>
      <c r="M191" s="214" t="s">
        <v>1</v>
      </c>
      <c r="N191" s="215" t="s">
        <v>41</v>
      </c>
      <c r="O191" s="88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8" t="s">
        <v>144</v>
      </c>
      <c r="AT191" s="218" t="s">
        <v>140</v>
      </c>
      <c r="AU191" s="218" t="s">
        <v>84</v>
      </c>
      <c r="AY191" s="14" t="s">
        <v>139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4" t="s">
        <v>84</v>
      </c>
      <c r="BK191" s="219">
        <f>ROUND(I191*H191,2)</f>
        <v>0</v>
      </c>
      <c r="BL191" s="14" t="s">
        <v>144</v>
      </c>
      <c r="BM191" s="218" t="s">
        <v>275</v>
      </c>
    </row>
    <row r="192" s="2" customFormat="1">
      <c r="A192" s="35"/>
      <c r="B192" s="36"/>
      <c r="C192" s="37"/>
      <c r="D192" s="220" t="s">
        <v>145</v>
      </c>
      <c r="E192" s="37"/>
      <c r="F192" s="221" t="s">
        <v>1336</v>
      </c>
      <c r="G192" s="37"/>
      <c r="H192" s="37"/>
      <c r="I192" s="222"/>
      <c r="J192" s="37"/>
      <c r="K192" s="37"/>
      <c r="L192" s="41"/>
      <c r="M192" s="223"/>
      <c r="N192" s="224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145</v>
      </c>
      <c r="AU192" s="14" t="s">
        <v>84</v>
      </c>
    </row>
    <row r="193" s="11" customFormat="1" ht="25.92" customHeight="1">
      <c r="A193" s="11"/>
      <c r="B193" s="193"/>
      <c r="C193" s="194"/>
      <c r="D193" s="195" t="s">
        <v>75</v>
      </c>
      <c r="E193" s="196" t="s">
        <v>245</v>
      </c>
      <c r="F193" s="196" t="s">
        <v>1337</v>
      </c>
      <c r="G193" s="194"/>
      <c r="H193" s="194"/>
      <c r="I193" s="197"/>
      <c r="J193" s="198">
        <f>BK193</f>
        <v>0</v>
      </c>
      <c r="K193" s="194"/>
      <c r="L193" s="199"/>
      <c r="M193" s="200"/>
      <c r="N193" s="201"/>
      <c r="O193" s="201"/>
      <c r="P193" s="202">
        <f>SUM(P194:P203)</f>
        <v>0</v>
      </c>
      <c r="Q193" s="201"/>
      <c r="R193" s="202">
        <f>SUM(R194:R203)</f>
        <v>0</v>
      </c>
      <c r="S193" s="201"/>
      <c r="T193" s="203">
        <f>SUM(T194:T203)</f>
        <v>0</v>
      </c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R193" s="204" t="s">
        <v>84</v>
      </c>
      <c r="AT193" s="205" t="s">
        <v>75</v>
      </c>
      <c r="AU193" s="205" t="s">
        <v>76</v>
      </c>
      <c r="AY193" s="204" t="s">
        <v>139</v>
      </c>
      <c r="BK193" s="206">
        <f>SUM(BK194:BK203)</f>
        <v>0</v>
      </c>
    </row>
    <row r="194" s="2" customFormat="1" ht="24.15" customHeight="1">
      <c r="A194" s="35"/>
      <c r="B194" s="36"/>
      <c r="C194" s="207" t="s">
        <v>1106</v>
      </c>
      <c r="D194" s="207" t="s">
        <v>140</v>
      </c>
      <c r="E194" s="208" t="s">
        <v>1338</v>
      </c>
      <c r="F194" s="209" t="s">
        <v>1339</v>
      </c>
      <c r="G194" s="210" t="s">
        <v>149</v>
      </c>
      <c r="H194" s="211">
        <v>2</v>
      </c>
      <c r="I194" s="212"/>
      <c r="J194" s="213">
        <f>ROUND(I194*H194,2)</f>
        <v>0</v>
      </c>
      <c r="K194" s="209" t="s">
        <v>1</v>
      </c>
      <c r="L194" s="41"/>
      <c r="M194" s="214" t="s">
        <v>1</v>
      </c>
      <c r="N194" s="215" t="s">
        <v>41</v>
      </c>
      <c r="O194" s="88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8" t="s">
        <v>144</v>
      </c>
      <c r="AT194" s="218" t="s">
        <v>140</v>
      </c>
      <c r="AU194" s="218" t="s">
        <v>84</v>
      </c>
      <c r="AY194" s="14" t="s">
        <v>139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4" t="s">
        <v>84</v>
      </c>
      <c r="BK194" s="219">
        <f>ROUND(I194*H194,2)</f>
        <v>0</v>
      </c>
      <c r="BL194" s="14" t="s">
        <v>144</v>
      </c>
      <c r="BM194" s="218" t="s">
        <v>279</v>
      </c>
    </row>
    <row r="195" s="2" customFormat="1">
      <c r="A195" s="35"/>
      <c r="B195" s="36"/>
      <c r="C195" s="37"/>
      <c r="D195" s="220" t="s">
        <v>145</v>
      </c>
      <c r="E195" s="37"/>
      <c r="F195" s="221" t="s">
        <v>1339</v>
      </c>
      <c r="G195" s="37"/>
      <c r="H195" s="37"/>
      <c r="I195" s="222"/>
      <c r="J195" s="37"/>
      <c r="K195" s="37"/>
      <c r="L195" s="41"/>
      <c r="M195" s="223"/>
      <c r="N195" s="224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145</v>
      </c>
      <c r="AU195" s="14" t="s">
        <v>84</v>
      </c>
    </row>
    <row r="196" s="2" customFormat="1" ht="24.15" customHeight="1">
      <c r="A196" s="35"/>
      <c r="B196" s="36"/>
      <c r="C196" s="207" t="s">
        <v>1106</v>
      </c>
      <c r="D196" s="207" t="s">
        <v>140</v>
      </c>
      <c r="E196" s="208" t="s">
        <v>1340</v>
      </c>
      <c r="F196" s="209" t="s">
        <v>1341</v>
      </c>
      <c r="G196" s="210" t="s">
        <v>149</v>
      </c>
      <c r="H196" s="211">
        <v>1</v>
      </c>
      <c r="I196" s="212"/>
      <c r="J196" s="213">
        <f>ROUND(I196*H196,2)</f>
        <v>0</v>
      </c>
      <c r="K196" s="209" t="s">
        <v>1</v>
      </c>
      <c r="L196" s="41"/>
      <c r="M196" s="214" t="s">
        <v>1</v>
      </c>
      <c r="N196" s="215" t="s">
        <v>41</v>
      </c>
      <c r="O196" s="88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8" t="s">
        <v>144</v>
      </c>
      <c r="AT196" s="218" t="s">
        <v>140</v>
      </c>
      <c r="AU196" s="218" t="s">
        <v>84</v>
      </c>
      <c r="AY196" s="14" t="s">
        <v>139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4" t="s">
        <v>84</v>
      </c>
      <c r="BK196" s="219">
        <f>ROUND(I196*H196,2)</f>
        <v>0</v>
      </c>
      <c r="BL196" s="14" t="s">
        <v>144</v>
      </c>
      <c r="BM196" s="218" t="s">
        <v>282</v>
      </c>
    </row>
    <row r="197" s="2" customFormat="1">
      <c r="A197" s="35"/>
      <c r="B197" s="36"/>
      <c r="C197" s="37"/>
      <c r="D197" s="220" t="s">
        <v>145</v>
      </c>
      <c r="E197" s="37"/>
      <c r="F197" s="221" t="s">
        <v>1341</v>
      </c>
      <c r="G197" s="37"/>
      <c r="H197" s="37"/>
      <c r="I197" s="222"/>
      <c r="J197" s="37"/>
      <c r="K197" s="37"/>
      <c r="L197" s="41"/>
      <c r="M197" s="223"/>
      <c r="N197" s="224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145</v>
      </c>
      <c r="AU197" s="14" t="s">
        <v>84</v>
      </c>
    </row>
    <row r="198" s="2" customFormat="1" ht="24.15" customHeight="1">
      <c r="A198" s="35"/>
      <c r="B198" s="36"/>
      <c r="C198" s="207" t="s">
        <v>1106</v>
      </c>
      <c r="D198" s="207" t="s">
        <v>140</v>
      </c>
      <c r="E198" s="208" t="s">
        <v>1342</v>
      </c>
      <c r="F198" s="209" t="s">
        <v>1343</v>
      </c>
      <c r="G198" s="210" t="s">
        <v>149</v>
      </c>
      <c r="H198" s="211">
        <v>1</v>
      </c>
      <c r="I198" s="212"/>
      <c r="J198" s="213">
        <f>ROUND(I198*H198,2)</f>
        <v>0</v>
      </c>
      <c r="K198" s="209" t="s">
        <v>1</v>
      </c>
      <c r="L198" s="41"/>
      <c r="M198" s="214" t="s">
        <v>1</v>
      </c>
      <c r="N198" s="215" t="s">
        <v>41</v>
      </c>
      <c r="O198" s="88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8" t="s">
        <v>144</v>
      </c>
      <c r="AT198" s="218" t="s">
        <v>140</v>
      </c>
      <c r="AU198" s="218" t="s">
        <v>84</v>
      </c>
      <c r="AY198" s="14" t="s">
        <v>139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4" t="s">
        <v>84</v>
      </c>
      <c r="BK198" s="219">
        <f>ROUND(I198*H198,2)</f>
        <v>0</v>
      </c>
      <c r="BL198" s="14" t="s">
        <v>144</v>
      </c>
      <c r="BM198" s="218" t="s">
        <v>286</v>
      </c>
    </row>
    <row r="199" s="2" customFormat="1">
      <c r="A199" s="35"/>
      <c r="B199" s="36"/>
      <c r="C199" s="37"/>
      <c r="D199" s="220" t="s">
        <v>145</v>
      </c>
      <c r="E199" s="37"/>
      <c r="F199" s="221" t="s">
        <v>1343</v>
      </c>
      <c r="G199" s="37"/>
      <c r="H199" s="37"/>
      <c r="I199" s="222"/>
      <c r="J199" s="37"/>
      <c r="K199" s="37"/>
      <c r="L199" s="41"/>
      <c r="M199" s="223"/>
      <c r="N199" s="224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145</v>
      </c>
      <c r="AU199" s="14" t="s">
        <v>84</v>
      </c>
    </row>
    <row r="200" s="2" customFormat="1" ht="24.15" customHeight="1">
      <c r="A200" s="35"/>
      <c r="B200" s="36"/>
      <c r="C200" s="207" t="s">
        <v>1106</v>
      </c>
      <c r="D200" s="207" t="s">
        <v>140</v>
      </c>
      <c r="E200" s="208" t="s">
        <v>1344</v>
      </c>
      <c r="F200" s="209" t="s">
        <v>1345</v>
      </c>
      <c r="G200" s="210" t="s">
        <v>149</v>
      </c>
      <c r="H200" s="211">
        <v>10</v>
      </c>
      <c r="I200" s="212"/>
      <c r="J200" s="213">
        <f>ROUND(I200*H200,2)</f>
        <v>0</v>
      </c>
      <c r="K200" s="209" t="s">
        <v>1</v>
      </c>
      <c r="L200" s="41"/>
      <c r="M200" s="214" t="s">
        <v>1</v>
      </c>
      <c r="N200" s="215" t="s">
        <v>41</v>
      </c>
      <c r="O200" s="88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8" t="s">
        <v>144</v>
      </c>
      <c r="AT200" s="218" t="s">
        <v>140</v>
      </c>
      <c r="AU200" s="218" t="s">
        <v>84</v>
      </c>
      <c r="AY200" s="14" t="s">
        <v>139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4" t="s">
        <v>84</v>
      </c>
      <c r="BK200" s="219">
        <f>ROUND(I200*H200,2)</f>
        <v>0</v>
      </c>
      <c r="BL200" s="14" t="s">
        <v>144</v>
      </c>
      <c r="BM200" s="218" t="s">
        <v>289</v>
      </c>
    </row>
    <row r="201" s="2" customFormat="1">
      <c r="A201" s="35"/>
      <c r="B201" s="36"/>
      <c r="C201" s="37"/>
      <c r="D201" s="220" t="s">
        <v>145</v>
      </c>
      <c r="E201" s="37"/>
      <c r="F201" s="221" t="s">
        <v>1345</v>
      </c>
      <c r="G201" s="37"/>
      <c r="H201" s="37"/>
      <c r="I201" s="222"/>
      <c r="J201" s="37"/>
      <c r="K201" s="37"/>
      <c r="L201" s="41"/>
      <c r="M201" s="223"/>
      <c r="N201" s="224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145</v>
      </c>
      <c r="AU201" s="14" t="s">
        <v>84</v>
      </c>
    </row>
    <row r="202" s="2" customFormat="1" ht="24.15" customHeight="1">
      <c r="A202" s="35"/>
      <c r="B202" s="36"/>
      <c r="C202" s="207" t="s">
        <v>1161</v>
      </c>
      <c r="D202" s="207" t="s">
        <v>140</v>
      </c>
      <c r="E202" s="208" t="s">
        <v>1346</v>
      </c>
      <c r="F202" s="209" t="s">
        <v>1347</v>
      </c>
      <c r="G202" s="210" t="s">
        <v>149</v>
      </c>
      <c r="H202" s="211">
        <v>10</v>
      </c>
      <c r="I202" s="212"/>
      <c r="J202" s="213">
        <f>ROUND(I202*H202,2)</f>
        <v>0</v>
      </c>
      <c r="K202" s="209" t="s">
        <v>1</v>
      </c>
      <c r="L202" s="41"/>
      <c r="M202" s="214" t="s">
        <v>1</v>
      </c>
      <c r="N202" s="215" t="s">
        <v>41</v>
      </c>
      <c r="O202" s="88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8" t="s">
        <v>144</v>
      </c>
      <c r="AT202" s="218" t="s">
        <v>140</v>
      </c>
      <c r="AU202" s="218" t="s">
        <v>84</v>
      </c>
      <c r="AY202" s="14" t="s">
        <v>139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4" t="s">
        <v>84</v>
      </c>
      <c r="BK202" s="219">
        <f>ROUND(I202*H202,2)</f>
        <v>0</v>
      </c>
      <c r="BL202" s="14" t="s">
        <v>144</v>
      </c>
      <c r="BM202" s="218" t="s">
        <v>293</v>
      </c>
    </row>
    <row r="203" s="2" customFormat="1">
      <c r="A203" s="35"/>
      <c r="B203" s="36"/>
      <c r="C203" s="37"/>
      <c r="D203" s="220" t="s">
        <v>145</v>
      </c>
      <c r="E203" s="37"/>
      <c r="F203" s="221" t="s">
        <v>1347</v>
      </c>
      <c r="G203" s="37"/>
      <c r="H203" s="37"/>
      <c r="I203" s="222"/>
      <c r="J203" s="37"/>
      <c r="K203" s="37"/>
      <c r="L203" s="41"/>
      <c r="M203" s="223"/>
      <c r="N203" s="224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145</v>
      </c>
      <c r="AU203" s="14" t="s">
        <v>84</v>
      </c>
    </row>
    <row r="204" s="11" customFormat="1" ht="25.92" customHeight="1">
      <c r="A204" s="11"/>
      <c r="B204" s="193"/>
      <c r="C204" s="194"/>
      <c r="D204" s="195" t="s">
        <v>75</v>
      </c>
      <c r="E204" s="196" t="s">
        <v>247</v>
      </c>
      <c r="F204" s="196" t="s">
        <v>1348</v>
      </c>
      <c r="G204" s="194"/>
      <c r="H204" s="194"/>
      <c r="I204" s="197"/>
      <c r="J204" s="198">
        <f>BK204</f>
        <v>0</v>
      </c>
      <c r="K204" s="194"/>
      <c r="L204" s="199"/>
      <c r="M204" s="200"/>
      <c r="N204" s="201"/>
      <c r="O204" s="201"/>
      <c r="P204" s="202">
        <f>SUM(P205:P210)</f>
        <v>0</v>
      </c>
      <c r="Q204" s="201"/>
      <c r="R204" s="202">
        <f>SUM(R205:R210)</f>
        <v>0</v>
      </c>
      <c r="S204" s="201"/>
      <c r="T204" s="203">
        <f>SUM(T205:T210)</f>
        <v>0</v>
      </c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R204" s="204" t="s">
        <v>84</v>
      </c>
      <c r="AT204" s="205" t="s">
        <v>75</v>
      </c>
      <c r="AU204" s="205" t="s">
        <v>76</v>
      </c>
      <c r="AY204" s="204" t="s">
        <v>139</v>
      </c>
      <c r="BK204" s="206">
        <f>SUM(BK205:BK210)</f>
        <v>0</v>
      </c>
    </row>
    <row r="205" s="2" customFormat="1" ht="16.5" customHeight="1">
      <c r="A205" s="35"/>
      <c r="B205" s="36"/>
      <c r="C205" s="207" t="s">
        <v>1161</v>
      </c>
      <c r="D205" s="207" t="s">
        <v>140</v>
      </c>
      <c r="E205" s="208" t="s">
        <v>505</v>
      </c>
      <c r="F205" s="209" t="s">
        <v>506</v>
      </c>
      <c r="G205" s="210" t="s">
        <v>483</v>
      </c>
      <c r="H205" s="211">
        <v>120</v>
      </c>
      <c r="I205" s="212"/>
      <c r="J205" s="213">
        <f>ROUND(I205*H205,2)</f>
        <v>0</v>
      </c>
      <c r="K205" s="209" t="s">
        <v>1</v>
      </c>
      <c r="L205" s="41"/>
      <c r="M205" s="214" t="s">
        <v>1</v>
      </c>
      <c r="N205" s="215" t="s">
        <v>41</v>
      </c>
      <c r="O205" s="88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18" t="s">
        <v>144</v>
      </c>
      <c r="AT205" s="218" t="s">
        <v>140</v>
      </c>
      <c r="AU205" s="218" t="s">
        <v>84</v>
      </c>
      <c r="AY205" s="14" t="s">
        <v>139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4" t="s">
        <v>84</v>
      </c>
      <c r="BK205" s="219">
        <f>ROUND(I205*H205,2)</f>
        <v>0</v>
      </c>
      <c r="BL205" s="14" t="s">
        <v>144</v>
      </c>
      <c r="BM205" s="218" t="s">
        <v>296</v>
      </c>
    </row>
    <row r="206" s="2" customFormat="1">
      <c r="A206" s="35"/>
      <c r="B206" s="36"/>
      <c r="C206" s="37"/>
      <c r="D206" s="220" t="s">
        <v>145</v>
      </c>
      <c r="E206" s="37"/>
      <c r="F206" s="221" t="s">
        <v>506</v>
      </c>
      <c r="G206" s="37"/>
      <c r="H206" s="37"/>
      <c r="I206" s="222"/>
      <c r="J206" s="37"/>
      <c r="K206" s="37"/>
      <c r="L206" s="41"/>
      <c r="M206" s="223"/>
      <c r="N206" s="224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145</v>
      </c>
      <c r="AU206" s="14" t="s">
        <v>84</v>
      </c>
    </row>
    <row r="207" s="2" customFormat="1" ht="16.5" customHeight="1">
      <c r="A207" s="35"/>
      <c r="B207" s="36"/>
      <c r="C207" s="207" t="s">
        <v>940</v>
      </c>
      <c r="D207" s="207" t="s">
        <v>140</v>
      </c>
      <c r="E207" s="208" t="s">
        <v>1134</v>
      </c>
      <c r="F207" s="209" t="s">
        <v>509</v>
      </c>
      <c r="G207" s="210" t="s">
        <v>483</v>
      </c>
      <c r="H207" s="211">
        <v>60</v>
      </c>
      <c r="I207" s="212"/>
      <c r="J207" s="213">
        <f>ROUND(I207*H207,2)</f>
        <v>0</v>
      </c>
      <c r="K207" s="209" t="s">
        <v>1</v>
      </c>
      <c r="L207" s="41"/>
      <c r="M207" s="214" t="s">
        <v>1</v>
      </c>
      <c r="N207" s="215" t="s">
        <v>41</v>
      </c>
      <c r="O207" s="88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8" t="s">
        <v>144</v>
      </c>
      <c r="AT207" s="218" t="s">
        <v>140</v>
      </c>
      <c r="AU207" s="218" t="s">
        <v>84</v>
      </c>
      <c r="AY207" s="14" t="s">
        <v>139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4" t="s">
        <v>84</v>
      </c>
      <c r="BK207" s="219">
        <f>ROUND(I207*H207,2)</f>
        <v>0</v>
      </c>
      <c r="BL207" s="14" t="s">
        <v>144</v>
      </c>
      <c r="BM207" s="218" t="s">
        <v>300</v>
      </c>
    </row>
    <row r="208" s="2" customFormat="1">
      <c r="A208" s="35"/>
      <c r="B208" s="36"/>
      <c r="C208" s="37"/>
      <c r="D208" s="220" t="s">
        <v>145</v>
      </c>
      <c r="E208" s="37"/>
      <c r="F208" s="221" t="s">
        <v>509</v>
      </c>
      <c r="G208" s="37"/>
      <c r="H208" s="37"/>
      <c r="I208" s="222"/>
      <c r="J208" s="37"/>
      <c r="K208" s="37"/>
      <c r="L208" s="41"/>
      <c r="M208" s="223"/>
      <c r="N208" s="224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145</v>
      </c>
      <c r="AU208" s="14" t="s">
        <v>84</v>
      </c>
    </row>
    <row r="209" s="2" customFormat="1" ht="16.5" customHeight="1">
      <c r="A209" s="35"/>
      <c r="B209" s="36"/>
      <c r="C209" s="207" t="s">
        <v>1349</v>
      </c>
      <c r="D209" s="207" t="s">
        <v>140</v>
      </c>
      <c r="E209" s="208" t="s">
        <v>1137</v>
      </c>
      <c r="F209" s="209" t="s">
        <v>513</v>
      </c>
      <c r="G209" s="210" t="s">
        <v>483</v>
      </c>
      <c r="H209" s="211">
        <v>30</v>
      </c>
      <c r="I209" s="212"/>
      <c r="J209" s="213">
        <f>ROUND(I209*H209,2)</f>
        <v>0</v>
      </c>
      <c r="K209" s="209" t="s">
        <v>1</v>
      </c>
      <c r="L209" s="41"/>
      <c r="M209" s="214" t="s">
        <v>1</v>
      </c>
      <c r="N209" s="215" t="s">
        <v>41</v>
      </c>
      <c r="O209" s="88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18" t="s">
        <v>144</v>
      </c>
      <c r="AT209" s="218" t="s">
        <v>140</v>
      </c>
      <c r="AU209" s="218" t="s">
        <v>84</v>
      </c>
      <c r="AY209" s="14" t="s">
        <v>139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4" t="s">
        <v>84</v>
      </c>
      <c r="BK209" s="219">
        <f>ROUND(I209*H209,2)</f>
        <v>0</v>
      </c>
      <c r="BL209" s="14" t="s">
        <v>144</v>
      </c>
      <c r="BM209" s="218" t="s">
        <v>303</v>
      </c>
    </row>
    <row r="210" s="2" customFormat="1">
      <c r="A210" s="35"/>
      <c r="B210" s="36"/>
      <c r="C210" s="37"/>
      <c r="D210" s="220" t="s">
        <v>145</v>
      </c>
      <c r="E210" s="37"/>
      <c r="F210" s="221" t="s">
        <v>513</v>
      </c>
      <c r="G210" s="37"/>
      <c r="H210" s="37"/>
      <c r="I210" s="222"/>
      <c r="J210" s="37"/>
      <c r="K210" s="37"/>
      <c r="L210" s="41"/>
      <c r="M210" s="223"/>
      <c r="N210" s="224"/>
      <c r="O210" s="88"/>
      <c r="P210" s="88"/>
      <c r="Q210" s="88"/>
      <c r="R210" s="88"/>
      <c r="S210" s="88"/>
      <c r="T210" s="89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145</v>
      </c>
      <c r="AU210" s="14" t="s">
        <v>84</v>
      </c>
    </row>
    <row r="211" s="11" customFormat="1" ht="25.92" customHeight="1">
      <c r="A211" s="11"/>
      <c r="B211" s="193"/>
      <c r="C211" s="194"/>
      <c r="D211" s="195" t="s">
        <v>75</v>
      </c>
      <c r="E211" s="196" t="s">
        <v>360</v>
      </c>
      <c r="F211" s="196" t="s">
        <v>1350</v>
      </c>
      <c r="G211" s="194"/>
      <c r="H211" s="194"/>
      <c r="I211" s="197"/>
      <c r="J211" s="198">
        <f>BK211</f>
        <v>0</v>
      </c>
      <c r="K211" s="194"/>
      <c r="L211" s="199"/>
      <c r="M211" s="200"/>
      <c r="N211" s="201"/>
      <c r="O211" s="201"/>
      <c r="P211" s="202">
        <f>SUM(P212:P213)</f>
        <v>0</v>
      </c>
      <c r="Q211" s="201"/>
      <c r="R211" s="202">
        <f>SUM(R212:R213)</f>
        <v>0</v>
      </c>
      <c r="S211" s="201"/>
      <c r="T211" s="203">
        <f>SUM(T212:T213)</f>
        <v>0</v>
      </c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R211" s="204" t="s">
        <v>84</v>
      </c>
      <c r="AT211" s="205" t="s">
        <v>75</v>
      </c>
      <c r="AU211" s="205" t="s">
        <v>76</v>
      </c>
      <c r="AY211" s="204" t="s">
        <v>139</v>
      </c>
      <c r="BK211" s="206">
        <f>SUM(BK212:BK213)</f>
        <v>0</v>
      </c>
    </row>
    <row r="212" s="2" customFormat="1" ht="21.75" customHeight="1">
      <c r="A212" s="35"/>
      <c r="B212" s="36"/>
      <c r="C212" s="207" t="s">
        <v>1166</v>
      </c>
      <c r="D212" s="207" t="s">
        <v>140</v>
      </c>
      <c r="E212" s="208" t="s">
        <v>1351</v>
      </c>
      <c r="F212" s="209" t="s">
        <v>1352</v>
      </c>
      <c r="G212" s="210" t="s">
        <v>435</v>
      </c>
      <c r="H212" s="211">
        <v>160</v>
      </c>
      <c r="I212" s="212"/>
      <c r="J212" s="213">
        <f>ROUND(I212*H212,2)</f>
        <v>0</v>
      </c>
      <c r="K212" s="209" t="s">
        <v>1</v>
      </c>
      <c r="L212" s="41"/>
      <c r="M212" s="214" t="s">
        <v>1</v>
      </c>
      <c r="N212" s="215" t="s">
        <v>41</v>
      </c>
      <c r="O212" s="88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8" t="s">
        <v>144</v>
      </c>
      <c r="AT212" s="218" t="s">
        <v>140</v>
      </c>
      <c r="AU212" s="218" t="s">
        <v>84</v>
      </c>
      <c r="AY212" s="14" t="s">
        <v>139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14" t="s">
        <v>84</v>
      </c>
      <c r="BK212" s="219">
        <f>ROUND(I212*H212,2)</f>
        <v>0</v>
      </c>
      <c r="BL212" s="14" t="s">
        <v>144</v>
      </c>
      <c r="BM212" s="218" t="s">
        <v>307</v>
      </c>
    </row>
    <row r="213" s="2" customFormat="1">
      <c r="A213" s="35"/>
      <c r="B213" s="36"/>
      <c r="C213" s="37"/>
      <c r="D213" s="220" t="s">
        <v>145</v>
      </c>
      <c r="E213" s="37"/>
      <c r="F213" s="221" t="s">
        <v>1352</v>
      </c>
      <c r="G213" s="37"/>
      <c r="H213" s="37"/>
      <c r="I213" s="222"/>
      <c r="J213" s="37"/>
      <c r="K213" s="37"/>
      <c r="L213" s="41"/>
      <c r="M213" s="223"/>
      <c r="N213" s="224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145</v>
      </c>
      <c r="AU213" s="14" t="s">
        <v>84</v>
      </c>
    </row>
    <row r="214" s="11" customFormat="1" ht="25.92" customHeight="1">
      <c r="A214" s="11"/>
      <c r="B214" s="193"/>
      <c r="C214" s="194"/>
      <c r="D214" s="195" t="s">
        <v>75</v>
      </c>
      <c r="E214" s="196" t="s">
        <v>384</v>
      </c>
      <c r="F214" s="196" t="s">
        <v>1353</v>
      </c>
      <c r="G214" s="194"/>
      <c r="H214" s="194"/>
      <c r="I214" s="197"/>
      <c r="J214" s="198">
        <f>BK214</f>
        <v>0</v>
      </c>
      <c r="K214" s="194"/>
      <c r="L214" s="199"/>
      <c r="M214" s="200"/>
      <c r="N214" s="201"/>
      <c r="O214" s="201"/>
      <c r="P214" s="202">
        <f>SUM(P215:P216)</f>
        <v>0</v>
      </c>
      <c r="Q214" s="201"/>
      <c r="R214" s="202">
        <f>SUM(R215:R216)</f>
        <v>0</v>
      </c>
      <c r="S214" s="201"/>
      <c r="T214" s="203">
        <f>SUM(T215:T216)</f>
        <v>0</v>
      </c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R214" s="204" t="s">
        <v>84</v>
      </c>
      <c r="AT214" s="205" t="s">
        <v>75</v>
      </c>
      <c r="AU214" s="205" t="s">
        <v>76</v>
      </c>
      <c r="AY214" s="204" t="s">
        <v>139</v>
      </c>
      <c r="BK214" s="206">
        <f>SUM(BK215:BK216)</f>
        <v>0</v>
      </c>
    </row>
    <row r="215" s="2" customFormat="1" ht="33" customHeight="1">
      <c r="A215" s="35"/>
      <c r="B215" s="36"/>
      <c r="C215" s="207" t="s">
        <v>1172</v>
      </c>
      <c r="D215" s="207" t="s">
        <v>140</v>
      </c>
      <c r="E215" s="208" t="s">
        <v>1354</v>
      </c>
      <c r="F215" s="209" t="s">
        <v>1355</v>
      </c>
      <c r="G215" s="210" t="s">
        <v>143</v>
      </c>
      <c r="H215" s="211">
        <v>1</v>
      </c>
      <c r="I215" s="212"/>
      <c r="J215" s="213">
        <f>ROUND(I215*H215,2)</f>
        <v>0</v>
      </c>
      <c r="K215" s="209" t="s">
        <v>1</v>
      </c>
      <c r="L215" s="41"/>
      <c r="M215" s="214" t="s">
        <v>1</v>
      </c>
      <c r="N215" s="215" t="s">
        <v>41</v>
      </c>
      <c r="O215" s="88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18" t="s">
        <v>144</v>
      </c>
      <c r="AT215" s="218" t="s">
        <v>140</v>
      </c>
      <c r="AU215" s="218" t="s">
        <v>84</v>
      </c>
      <c r="AY215" s="14" t="s">
        <v>139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14" t="s">
        <v>84</v>
      </c>
      <c r="BK215" s="219">
        <f>ROUND(I215*H215,2)</f>
        <v>0</v>
      </c>
      <c r="BL215" s="14" t="s">
        <v>144</v>
      </c>
      <c r="BM215" s="218" t="s">
        <v>310</v>
      </c>
    </row>
    <row r="216" s="2" customFormat="1">
      <c r="A216" s="35"/>
      <c r="B216" s="36"/>
      <c r="C216" s="37"/>
      <c r="D216" s="220" t="s">
        <v>145</v>
      </c>
      <c r="E216" s="37"/>
      <c r="F216" s="221" t="s">
        <v>1355</v>
      </c>
      <c r="G216" s="37"/>
      <c r="H216" s="37"/>
      <c r="I216" s="222"/>
      <c r="J216" s="37"/>
      <c r="K216" s="37"/>
      <c r="L216" s="41"/>
      <c r="M216" s="225"/>
      <c r="N216" s="226"/>
      <c r="O216" s="227"/>
      <c r="P216" s="227"/>
      <c r="Q216" s="227"/>
      <c r="R216" s="227"/>
      <c r="S216" s="227"/>
      <c r="T216" s="228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4" t="s">
        <v>145</v>
      </c>
      <c r="AU216" s="14" t="s">
        <v>84</v>
      </c>
    </row>
    <row r="217" s="2" customFormat="1" ht="6.96" customHeight="1">
      <c r="A217" s="35"/>
      <c r="B217" s="63"/>
      <c r="C217" s="64"/>
      <c r="D217" s="64"/>
      <c r="E217" s="64"/>
      <c r="F217" s="64"/>
      <c r="G217" s="64"/>
      <c r="H217" s="64"/>
      <c r="I217" s="64"/>
      <c r="J217" s="64"/>
      <c r="K217" s="64"/>
      <c r="L217" s="41"/>
      <c r="M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</row>
  </sheetData>
  <sheetProtection sheet="1" autoFilter="0" formatColumns="0" formatRows="0" objects="1" scenarios="1" spinCount="100000" saltValue="Y4gtKyIOgjg/ATxVkClRxTurdaO+p9B3PJPxw2+DQXeUNBYestlc4i/hzj4qCieAEk33rUSCHmBWvg9hGIG44w==" hashValue="pNkDrTu0kDwoBBxkUmAAsSkx8aWgEgAd8DyuxDI0mNXNy2aT7DK6vKubgg+PYZTmz17PvVzTABU+xihU132LUg==" algorithmName="SHA-512" password="CC35"/>
  <autoFilter ref="C121:K216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101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86</v>
      </c>
    </row>
    <row r="4" s="1" customFormat="1" ht="24.96" customHeight="1">
      <c r="B4" s="17"/>
      <c r="D4" s="135" t="s">
        <v>102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Snížení energetické náročnosti OD Andy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103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1356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31</v>
      </c>
      <c r="G12" s="35"/>
      <c r="H12" s="35"/>
      <c r="I12" s="137" t="s">
        <v>22</v>
      </c>
      <c r="J12" s="141" t="str">
        <f>'Rekapitulace stavby'!AN8</f>
        <v>26. 11. 2020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>OD Andy s.r.o.</v>
      </c>
      <c r="F15" s="35"/>
      <c r="G15" s="35"/>
      <c r="H15" s="35"/>
      <c r="I15" s="137" t="s">
        <v>27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27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>J. Nešněra</v>
      </c>
      <c r="F24" s="35"/>
      <c r="G24" s="35"/>
      <c r="H24" s="35"/>
      <c r="I24" s="137" t="s">
        <v>27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35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36</v>
      </c>
      <c r="E30" s="35"/>
      <c r="F30" s="35"/>
      <c r="G30" s="35"/>
      <c r="H30" s="35"/>
      <c r="I30" s="35"/>
      <c r="J30" s="148">
        <f>ROUND(J116,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38</v>
      </c>
      <c r="G32" s="35"/>
      <c r="H32" s="35"/>
      <c r="I32" s="149" t="s">
        <v>37</v>
      </c>
      <c r="J32" s="149" t="s">
        <v>39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40</v>
      </c>
      <c r="E33" s="137" t="s">
        <v>41</v>
      </c>
      <c r="F33" s="151">
        <f>ROUND((SUM(BE116:BE302)),  2)</f>
        <v>0</v>
      </c>
      <c r="G33" s="35"/>
      <c r="H33" s="35"/>
      <c r="I33" s="152">
        <v>0.20999999999999999</v>
      </c>
      <c r="J33" s="151">
        <f>ROUND(((SUM(BE116:BE302))*I33),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42</v>
      </c>
      <c r="F34" s="151">
        <f>ROUND((SUM(BF116:BF302)),  2)</f>
        <v>0</v>
      </c>
      <c r="G34" s="35"/>
      <c r="H34" s="35"/>
      <c r="I34" s="152">
        <v>0.14999999999999999</v>
      </c>
      <c r="J34" s="151">
        <f>ROUND(((SUM(BF116:BF302))*I34),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43</v>
      </c>
      <c r="F35" s="151">
        <f>ROUND((SUM(BG116:BG302)),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44</v>
      </c>
      <c r="F36" s="151">
        <f>ROUND((SUM(BH116:BH302)),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45</v>
      </c>
      <c r="F37" s="151">
        <f>ROUND((SUM(BI116:BI302)),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46</v>
      </c>
      <c r="E39" s="155"/>
      <c r="F39" s="155"/>
      <c r="G39" s="156" t="s">
        <v>47</v>
      </c>
      <c r="H39" s="157" t="s">
        <v>48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49</v>
      </c>
      <c r="E50" s="161"/>
      <c r="F50" s="161"/>
      <c r="G50" s="160" t="s">
        <v>50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51</v>
      </c>
      <c r="E61" s="163"/>
      <c r="F61" s="164" t="s">
        <v>52</v>
      </c>
      <c r="G61" s="162" t="s">
        <v>51</v>
      </c>
      <c r="H61" s="163"/>
      <c r="I61" s="163"/>
      <c r="J61" s="165" t="s">
        <v>52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53</v>
      </c>
      <c r="E65" s="166"/>
      <c r="F65" s="166"/>
      <c r="G65" s="160" t="s">
        <v>54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51</v>
      </c>
      <c r="E76" s="163"/>
      <c r="F76" s="164" t="s">
        <v>52</v>
      </c>
      <c r="G76" s="162" t="s">
        <v>51</v>
      </c>
      <c r="H76" s="163"/>
      <c r="I76" s="163"/>
      <c r="J76" s="165" t="s">
        <v>52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Snížení energetické náročnosti OD Andy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103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06 - MaR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26. 11. 2020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OD Andy s.r.o.</v>
      </c>
      <c r="G91" s="37"/>
      <c r="H91" s="37"/>
      <c r="I91" s="29" t="s">
        <v>30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J. Nešněra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106</v>
      </c>
      <c r="D94" s="173"/>
      <c r="E94" s="173"/>
      <c r="F94" s="173"/>
      <c r="G94" s="173"/>
      <c r="H94" s="173"/>
      <c r="I94" s="173"/>
      <c r="J94" s="174" t="s">
        <v>107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108</v>
      </c>
      <c r="D96" s="37"/>
      <c r="E96" s="37"/>
      <c r="F96" s="37"/>
      <c r="G96" s="37"/>
      <c r="H96" s="37"/>
      <c r="I96" s="37"/>
      <c r="J96" s="107">
        <f>J116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109</v>
      </c>
    </row>
    <row r="97" s="2" customFormat="1" ht="21.84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102" s="2" customFormat="1" ht="6.96" customHeight="1">
      <c r="A102" s="35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24.96" customHeight="1">
      <c r="A103" s="35"/>
      <c r="B103" s="36"/>
      <c r="C103" s="20" t="s">
        <v>124</v>
      </c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12" customHeight="1">
      <c r="A105" s="35"/>
      <c r="B105" s="36"/>
      <c r="C105" s="29" t="s">
        <v>16</v>
      </c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6.5" customHeight="1">
      <c r="A106" s="35"/>
      <c r="B106" s="36"/>
      <c r="C106" s="37"/>
      <c r="D106" s="37"/>
      <c r="E106" s="171" t="str">
        <f>E7</f>
        <v>Snížení energetické náročnosti OD Andy</v>
      </c>
      <c r="F106" s="29"/>
      <c r="G106" s="29"/>
      <c r="H106" s="29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103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73" t="str">
        <f>E9</f>
        <v>06 - MaR</v>
      </c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20</v>
      </c>
      <c r="D110" s="37"/>
      <c r="E110" s="37"/>
      <c r="F110" s="24" t="str">
        <f>F12</f>
        <v xml:space="preserve"> </v>
      </c>
      <c r="G110" s="37"/>
      <c r="H110" s="37"/>
      <c r="I110" s="29" t="s">
        <v>22</v>
      </c>
      <c r="J110" s="76" t="str">
        <f>IF(J12="","",J12)</f>
        <v>26. 11. 2020</v>
      </c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5.15" customHeight="1">
      <c r="A112" s="35"/>
      <c r="B112" s="36"/>
      <c r="C112" s="29" t="s">
        <v>24</v>
      </c>
      <c r="D112" s="37"/>
      <c r="E112" s="37"/>
      <c r="F112" s="24" t="str">
        <f>E15</f>
        <v>OD Andy s.r.o.</v>
      </c>
      <c r="G112" s="37"/>
      <c r="H112" s="37"/>
      <c r="I112" s="29" t="s">
        <v>30</v>
      </c>
      <c r="J112" s="33" t="str">
        <f>E21</f>
        <v xml:space="preserve"> 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28</v>
      </c>
      <c r="D113" s="37"/>
      <c r="E113" s="37"/>
      <c r="F113" s="24" t="str">
        <f>IF(E18="","",E18)</f>
        <v>Vyplň údaj</v>
      </c>
      <c r="G113" s="37"/>
      <c r="H113" s="37"/>
      <c r="I113" s="29" t="s">
        <v>33</v>
      </c>
      <c r="J113" s="33" t="str">
        <f>E24</f>
        <v>J. Nešněra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0.32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10" customFormat="1" ht="29.28" customHeight="1">
      <c r="A115" s="182"/>
      <c r="B115" s="183"/>
      <c r="C115" s="184" t="s">
        <v>125</v>
      </c>
      <c r="D115" s="185" t="s">
        <v>61</v>
      </c>
      <c r="E115" s="185" t="s">
        <v>57</v>
      </c>
      <c r="F115" s="185" t="s">
        <v>58</v>
      </c>
      <c r="G115" s="185" t="s">
        <v>126</v>
      </c>
      <c r="H115" s="185" t="s">
        <v>127</v>
      </c>
      <c r="I115" s="185" t="s">
        <v>128</v>
      </c>
      <c r="J115" s="185" t="s">
        <v>107</v>
      </c>
      <c r="K115" s="186" t="s">
        <v>129</v>
      </c>
      <c r="L115" s="187"/>
      <c r="M115" s="97" t="s">
        <v>1</v>
      </c>
      <c r="N115" s="98" t="s">
        <v>40</v>
      </c>
      <c r="O115" s="98" t="s">
        <v>130</v>
      </c>
      <c r="P115" s="98" t="s">
        <v>131</v>
      </c>
      <c r="Q115" s="98" t="s">
        <v>132</v>
      </c>
      <c r="R115" s="98" t="s">
        <v>133</v>
      </c>
      <c r="S115" s="98" t="s">
        <v>134</v>
      </c>
      <c r="T115" s="99" t="s">
        <v>135</v>
      </c>
      <c r="U115" s="182"/>
      <c r="V115" s="182"/>
      <c r="W115" s="182"/>
      <c r="X115" s="182"/>
      <c r="Y115" s="182"/>
      <c r="Z115" s="182"/>
      <c r="AA115" s="182"/>
      <c r="AB115" s="182"/>
      <c r="AC115" s="182"/>
      <c r="AD115" s="182"/>
      <c r="AE115" s="182"/>
    </row>
    <row r="116" s="2" customFormat="1" ht="22.8" customHeight="1">
      <c r="A116" s="35"/>
      <c r="B116" s="36"/>
      <c r="C116" s="104" t="s">
        <v>136</v>
      </c>
      <c r="D116" s="37"/>
      <c r="E116" s="37"/>
      <c r="F116" s="37"/>
      <c r="G116" s="37"/>
      <c r="H116" s="37"/>
      <c r="I116" s="37"/>
      <c r="J116" s="188">
        <f>BK116</f>
        <v>0</v>
      </c>
      <c r="K116" s="37"/>
      <c r="L116" s="41"/>
      <c r="M116" s="100"/>
      <c r="N116" s="189"/>
      <c r="O116" s="101"/>
      <c r="P116" s="190">
        <f>SUM(P117:P302)</f>
        <v>0</v>
      </c>
      <c r="Q116" s="101"/>
      <c r="R116" s="190">
        <f>SUM(R117:R302)</f>
        <v>0</v>
      </c>
      <c r="S116" s="101"/>
      <c r="T116" s="191">
        <f>SUM(T117:T302)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4" t="s">
        <v>75</v>
      </c>
      <c r="AU116" s="14" t="s">
        <v>109</v>
      </c>
      <c r="BK116" s="192">
        <f>SUM(BK117:BK302)</f>
        <v>0</v>
      </c>
    </row>
    <row r="117" s="2" customFormat="1" ht="16.5" customHeight="1">
      <c r="A117" s="35"/>
      <c r="B117" s="36"/>
      <c r="C117" s="207" t="s">
        <v>84</v>
      </c>
      <c r="D117" s="207" t="s">
        <v>140</v>
      </c>
      <c r="E117" s="208" t="s">
        <v>147</v>
      </c>
      <c r="F117" s="209" t="s">
        <v>1357</v>
      </c>
      <c r="G117" s="210" t="s">
        <v>1358</v>
      </c>
      <c r="H117" s="211">
        <v>5</v>
      </c>
      <c r="I117" s="212"/>
      <c r="J117" s="213">
        <f>ROUND(I117*H117,2)</f>
        <v>0</v>
      </c>
      <c r="K117" s="209" t="s">
        <v>1</v>
      </c>
      <c r="L117" s="41"/>
      <c r="M117" s="214" t="s">
        <v>1</v>
      </c>
      <c r="N117" s="215" t="s">
        <v>41</v>
      </c>
      <c r="O117" s="88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18" t="s">
        <v>144</v>
      </c>
      <c r="AT117" s="218" t="s">
        <v>140</v>
      </c>
      <c r="AU117" s="218" t="s">
        <v>76</v>
      </c>
      <c r="AY117" s="14" t="s">
        <v>139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4" t="s">
        <v>84</v>
      </c>
      <c r="BK117" s="219">
        <f>ROUND(I117*H117,2)</f>
        <v>0</v>
      </c>
      <c r="BL117" s="14" t="s">
        <v>144</v>
      </c>
      <c r="BM117" s="218" t="s">
        <v>86</v>
      </c>
    </row>
    <row r="118" s="2" customFormat="1">
      <c r="A118" s="35"/>
      <c r="B118" s="36"/>
      <c r="C118" s="37"/>
      <c r="D118" s="220" t="s">
        <v>145</v>
      </c>
      <c r="E118" s="37"/>
      <c r="F118" s="221" t="s">
        <v>1357</v>
      </c>
      <c r="G118" s="37"/>
      <c r="H118" s="37"/>
      <c r="I118" s="222"/>
      <c r="J118" s="37"/>
      <c r="K118" s="37"/>
      <c r="L118" s="41"/>
      <c r="M118" s="223"/>
      <c r="N118" s="224"/>
      <c r="O118" s="88"/>
      <c r="P118" s="88"/>
      <c r="Q118" s="88"/>
      <c r="R118" s="88"/>
      <c r="S118" s="88"/>
      <c r="T118" s="89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145</v>
      </c>
      <c r="AU118" s="14" t="s">
        <v>76</v>
      </c>
    </row>
    <row r="119" s="2" customFormat="1" ht="21.75" customHeight="1">
      <c r="A119" s="35"/>
      <c r="B119" s="36"/>
      <c r="C119" s="207" t="s">
        <v>86</v>
      </c>
      <c r="D119" s="207" t="s">
        <v>140</v>
      </c>
      <c r="E119" s="208" t="s">
        <v>152</v>
      </c>
      <c r="F119" s="209" t="s">
        <v>1359</v>
      </c>
      <c r="G119" s="210" t="s">
        <v>1358</v>
      </c>
      <c r="H119" s="211">
        <v>1</v>
      </c>
      <c r="I119" s="212"/>
      <c r="J119" s="213">
        <f>ROUND(I119*H119,2)</f>
        <v>0</v>
      </c>
      <c r="K119" s="209" t="s">
        <v>1</v>
      </c>
      <c r="L119" s="41"/>
      <c r="M119" s="214" t="s">
        <v>1</v>
      </c>
      <c r="N119" s="215" t="s">
        <v>41</v>
      </c>
      <c r="O119" s="88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18" t="s">
        <v>144</v>
      </c>
      <c r="AT119" s="218" t="s">
        <v>140</v>
      </c>
      <c r="AU119" s="218" t="s">
        <v>76</v>
      </c>
      <c r="AY119" s="14" t="s">
        <v>139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4" t="s">
        <v>84</v>
      </c>
      <c r="BK119" s="219">
        <f>ROUND(I119*H119,2)</f>
        <v>0</v>
      </c>
      <c r="BL119" s="14" t="s">
        <v>144</v>
      </c>
      <c r="BM119" s="218" t="s">
        <v>144</v>
      </c>
    </row>
    <row r="120" s="2" customFormat="1">
      <c r="A120" s="35"/>
      <c r="B120" s="36"/>
      <c r="C120" s="37"/>
      <c r="D120" s="220" t="s">
        <v>145</v>
      </c>
      <c r="E120" s="37"/>
      <c r="F120" s="221" t="s">
        <v>1359</v>
      </c>
      <c r="G120" s="37"/>
      <c r="H120" s="37"/>
      <c r="I120" s="222"/>
      <c r="J120" s="37"/>
      <c r="K120" s="37"/>
      <c r="L120" s="41"/>
      <c r="M120" s="223"/>
      <c r="N120" s="224"/>
      <c r="O120" s="88"/>
      <c r="P120" s="88"/>
      <c r="Q120" s="88"/>
      <c r="R120" s="88"/>
      <c r="S120" s="88"/>
      <c r="T120" s="89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145</v>
      </c>
      <c r="AU120" s="14" t="s">
        <v>76</v>
      </c>
    </row>
    <row r="121" s="2" customFormat="1" ht="24.15" customHeight="1">
      <c r="A121" s="35"/>
      <c r="B121" s="36"/>
      <c r="C121" s="207" t="s">
        <v>151</v>
      </c>
      <c r="D121" s="207" t="s">
        <v>140</v>
      </c>
      <c r="E121" s="208" t="s">
        <v>155</v>
      </c>
      <c r="F121" s="209" t="s">
        <v>1360</v>
      </c>
      <c r="G121" s="210" t="s">
        <v>1358</v>
      </c>
      <c r="H121" s="211">
        <v>7</v>
      </c>
      <c r="I121" s="212"/>
      <c r="J121" s="213">
        <f>ROUND(I121*H121,2)</f>
        <v>0</v>
      </c>
      <c r="K121" s="209" t="s">
        <v>1</v>
      </c>
      <c r="L121" s="41"/>
      <c r="M121" s="214" t="s">
        <v>1</v>
      </c>
      <c r="N121" s="215" t="s">
        <v>41</v>
      </c>
      <c r="O121" s="88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18" t="s">
        <v>144</v>
      </c>
      <c r="AT121" s="218" t="s">
        <v>140</v>
      </c>
      <c r="AU121" s="218" t="s">
        <v>76</v>
      </c>
      <c r="AY121" s="14" t="s">
        <v>139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4" t="s">
        <v>84</v>
      </c>
      <c r="BK121" s="219">
        <f>ROUND(I121*H121,2)</f>
        <v>0</v>
      </c>
      <c r="BL121" s="14" t="s">
        <v>144</v>
      </c>
      <c r="BM121" s="218" t="s">
        <v>154</v>
      </c>
    </row>
    <row r="122" s="2" customFormat="1">
      <c r="A122" s="35"/>
      <c r="B122" s="36"/>
      <c r="C122" s="37"/>
      <c r="D122" s="220" t="s">
        <v>145</v>
      </c>
      <c r="E122" s="37"/>
      <c r="F122" s="221" t="s">
        <v>1360</v>
      </c>
      <c r="G122" s="37"/>
      <c r="H122" s="37"/>
      <c r="I122" s="222"/>
      <c r="J122" s="37"/>
      <c r="K122" s="37"/>
      <c r="L122" s="41"/>
      <c r="M122" s="223"/>
      <c r="N122" s="224"/>
      <c r="O122" s="88"/>
      <c r="P122" s="88"/>
      <c r="Q122" s="88"/>
      <c r="R122" s="88"/>
      <c r="S122" s="88"/>
      <c r="T122" s="89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145</v>
      </c>
      <c r="AU122" s="14" t="s">
        <v>76</v>
      </c>
    </row>
    <row r="123" s="2" customFormat="1" ht="16.5" customHeight="1">
      <c r="A123" s="35"/>
      <c r="B123" s="36"/>
      <c r="C123" s="207" t="s">
        <v>144</v>
      </c>
      <c r="D123" s="207" t="s">
        <v>140</v>
      </c>
      <c r="E123" s="208" t="s">
        <v>159</v>
      </c>
      <c r="F123" s="209" t="s">
        <v>1361</v>
      </c>
      <c r="G123" s="210" t="s">
        <v>1362</v>
      </c>
      <c r="H123" s="211">
        <v>48</v>
      </c>
      <c r="I123" s="212"/>
      <c r="J123" s="213">
        <f>ROUND(I123*H123,2)</f>
        <v>0</v>
      </c>
      <c r="K123" s="209" t="s">
        <v>1</v>
      </c>
      <c r="L123" s="41"/>
      <c r="M123" s="214" t="s">
        <v>1</v>
      </c>
      <c r="N123" s="215" t="s">
        <v>41</v>
      </c>
      <c r="O123" s="88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18" t="s">
        <v>144</v>
      </c>
      <c r="AT123" s="218" t="s">
        <v>140</v>
      </c>
      <c r="AU123" s="218" t="s">
        <v>76</v>
      </c>
      <c r="AY123" s="14" t="s">
        <v>139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4" t="s">
        <v>84</v>
      </c>
      <c r="BK123" s="219">
        <f>ROUND(I123*H123,2)</f>
        <v>0</v>
      </c>
      <c r="BL123" s="14" t="s">
        <v>144</v>
      </c>
      <c r="BM123" s="218" t="s">
        <v>157</v>
      </c>
    </row>
    <row r="124" s="2" customFormat="1">
      <c r="A124" s="35"/>
      <c r="B124" s="36"/>
      <c r="C124" s="37"/>
      <c r="D124" s="220" t="s">
        <v>145</v>
      </c>
      <c r="E124" s="37"/>
      <c r="F124" s="221" t="s">
        <v>1361</v>
      </c>
      <c r="G124" s="37"/>
      <c r="H124" s="37"/>
      <c r="I124" s="222"/>
      <c r="J124" s="37"/>
      <c r="K124" s="37"/>
      <c r="L124" s="41"/>
      <c r="M124" s="223"/>
      <c r="N124" s="224"/>
      <c r="O124" s="88"/>
      <c r="P124" s="88"/>
      <c r="Q124" s="88"/>
      <c r="R124" s="88"/>
      <c r="S124" s="88"/>
      <c r="T124" s="89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145</v>
      </c>
      <c r="AU124" s="14" t="s">
        <v>76</v>
      </c>
    </row>
    <row r="125" s="2" customFormat="1" ht="16.5" customHeight="1">
      <c r="A125" s="35"/>
      <c r="B125" s="36"/>
      <c r="C125" s="207" t="s">
        <v>158</v>
      </c>
      <c r="D125" s="207" t="s">
        <v>140</v>
      </c>
      <c r="E125" s="208" t="s">
        <v>163</v>
      </c>
      <c r="F125" s="209" t="s">
        <v>1363</v>
      </c>
      <c r="G125" s="210" t="s">
        <v>1362</v>
      </c>
      <c r="H125" s="211">
        <v>70</v>
      </c>
      <c r="I125" s="212"/>
      <c r="J125" s="213">
        <f>ROUND(I125*H125,2)</f>
        <v>0</v>
      </c>
      <c r="K125" s="209" t="s">
        <v>1</v>
      </c>
      <c r="L125" s="41"/>
      <c r="M125" s="214" t="s">
        <v>1</v>
      </c>
      <c r="N125" s="215" t="s">
        <v>41</v>
      </c>
      <c r="O125" s="88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8" t="s">
        <v>144</v>
      </c>
      <c r="AT125" s="218" t="s">
        <v>140</v>
      </c>
      <c r="AU125" s="218" t="s">
        <v>76</v>
      </c>
      <c r="AY125" s="14" t="s">
        <v>139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4" t="s">
        <v>84</v>
      </c>
      <c r="BK125" s="219">
        <f>ROUND(I125*H125,2)</f>
        <v>0</v>
      </c>
      <c r="BL125" s="14" t="s">
        <v>144</v>
      </c>
      <c r="BM125" s="218" t="s">
        <v>161</v>
      </c>
    </row>
    <row r="126" s="2" customFormat="1">
      <c r="A126" s="35"/>
      <c r="B126" s="36"/>
      <c r="C126" s="37"/>
      <c r="D126" s="220" t="s">
        <v>145</v>
      </c>
      <c r="E126" s="37"/>
      <c r="F126" s="221" t="s">
        <v>1363</v>
      </c>
      <c r="G126" s="37"/>
      <c r="H126" s="37"/>
      <c r="I126" s="222"/>
      <c r="J126" s="37"/>
      <c r="K126" s="37"/>
      <c r="L126" s="41"/>
      <c r="M126" s="223"/>
      <c r="N126" s="224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145</v>
      </c>
      <c r="AU126" s="14" t="s">
        <v>76</v>
      </c>
    </row>
    <row r="127" s="2" customFormat="1" ht="16.5" customHeight="1">
      <c r="A127" s="35"/>
      <c r="B127" s="36"/>
      <c r="C127" s="207" t="s">
        <v>154</v>
      </c>
      <c r="D127" s="207" t="s">
        <v>140</v>
      </c>
      <c r="E127" s="208" t="s">
        <v>167</v>
      </c>
      <c r="F127" s="209" t="s">
        <v>1364</v>
      </c>
      <c r="G127" s="210" t="s">
        <v>1358</v>
      </c>
      <c r="H127" s="211">
        <v>1</v>
      </c>
      <c r="I127" s="212"/>
      <c r="J127" s="213">
        <f>ROUND(I127*H127,2)</f>
        <v>0</v>
      </c>
      <c r="K127" s="209" t="s">
        <v>1</v>
      </c>
      <c r="L127" s="41"/>
      <c r="M127" s="214" t="s">
        <v>1</v>
      </c>
      <c r="N127" s="215" t="s">
        <v>41</v>
      </c>
      <c r="O127" s="88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8" t="s">
        <v>144</v>
      </c>
      <c r="AT127" s="218" t="s">
        <v>140</v>
      </c>
      <c r="AU127" s="218" t="s">
        <v>76</v>
      </c>
      <c r="AY127" s="14" t="s">
        <v>139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4" t="s">
        <v>84</v>
      </c>
      <c r="BK127" s="219">
        <f>ROUND(I127*H127,2)</f>
        <v>0</v>
      </c>
      <c r="BL127" s="14" t="s">
        <v>144</v>
      </c>
      <c r="BM127" s="218" t="s">
        <v>165</v>
      </c>
    </row>
    <row r="128" s="2" customFormat="1">
      <c r="A128" s="35"/>
      <c r="B128" s="36"/>
      <c r="C128" s="37"/>
      <c r="D128" s="220" t="s">
        <v>145</v>
      </c>
      <c r="E128" s="37"/>
      <c r="F128" s="221" t="s">
        <v>1364</v>
      </c>
      <c r="G128" s="37"/>
      <c r="H128" s="37"/>
      <c r="I128" s="222"/>
      <c r="J128" s="37"/>
      <c r="K128" s="37"/>
      <c r="L128" s="41"/>
      <c r="M128" s="223"/>
      <c r="N128" s="224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145</v>
      </c>
      <c r="AU128" s="14" t="s">
        <v>76</v>
      </c>
    </row>
    <row r="129" s="2" customFormat="1" ht="21.75" customHeight="1">
      <c r="A129" s="35"/>
      <c r="B129" s="36"/>
      <c r="C129" s="207" t="s">
        <v>166</v>
      </c>
      <c r="D129" s="207" t="s">
        <v>140</v>
      </c>
      <c r="E129" s="208" t="s">
        <v>170</v>
      </c>
      <c r="F129" s="209" t="s">
        <v>1365</v>
      </c>
      <c r="G129" s="210" t="s">
        <v>1358</v>
      </c>
      <c r="H129" s="211">
        <v>11</v>
      </c>
      <c r="I129" s="212"/>
      <c r="J129" s="213">
        <f>ROUND(I129*H129,2)</f>
        <v>0</v>
      </c>
      <c r="K129" s="209" t="s">
        <v>1</v>
      </c>
      <c r="L129" s="41"/>
      <c r="M129" s="214" t="s">
        <v>1</v>
      </c>
      <c r="N129" s="215" t="s">
        <v>41</v>
      </c>
      <c r="O129" s="88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8" t="s">
        <v>144</v>
      </c>
      <c r="AT129" s="218" t="s">
        <v>140</v>
      </c>
      <c r="AU129" s="218" t="s">
        <v>76</v>
      </c>
      <c r="AY129" s="14" t="s">
        <v>139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4" t="s">
        <v>84</v>
      </c>
      <c r="BK129" s="219">
        <f>ROUND(I129*H129,2)</f>
        <v>0</v>
      </c>
      <c r="BL129" s="14" t="s">
        <v>144</v>
      </c>
      <c r="BM129" s="218" t="s">
        <v>169</v>
      </c>
    </row>
    <row r="130" s="2" customFormat="1">
      <c r="A130" s="35"/>
      <c r="B130" s="36"/>
      <c r="C130" s="37"/>
      <c r="D130" s="220" t="s">
        <v>145</v>
      </c>
      <c r="E130" s="37"/>
      <c r="F130" s="221" t="s">
        <v>1365</v>
      </c>
      <c r="G130" s="37"/>
      <c r="H130" s="37"/>
      <c r="I130" s="222"/>
      <c r="J130" s="37"/>
      <c r="K130" s="37"/>
      <c r="L130" s="41"/>
      <c r="M130" s="223"/>
      <c r="N130" s="224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145</v>
      </c>
      <c r="AU130" s="14" t="s">
        <v>76</v>
      </c>
    </row>
    <row r="131" s="2" customFormat="1" ht="21.75" customHeight="1">
      <c r="A131" s="35"/>
      <c r="B131" s="36"/>
      <c r="C131" s="207" t="s">
        <v>157</v>
      </c>
      <c r="D131" s="207" t="s">
        <v>140</v>
      </c>
      <c r="E131" s="208" t="s">
        <v>174</v>
      </c>
      <c r="F131" s="209" t="s">
        <v>1366</v>
      </c>
      <c r="G131" s="210" t="s">
        <v>1358</v>
      </c>
      <c r="H131" s="211">
        <v>10</v>
      </c>
      <c r="I131" s="212"/>
      <c r="J131" s="213">
        <f>ROUND(I131*H131,2)</f>
        <v>0</v>
      </c>
      <c r="K131" s="209" t="s">
        <v>1</v>
      </c>
      <c r="L131" s="41"/>
      <c r="M131" s="214" t="s">
        <v>1</v>
      </c>
      <c r="N131" s="215" t="s">
        <v>41</v>
      </c>
      <c r="O131" s="88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8" t="s">
        <v>144</v>
      </c>
      <c r="AT131" s="218" t="s">
        <v>140</v>
      </c>
      <c r="AU131" s="218" t="s">
        <v>76</v>
      </c>
      <c r="AY131" s="14" t="s">
        <v>139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4" t="s">
        <v>84</v>
      </c>
      <c r="BK131" s="219">
        <f>ROUND(I131*H131,2)</f>
        <v>0</v>
      </c>
      <c r="BL131" s="14" t="s">
        <v>144</v>
      </c>
      <c r="BM131" s="218" t="s">
        <v>172</v>
      </c>
    </row>
    <row r="132" s="2" customFormat="1">
      <c r="A132" s="35"/>
      <c r="B132" s="36"/>
      <c r="C132" s="37"/>
      <c r="D132" s="220" t="s">
        <v>145</v>
      </c>
      <c r="E132" s="37"/>
      <c r="F132" s="221" t="s">
        <v>1366</v>
      </c>
      <c r="G132" s="37"/>
      <c r="H132" s="37"/>
      <c r="I132" s="222"/>
      <c r="J132" s="37"/>
      <c r="K132" s="37"/>
      <c r="L132" s="41"/>
      <c r="M132" s="223"/>
      <c r="N132" s="224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145</v>
      </c>
      <c r="AU132" s="14" t="s">
        <v>76</v>
      </c>
    </row>
    <row r="133" s="2" customFormat="1" ht="21.75" customHeight="1">
      <c r="A133" s="35"/>
      <c r="B133" s="36"/>
      <c r="C133" s="207" t="s">
        <v>173</v>
      </c>
      <c r="D133" s="207" t="s">
        <v>140</v>
      </c>
      <c r="E133" s="208" t="s">
        <v>177</v>
      </c>
      <c r="F133" s="209" t="s">
        <v>1367</v>
      </c>
      <c r="G133" s="210" t="s">
        <v>1358</v>
      </c>
      <c r="H133" s="211">
        <v>1</v>
      </c>
      <c r="I133" s="212"/>
      <c r="J133" s="213">
        <f>ROUND(I133*H133,2)</f>
        <v>0</v>
      </c>
      <c r="K133" s="209" t="s">
        <v>1</v>
      </c>
      <c r="L133" s="41"/>
      <c r="M133" s="214" t="s">
        <v>1</v>
      </c>
      <c r="N133" s="215" t="s">
        <v>41</v>
      </c>
      <c r="O133" s="88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8" t="s">
        <v>144</v>
      </c>
      <c r="AT133" s="218" t="s">
        <v>140</v>
      </c>
      <c r="AU133" s="218" t="s">
        <v>76</v>
      </c>
      <c r="AY133" s="14" t="s">
        <v>139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4" t="s">
        <v>84</v>
      </c>
      <c r="BK133" s="219">
        <f>ROUND(I133*H133,2)</f>
        <v>0</v>
      </c>
      <c r="BL133" s="14" t="s">
        <v>144</v>
      </c>
      <c r="BM133" s="218" t="s">
        <v>176</v>
      </c>
    </row>
    <row r="134" s="2" customFormat="1">
      <c r="A134" s="35"/>
      <c r="B134" s="36"/>
      <c r="C134" s="37"/>
      <c r="D134" s="220" t="s">
        <v>145</v>
      </c>
      <c r="E134" s="37"/>
      <c r="F134" s="221" t="s">
        <v>1367</v>
      </c>
      <c r="G134" s="37"/>
      <c r="H134" s="37"/>
      <c r="I134" s="222"/>
      <c r="J134" s="37"/>
      <c r="K134" s="37"/>
      <c r="L134" s="41"/>
      <c r="M134" s="223"/>
      <c r="N134" s="224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145</v>
      </c>
      <c r="AU134" s="14" t="s">
        <v>76</v>
      </c>
    </row>
    <row r="135" s="2" customFormat="1" ht="16.5" customHeight="1">
      <c r="A135" s="35"/>
      <c r="B135" s="36"/>
      <c r="C135" s="207" t="s">
        <v>161</v>
      </c>
      <c r="D135" s="207" t="s">
        <v>140</v>
      </c>
      <c r="E135" s="208" t="s">
        <v>181</v>
      </c>
      <c r="F135" s="209" t="s">
        <v>1368</v>
      </c>
      <c r="G135" s="210" t="s">
        <v>1362</v>
      </c>
      <c r="H135" s="211">
        <v>224</v>
      </c>
      <c r="I135" s="212"/>
      <c r="J135" s="213">
        <f>ROUND(I135*H135,2)</f>
        <v>0</v>
      </c>
      <c r="K135" s="209" t="s">
        <v>1</v>
      </c>
      <c r="L135" s="41"/>
      <c r="M135" s="214" t="s">
        <v>1</v>
      </c>
      <c r="N135" s="215" t="s">
        <v>41</v>
      </c>
      <c r="O135" s="88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8" t="s">
        <v>144</v>
      </c>
      <c r="AT135" s="218" t="s">
        <v>140</v>
      </c>
      <c r="AU135" s="218" t="s">
        <v>76</v>
      </c>
      <c r="AY135" s="14" t="s">
        <v>139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4" t="s">
        <v>84</v>
      </c>
      <c r="BK135" s="219">
        <f>ROUND(I135*H135,2)</f>
        <v>0</v>
      </c>
      <c r="BL135" s="14" t="s">
        <v>144</v>
      </c>
      <c r="BM135" s="218" t="s">
        <v>179</v>
      </c>
    </row>
    <row r="136" s="2" customFormat="1">
      <c r="A136" s="35"/>
      <c r="B136" s="36"/>
      <c r="C136" s="37"/>
      <c r="D136" s="220" t="s">
        <v>145</v>
      </c>
      <c r="E136" s="37"/>
      <c r="F136" s="221" t="s">
        <v>1368</v>
      </c>
      <c r="G136" s="37"/>
      <c r="H136" s="37"/>
      <c r="I136" s="222"/>
      <c r="J136" s="37"/>
      <c r="K136" s="37"/>
      <c r="L136" s="41"/>
      <c r="M136" s="223"/>
      <c r="N136" s="224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145</v>
      </c>
      <c r="AU136" s="14" t="s">
        <v>76</v>
      </c>
    </row>
    <row r="137" s="2" customFormat="1" ht="16.5" customHeight="1">
      <c r="A137" s="35"/>
      <c r="B137" s="36"/>
      <c r="C137" s="207" t="s">
        <v>180</v>
      </c>
      <c r="D137" s="207" t="s">
        <v>140</v>
      </c>
      <c r="E137" s="208" t="s">
        <v>195</v>
      </c>
      <c r="F137" s="209" t="s">
        <v>1369</v>
      </c>
      <c r="G137" s="210" t="s">
        <v>1362</v>
      </c>
      <c r="H137" s="211">
        <v>303</v>
      </c>
      <c r="I137" s="212"/>
      <c r="J137" s="213">
        <f>ROUND(I137*H137,2)</f>
        <v>0</v>
      </c>
      <c r="K137" s="209" t="s">
        <v>1</v>
      </c>
      <c r="L137" s="41"/>
      <c r="M137" s="214" t="s">
        <v>1</v>
      </c>
      <c r="N137" s="215" t="s">
        <v>41</v>
      </c>
      <c r="O137" s="88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8" t="s">
        <v>144</v>
      </c>
      <c r="AT137" s="218" t="s">
        <v>140</v>
      </c>
      <c r="AU137" s="218" t="s">
        <v>76</v>
      </c>
      <c r="AY137" s="14" t="s">
        <v>139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4" t="s">
        <v>84</v>
      </c>
      <c r="BK137" s="219">
        <f>ROUND(I137*H137,2)</f>
        <v>0</v>
      </c>
      <c r="BL137" s="14" t="s">
        <v>144</v>
      </c>
      <c r="BM137" s="218" t="s">
        <v>183</v>
      </c>
    </row>
    <row r="138" s="2" customFormat="1">
      <c r="A138" s="35"/>
      <c r="B138" s="36"/>
      <c r="C138" s="37"/>
      <c r="D138" s="220" t="s">
        <v>145</v>
      </c>
      <c r="E138" s="37"/>
      <c r="F138" s="221" t="s">
        <v>1369</v>
      </c>
      <c r="G138" s="37"/>
      <c r="H138" s="37"/>
      <c r="I138" s="222"/>
      <c r="J138" s="37"/>
      <c r="K138" s="37"/>
      <c r="L138" s="41"/>
      <c r="M138" s="223"/>
      <c r="N138" s="224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145</v>
      </c>
      <c r="AU138" s="14" t="s">
        <v>76</v>
      </c>
    </row>
    <row r="139" s="2" customFormat="1" ht="16.5" customHeight="1">
      <c r="A139" s="35"/>
      <c r="B139" s="36"/>
      <c r="C139" s="207" t="s">
        <v>165</v>
      </c>
      <c r="D139" s="207" t="s">
        <v>140</v>
      </c>
      <c r="E139" s="208" t="s">
        <v>199</v>
      </c>
      <c r="F139" s="209" t="s">
        <v>1370</v>
      </c>
      <c r="G139" s="210" t="s">
        <v>1362</v>
      </c>
      <c r="H139" s="211">
        <v>48</v>
      </c>
      <c r="I139" s="212"/>
      <c r="J139" s="213">
        <f>ROUND(I139*H139,2)</f>
        <v>0</v>
      </c>
      <c r="K139" s="209" t="s">
        <v>1</v>
      </c>
      <c r="L139" s="41"/>
      <c r="M139" s="214" t="s">
        <v>1</v>
      </c>
      <c r="N139" s="215" t="s">
        <v>41</v>
      </c>
      <c r="O139" s="88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8" t="s">
        <v>144</v>
      </c>
      <c r="AT139" s="218" t="s">
        <v>140</v>
      </c>
      <c r="AU139" s="218" t="s">
        <v>76</v>
      </c>
      <c r="AY139" s="14" t="s">
        <v>139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4" t="s">
        <v>84</v>
      </c>
      <c r="BK139" s="219">
        <f>ROUND(I139*H139,2)</f>
        <v>0</v>
      </c>
      <c r="BL139" s="14" t="s">
        <v>144</v>
      </c>
      <c r="BM139" s="218" t="s">
        <v>188</v>
      </c>
    </row>
    <row r="140" s="2" customFormat="1">
      <c r="A140" s="35"/>
      <c r="B140" s="36"/>
      <c r="C140" s="37"/>
      <c r="D140" s="220" t="s">
        <v>145</v>
      </c>
      <c r="E140" s="37"/>
      <c r="F140" s="221" t="s">
        <v>1370</v>
      </c>
      <c r="G140" s="37"/>
      <c r="H140" s="37"/>
      <c r="I140" s="222"/>
      <c r="J140" s="37"/>
      <c r="K140" s="37"/>
      <c r="L140" s="41"/>
      <c r="M140" s="223"/>
      <c r="N140" s="224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145</v>
      </c>
      <c r="AU140" s="14" t="s">
        <v>76</v>
      </c>
    </row>
    <row r="141" s="2" customFormat="1" ht="16.5" customHeight="1">
      <c r="A141" s="35"/>
      <c r="B141" s="36"/>
      <c r="C141" s="207" t="s">
        <v>190</v>
      </c>
      <c r="D141" s="207" t="s">
        <v>140</v>
      </c>
      <c r="E141" s="208" t="s">
        <v>202</v>
      </c>
      <c r="F141" s="209" t="s">
        <v>1371</v>
      </c>
      <c r="G141" s="210" t="s">
        <v>1362</v>
      </c>
      <c r="H141" s="211">
        <v>48</v>
      </c>
      <c r="I141" s="212"/>
      <c r="J141" s="213">
        <f>ROUND(I141*H141,2)</f>
        <v>0</v>
      </c>
      <c r="K141" s="209" t="s">
        <v>1</v>
      </c>
      <c r="L141" s="41"/>
      <c r="M141" s="214" t="s">
        <v>1</v>
      </c>
      <c r="N141" s="215" t="s">
        <v>41</v>
      </c>
      <c r="O141" s="88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8" t="s">
        <v>144</v>
      </c>
      <c r="AT141" s="218" t="s">
        <v>140</v>
      </c>
      <c r="AU141" s="218" t="s">
        <v>76</v>
      </c>
      <c r="AY141" s="14" t="s">
        <v>139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4" t="s">
        <v>84</v>
      </c>
      <c r="BK141" s="219">
        <f>ROUND(I141*H141,2)</f>
        <v>0</v>
      </c>
      <c r="BL141" s="14" t="s">
        <v>144</v>
      </c>
      <c r="BM141" s="218" t="s">
        <v>193</v>
      </c>
    </row>
    <row r="142" s="2" customFormat="1">
      <c r="A142" s="35"/>
      <c r="B142" s="36"/>
      <c r="C142" s="37"/>
      <c r="D142" s="220" t="s">
        <v>145</v>
      </c>
      <c r="E142" s="37"/>
      <c r="F142" s="221" t="s">
        <v>1371</v>
      </c>
      <c r="G142" s="37"/>
      <c r="H142" s="37"/>
      <c r="I142" s="222"/>
      <c r="J142" s="37"/>
      <c r="K142" s="37"/>
      <c r="L142" s="41"/>
      <c r="M142" s="223"/>
      <c r="N142" s="224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145</v>
      </c>
      <c r="AU142" s="14" t="s">
        <v>76</v>
      </c>
    </row>
    <row r="143" s="2" customFormat="1" ht="16.5" customHeight="1">
      <c r="A143" s="35"/>
      <c r="B143" s="36"/>
      <c r="C143" s="207" t="s">
        <v>169</v>
      </c>
      <c r="D143" s="207" t="s">
        <v>140</v>
      </c>
      <c r="E143" s="208" t="s">
        <v>235</v>
      </c>
      <c r="F143" s="209" t="s">
        <v>1372</v>
      </c>
      <c r="G143" s="210" t="s">
        <v>1362</v>
      </c>
      <c r="H143" s="211">
        <v>18</v>
      </c>
      <c r="I143" s="212"/>
      <c r="J143" s="213">
        <f>ROUND(I143*H143,2)</f>
        <v>0</v>
      </c>
      <c r="K143" s="209" t="s">
        <v>1</v>
      </c>
      <c r="L143" s="41"/>
      <c r="M143" s="214" t="s">
        <v>1</v>
      </c>
      <c r="N143" s="215" t="s">
        <v>41</v>
      </c>
      <c r="O143" s="88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8" t="s">
        <v>144</v>
      </c>
      <c r="AT143" s="218" t="s">
        <v>140</v>
      </c>
      <c r="AU143" s="218" t="s">
        <v>76</v>
      </c>
      <c r="AY143" s="14" t="s">
        <v>139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4" t="s">
        <v>84</v>
      </c>
      <c r="BK143" s="219">
        <f>ROUND(I143*H143,2)</f>
        <v>0</v>
      </c>
      <c r="BL143" s="14" t="s">
        <v>144</v>
      </c>
      <c r="BM143" s="218" t="s">
        <v>197</v>
      </c>
    </row>
    <row r="144" s="2" customFormat="1">
      <c r="A144" s="35"/>
      <c r="B144" s="36"/>
      <c r="C144" s="37"/>
      <c r="D144" s="220" t="s">
        <v>145</v>
      </c>
      <c r="E144" s="37"/>
      <c r="F144" s="221" t="s">
        <v>1372</v>
      </c>
      <c r="G144" s="37"/>
      <c r="H144" s="37"/>
      <c r="I144" s="222"/>
      <c r="J144" s="37"/>
      <c r="K144" s="37"/>
      <c r="L144" s="41"/>
      <c r="M144" s="223"/>
      <c r="N144" s="224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145</v>
      </c>
      <c r="AU144" s="14" t="s">
        <v>76</v>
      </c>
    </row>
    <row r="145" s="2" customFormat="1" ht="16.5" customHeight="1">
      <c r="A145" s="35"/>
      <c r="B145" s="36"/>
      <c r="C145" s="207" t="s">
        <v>8</v>
      </c>
      <c r="D145" s="207" t="s">
        <v>140</v>
      </c>
      <c r="E145" s="208" t="s">
        <v>239</v>
      </c>
      <c r="F145" s="209" t="s">
        <v>1373</v>
      </c>
      <c r="G145" s="210" t="s">
        <v>1362</v>
      </c>
      <c r="H145" s="211">
        <v>242</v>
      </c>
      <c r="I145" s="212"/>
      <c r="J145" s="213">
        <f>ROUND(I145*H145,2)</f>
        <v>0</v>
      </c>
      <c r="K145" s="209" t="s">
        <v>1</v>
      </c>
      <c r="L145" s="41"/>
      <c r="M145" s="214" t="s">
        <v>1</v>
      </c>
      <c r="N145" s="215" t="s">
        <v>41</v>
      </c>
      <c r="O145" s="88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8" t="s">
        <v>144</v>
      </c>
      <c r="AT145" s="218" t="s">
        <v>140</v>
      </c>
      <c r="AU145" s="218" t="s">
        <v>76</v>
      </c>
      <c r="AY145" s="14" t="s">
        <v>139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4" t="s">
        <v>84</v>
      </c>
      <c r="BK145" s="219">
        <f>ROUND(I145*H145,2)</f>
        <v>0</v>
      </c>
      <c r="BL145" s="14" t="s">
        <v>144</v>
      </c>
      <c r="BM145" s="218" t="s">
        <v>201</v>
      </c>
    </row>
    <row r="146" s="2" customFormat="1">
      <c r="A146" s="35"/>
      <c r="B146" s="36"/>
      <c r="C146" s="37"/>
      <c r="D146" s="220" t="s">
        <v>145</v>
      </c>
      <c r="E146" s="37"/>
      <c r="F146" s="221" t="s">
        <v>1373</v>
      </c>
      <c r="G146" s="37"/>
      <c r="H146" s="37"/>
      <c r="I146" s="222"/>
      <c r="J146" s="37"/>
      <c r="K146" s="37"/>
      <c r="L146" s="41"/>
      <c r="M146" s="223"/>
      <c r="N146" s="224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145</v>
      </c>
      <c r="AU146" s="14" t="s">
        <v>76</v>
      </c>
    </row>
    <row r="147" s="2" customFormat="1" ht="16.5" customHeight="1">
      <c r="A147" s="35"/>
      <c r="B147" s="36"/>
      <c r="C147" s="207" t="s">
        <v>172</v>
      </c>
      <c r="D147" s="207" t="s">
        <v>140</v>
      </c>
      <c r="E147" s="208" t="s">
        <v>242</v>
      </c>
      <c r="F147" s="209" t="s">
        <v>1374</v>
      </c>
      <c r="G147" s="210" t="s">
        <v>1362</v>
      </c>
      <c r="H147" s="211">
        <v>361</v>
      </c>
      <c r="I147" s="212"/>
      <c r="J147" s="213">
        <f>ROUND(I147*H147,2)</f>
        <v>0</v>
      </c>
      <c r="K147" s="209" t="s">
        <v>1</v>
      </c>
      <c r="L147" s="41"/>
      <c r="M147" s="214" t="s">
        <v>1</v>
      </c>
      <c r="N147" s="215" t="s">
        <v>41</v>
      </c>
      <c r="O147" s="88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8" t="s">
        <v>144</v>
      </c>
      <c r="AT147" s="218" t="s">
        <v>140</v>
      </c>
      <c r="AU147" s="218" t="s">
        <v>76</v>
      </c>
      <c r="AY147" s="14" t="s">
        <v>139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4" t="s">
        <v>84</v>
      </c>
      <c r="BK147" s="219">
        <f>ROUND(I147*H147,2)</f>
        <v>0</v>
      </c>
      <c r="BL147" s="14" t="s">
        <v>144</v>
      </c>
      <c r="BM147" s="218" t="s">
        <v>204</v>
      </c>
    </row>
    <row r="148" s="2" customFormat="1">
      <c r="A148" s="35"/>
      <c r="B148" s="36"/>
      <c r="C148" s="37"/>
      <c r="D148" s="220" t="s">
        <v>145</v>
      </c>
      <c r="E148" s="37"/>
      <c r="F148" s="221" t="s">
        <v>1374</v>
      </c>
      <c r="G148" s="37"/>
      <c r="H148" s="37"/>
      <c r="I148" s="222"/>
      <c r="J148" s="37"/>
      <c r="K148" s="37"/>
      <c r="L148" s="41"/>
      <c r="M148" s="223"/>
      <c r="N148" s="224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145</v>
      </c>
      <c r="AU148" s="14" t="s">
        <v>76</v>
      </c>
    </row>
    <row r="149" s="2" customFormat="1" ht="16.5" customHeight="1">
      <c r="A149" s="35"/>
      <c r="B149" s="36"/>
      <c r="C149" s="207" t="s">
        <v>205</v>
      </c>
      <c r="D149" s="207" t="s">
        <v>140</v>
      </c>
      <c r="E149" s="208" t="s">
        <v>249</v>
      </c>
      <c r="F149" s="209" t="s">
        <v>1375</v>
      </c>
      <c r="G149" s="210" t="s">
        <v>1362</v>
      </c>
      <c r="H149" s="211">
        <v>108</v>
      </c>
      <c r="I149" s="212"/>
      <c r="J149" s="213">
        <f>ROUND(I149*H149,2)</f>
        <v>0</v>
      </c>
      <c r="K149" s="209" t="s">
        <v>1</v>
      </c>
      <c r="L149" s="41"/>
      <c r="M149" s="214" t="s">
        <v>1</v>
      </c>
      <c r="N149" s="215" t="s">
        <v>41</v>
      </c>
      <c r="O149" s="88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8" t="s">
        <v>144</v>
      </c>
      <c r="AT149" s="218" t="s">
        <v>140</v>
      </c>
      <c r="AU149" s="218" t="s">
        <v>76</v>
      </c>
      <c r="AY149" s="14" t="s">
        <v>139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4" t="s">
        <v>84</v>
      </c>
      <c r="BK149" s="219">
        <f>ROUND(I149*H149,2)</f>
        <v>0</v>
      </c>
      <c r="BL149" s="14" t="s">
        <v>144</v>
      </c>
      <c r="BM149" s="218" t="s">
        <v>208</v>
      </c>
    </row>
    <row r="150" s="2" customFormat="1">
      <c r="A150" s="35"/>
      <c r="B150" s="36"/>
      <c r="C150" s="37"/>
      <c r="D150" s="220" t="s">
        <v>145</v>
      </c>
      <c r="E150" s="37"/>
      <c r="F150" s="221" t="s">
        <v>1375</v>
      </c>
      <c r="G150" s="37"/>
      <c r="H150" s="37"/>
      <c r="I150" s="222"/>
      <c r="J150" s="37"/>
      <c r="K150" s="37"/>
      <c r="L150" s="41"/>
      <c r="M150" s="223"/>
      <c r="N150" s="224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145</v>
      </c>
      <c r="AU150" s="14" t="s">
        <v>76</v>
      </c>
    </row>
    <row r="151" s="2" customFormat="1" ht="16.5" customHeight="1">
      <c r="A151" s="35"/>
      <c r="B151" s="36"/>
      <c r="C151" s="207" t="s">
        <v>176</v>
      </c>
      <c r="D151" s="207" t="s">
        <v>140</v>
      </c>
      <c r="E151" s="208" t="s">
        <v>252</v>
      </c>
      <c r="F151" s="209" t="s">
        <v>1376</v>
      </c>
      <c r="G151" s="210" t="s">
        <v>1362</v>
      </c>
      <c r="H151" s="211">
        <v>40</v>
      </c>
      <c r="I151" s="212"/>
      <c r="J151" s="213">
        <f>ROUND(I151*H151,2)</f>
        <v>0</v>
      </c>
      <c r="K151" s="209" t="s">
        <v>1</v>
      </c>
      <c r="L151" s="41"/>
      <c r="M151" s="214" t="s">
        <v>1</v>
      </c>
      <c r="N151" s="215" t="s">
        <v>41</v>
      </c>
      <c r="O151" s="88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8" t="s">
        <v>144</v>
      </c>
      <c r="AT151" s="218" t="s">
        <v>140</v>
      </c>
      <c r="AU151" s="218" t="s">
        <v>76</v>
      </c>
      <c r="AY151" s="14" t="s">
        <v>139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4" t="s">
        <v>84</v>
      </c>
      <c r="BK151" s="219">
        <f>ROUND(I151*H151,2)</f>
        <v>0</v>
      </c>
      <c r="BL151" s="14" t="s">
        <v>144</v>
      </c>
      <c r="BM151" s="218" t="s">
        <v>212</v>
      </c>
    </row>
    <row r="152" s="2" customFormat="1">
      <c r="A152" s="35"/>
      <c r="B152" s="36"/>
      <c r="C152" s="37"/>
      <c r="D152" s="220" t="s">
        <v>145</v>
      </c>
      <c r="E152" s="37"/>
      <c r="F152" s="221" t="s">
        <v>1376</v>
      </c>
      <c r="G152" s="37"/>
      <c r="H152" s="37"/>
      <c r="I152" s="222"/>
      <c r="J152" s="37"/>
      <c r="K152" s="37"/>
      <c r="L152" s="41"/>
      <c r="M152" s="223"/>
      <c r="N152" s="224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145</v>
      </c>
      <c r="AU152" s="14" t="s">
        <v>76</v>
      </c>
    </row>
    <row r="153" s="2" customFormat="1" ht="16.5" customHeight="1">
      <c r="A153" s="35"/>
      <c r="B153" s="36"/>
      <c r="C153" s="207" t="s">
        <v>213</v>
      </c>
      <c r="D153" s="207" t="s">
        <v>140</v>
      </c>
      <c r="E153" s="208" t="s">
        <v>256</v>
      </c>
      <c r="F153" s="209" t="s">
        <v>1377</v>
      </c>
      <c r="G153" s="210" t="s">
        <v>1362</v>
      </c>
      <c r="H153" s="211">
        <v>15</v>
      </c>
      <c r="I153" s="212"/>
      <c r="J153" s="213">
        <f>ROUND(I153*H153,2)</f>
        <v>0</v>
      </c>
      <c r="K153" s="209" t="s">
        <v>1</v>
      </c>
      <c r="L153" s="41"/>
      <c r="M153" s="214" t="s">
        <v>1</v>
      </c>
      <c r="N153" s="215" t="s">
        <v>41</v>
      </c>
      <c r="O153" s="88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8" t="s">
        <v>144</v>
      </c>
      <c r="AT153" s="218" t="s">
        <v>140</v>
      </c>
      <c r="AU153" s="218" t="s">
        <v>76</v>
      </c>
      <c r="AY153" s="14" t="s">
        <v>139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4" t="s">
        <v>84</v>
      </c>
      <c r="BK153" s="219">
        <f>ROUND(I153*H153,2)</f>
        <v>0</v>
      </c>
      <c r="BL153" s="14" t="s">
        <v>144</v>
      </c>
      <c r="BM153" s="218" t="s">
        <v>216</v>
      </c>
    </row>
    <row r="154" s="2" customFormat="1">
      <c r="A154" s="35"/>
      <c r="B154" s="36"/>
      <c r="C154" s="37"/>
      <c r="D154" s="220" t="s">
        <v>145</v>
      </c>
      <c r="E154" s="37"/>
      <c r="F154" s="221" t="s">
        <v>1377</v>
      </c>
      <c r="G154" s="37"/>
      <c r="H154" s="37"/>
      <c r="I154" s="222"/>
      <c r="J154" s="37"/>
      <c r="K154" s="37"/>
      <c r="L154" s="41"/>
      <c r="M154" s="223"/>
      <c r="N154" s="224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145</v>
      </c>
      <c r="AU154" s="14" t="s">
        <v>76</v>
      </c>
    </row>
    <row r="155" s="2" customFormat="1" ht="16.5" customHeight="1">
      <c r="A155" s="35"/>
      <c r="B155" s="36"/>
      <c r="C155" s="207" t="s">
        <v>179</v>
      </c>
      <c r="D155" s="207" t="s">
        <v>140</v>
      </c>
      <c r="E155" s="208" t="s">
        <v>259</v>
      </c>
      <c r="F155" s="209" t="s">
        <v>1378</v>
      </c>
      <c r="G155" s="210" t="s">
        <v>1362</v>
      </c>
      <c r="H155" s="211">
        <v>221</v>
      </c>
      <c r="I155" s="212"/>
      <c r="J155" s="213">
        <f>ROUND(I155*H155,2)</f>
        <v>0</v>
      </c>
      <c r="K155" s="209" t="s">
        <v>1</v>
      </c>
      <c r="L155" s="41"/>
      <c r="M155" s="214" t="s">
        <v>1</v>
      </c>
      <c r="N155" s="215" t="s">
        <v>41</v>
      </c>
      <c r="O155" s="88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8" t="s">
        <v>144</v>
      </c>
      <c r="AT155" s="218" t="s">
        <v>140</v>
      </c>
      <c r="AU155" s="218" t="s">
        <v>76</v>
      </c>
      <c r="AY155" s="14" t="s">
        <v>139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4" t="s">
        <v>84</v>
      </c>
      <c r="BK155" s="219">
        <f>ROUND(I155*H155,2)</f>
        <v>0</v>
      </c>
      <c r="BL155" s="14" t="s">
        <v>144</v>
      </c>
      <c r="BM155" s="218" t="s">
        <v>220</v>
      </c>
    </row>
    <row r="156" s="2" customFormat="1">
      <c r="A156" s="35"/>
      <c r="B156" s="36"/>
      <c r="C156" s="37"/>
      <c r="D156" s="220" t="s">
        <v>145</v>
      </c>
      <c r="E156" s="37"/>
      <c r="F156" s="221" t="s">
        <v>1378</v>
      </c>
      <c r="G156" s="37"/>
      <c r="H156" s="37"/>
      <c r="I156" s="222"/>
      <c r="J156" s="37"/>
      <c r="K156" s="37"/>
      <c r="L156" s="41"/>
      <c r="M156" s="223"/>
      <c r="N156" s="224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145</v>
      </c>
      <c r="AU156" s="14" t="s">
        <v>76</v>
      </c>
    </row>
    <row r="157" s="2" customFormat="1" ht="16.5" customHeight="1">
      <c r="A157" s="35"/>
      <c r="B157" s="36"/>
      <c r="C157" s="207" t="s">
        <v>7</v>
      </c>
      <c r="D157" s="207" t="s">
        <v>140</v>
      </c>
      <c r="E157" s="208" t="s">
        <v>263</v>
      </c>
      <c r="F157" s="209" t="s">
        <v>1379</v>
      </c>
      <c r="G157" s="210" t="s">
        <v>1358</v>
      </c>
      <c r="H157" s="211">
        <v>24</v>
      </c>
      <c r="I157" s="212"/>
      <c r="J157" s="213">
        <f>ROUND(I157*H157,2)</f>
        <v>0</v>
      </c>
      <c r="K157" s="209" t="s">
        <v>1</v>
      </c>
      <c r="L157" s="41"/>
      <c r="M157" s="214" t="s">
        <v>1</v>
      </c>
      <c r="N157" s="215" t="s">
        <v>41</v>
      </c>
      <c r="O157" s="88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8" t="s">
        <v>144</v>
      </c>
      <c r="AT157" s="218" t="s">
        <v>140</v>
      </c>
      <c r="AU157" s="218" t="s">
        <v>76</v>
      </c>
      <c r="AY157" s="14" t="s">
        <v>139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4" t="s">
        <v>84</v>
      </c>
      <c r="BK157" s="219">
        <f>ROUND(I157*H157,2)</f>
        <v>0</v>
      </c>
      <c r="BL157" s="14" t="s">
        <v>144</v>
      </c>
      <c r="BM157" s="218" t="s">
        <v>224</v>
      </c>
    </row>
    <row r="158" s="2" customFormat="1">
      <c r="A158" s="35"/>
      <c r="B158" s="36"/>
      <c r="C158" s="37"/>
      <c r="D158" s="220" t="s">
        <v>145</v>
      </c>
      <c r="E158" s="37"/>
      <c r="F158" s="221" t="s">
        <v>1379</v>
      </c>
      <c r="G158" s="37"/>
      <c r="H158" s="37"/>
      <c r="I158" s="222"/>
      <c r="J158" s="37"/>
      <c r="K158" s="37"/>
      <c r="L158" s="41"/>
      <c r="M158" s="223"/>
      <c r="N158" s="224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145</v>
      </c>
      <c r="AU158" s="14" t="s">
        <v>76</v>
      </c>
    </row>
    <row r="159" s="2" customFormat="1" ht="16.5" customHeight="1">
      <c r="A159" s="35"/>
      <c r="B159" s="36"/>
      <c r="C159" s="207" t="s">
        <v>183</v>
      </c>
      <c r="D159" s="207" t="s">
        <v>140</v>
      </c>
      <c r="E159" s="208" t="s">
        <v>266</v>
      </c>
      <c r="F159" s="209" t="s">
        <v>1380</v>
      </c>
      <c r="G159" s="210" t="s">
        <v>1358</v>
      </c>
      <c r="H159" s="211">
        <v>2</v>
      </c>
      <c r="I159" s="212"/>
      <c r="J159" s="213">
        <f>ROUND(I159*H159,2)</f>
        <v>0</v>
      </c>
      <c r="K159" s="209" t="s">
        <v>1</v>
      </c>
      <c r="L159" s="41"/>
      <c r="M159" s="214" t="s">
        <v>1</v>
      </c>
      <c r="N159" s="215" t="s">
        <v>41</v>
      </c>
      <c r="O159" s="88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8" t="s">
        <v>144</v>
      </c>
      <c r="AT159" s="218" t="s">
        <v>140</v>
      </c>
      <c r="AU159" s="218" t="s">
        <v>76</v>
      </c>
      <c r="AY159" s="14" t="s">
        <v>139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4" t="s">
        <v>84</v>
      </c>
      <c r="BK159" s="219">
        <f>ROUND(I159*H159,2)</f>
        <v>0</v>
      </c>
      <c r="BL159" s="14" t="s">
        <v>144</v>
      </c>
      <c r="BM159" s="218" t="s">
        <v>228</v>
      </c>
    </row>
    <row r="160" s="2" customFormat="1">
      <c r="A160" s="35"/>
      <c r="B160" s="36"/>
      <c r="C160" s="37"/>
      <c r="D160" s="220" t="s">
        <v>145</v>
      </c>
      <c r="E160" s="37"/>
      <c r="F160" s="221" t="s">
        <v>1380</v>
      </c>
      <c r="G160" s="37"/>
      <c r="H160" s="37"/>
      <c r="I160" s="222"/>
      <c r="J160" s="37"/>
      <c r="K160" s="37"/>
      <c r="L160" s="41"/>
      <c r="M160" s="223"/>
      <c r="N160" s="224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145</v>
      </c>
      <c r="AU160" s="14" t="s">
        <v>76</v>
      </c>
    </row>
    <row r="161" s="2" customFormat="1" ht="16.5" customHeight="1">
      <c r="A161" s="35"/>
      <c r="B161" s="36"/>
      <c r="C161" s="207" t="s">
        <v>230</v>
      </c>
      <c r="D161" s="207" t="s">
        <v>140</v>
      </c>
      <c r="E161" s="208" t="s">
        <v>270</v>
      </c>
      <c r="F161" s="209" t="s">
        <v>1381</v>
      </c>
      <c r="G161" s="210" t="s">
        <v>1358</v>
      </c>
      <c r="H161" s="211">
        <v>10</v>
      </c>
      <c r="I161" s="212"/>
      <c r="J161" s="213">
        <f>ROUND(I161*H161,2)</f>
        <v>0</v>
      </c>
      <c r="K161" s="209" t="s">
        <v>1</v>
      </c>
      <c r="L161" s="41"/>
      <c r="M161" s="214" t="s">
        <v>1</v>
      </c>
      <c r="N161" s="215" t="s">
        <v>41</v>
      </c>
      <c r="O161" s="88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8" t="s">
        <v>144</v>
      </c>
      <c r="AT161" s="218" t="s">
        <v>140</v>
      </c>
      <c r="AU161" s="218" t="s">
        <v>76</v>
      </c>
      <c r="AY161" s="14" t="s">
        <v>139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4" t="s">
        <v>84</v>
      </c>
      <c r="BK161" s="219">
        <f>ROUND(I161*H161,2)</f>
        <v>0</v>
      </c>
      <c r="BL161" s="14" t="s">
        <v>144</v>
      </c>
      <c r="BM161" s="218" t="s">
        <v>233</v>
      </c>
    </row>
    <row r="162" s="2" customFormat="1">
      <c r="A162" s="35"/>
      <c r="B162" s="36"/>
      <c r="C162" s="37"/>
      <c r="D162" s="220" t="s">
        <v>145</v>
      </c>
      <c r="E162" s="37"/>
      <c r="F162" s="221" t="s">
        <v>1381</v>
      </c>
      <c r="G162" s="37"/>
      <c r="H162" s="37"/>
      <c r="I162" s="222"/>
      <c r="J162" s="37"/>
      <c r="K162" s="37"/>
      <c r="L162" s="41"/>
      <c r="M162" s="223"/>
      <c r="N162" s="224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145</v>
      </c>
      <c r="AU162" s="14" t="s">
        <v>76</v>
      </c>
    </row>
    <row r="163" s="2" customFormat="1" ht="16.5" customHeight="1">
      <c r="A163" s="35"/>
      <c r="B163" s="36"/>
      <c r="C163" s="207" t="s">
        <v>188</v>
      </c>
      <c r="D163" s="207" t="s">
        <v>140</v>
      </c>
      <c r="E163" s="208" t="s">
        <v>273</v>
      </c>
      <c r="F163" s="209" t="s">
        <v>1382</v>
      </c>
      <c r="G163" s="210" t="s">
        <v>1358</v>
      </c>
      <c r="H163" s="211">
        <v>6</v>
      </c>
      <c r="I163" s="212"/>
      <c r="J163" s="213">
        <f>ROUND(I163*H163,2)</f>
        <v>0</v>
      </c>
      <c r="K163" s="209" t="s">
        <v>1</v>
      </c>
      <c r="L163" s="41"/>
      <c r="M163" s="214" t="s">
        <v>1</v>
      </c>
      <c r="N163" s="215" t="s">
        <v>41</v>
      </c>
      <c r="O163" s="88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8" t="s">
        <v>144</v>
      </c>
      <c r="AT163" s="218" t="s">
        <v>140</v>
      </c>
      <c r="AU163" s="218" t="s">
        <v>76</v>
      </c>
      <c r="AY163" s="14" t="s">
        <v>139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4" t="s">
        <v>84</v>
      </c>
      <c r="BK163" s="219">
        <f>ROUND(I163*H163,2)</f>
        <v>0</v>
      </c>
      <c r="BL163" s="14" t="s">
        <v>144</v>
      </c>
      <c r="BM163" s="218" t="s">
        <v>237</v>
      </c>
    </row>
    <row r="164" s="2" customFormat="1">
      <c r="A164" s="35"/>
      <c r="B164" s="36"/>
      <c r="C164" s="37"/>
      <c r="D164" s="220" t="s">
        <v>145</v>
      </c>
      <c r="E164" s="37"/>
      <c r="F164" s="221" t="s">
        <v>1382</v>
      </c>
      <c r="G164" s="37"/>
      <c r="H164" s="37"/>
      <c r="I164" s="222"/>
      <c r="J164" s="37"/>
      <c r="K164" s="37"/>
      <c r="L164" s="41"/>
      <c r="M164" s="223"/>
      <c r="N164" s="224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145</v>
      </c>
      <c r="AU164" s="14" t="s">
        <v>76</v>
      </c>
    </row>
    <row r="165" s="2" customFormat="1" ht="16.5" customHeight="1">
      <c r="A165" s="35"/>
      <c r="B165" s="36"/>
      <c r="C165" s="207" t="s">
        <v>238</v>
      </c>
      <c r="D165" s="207" t="s">
        <v>140</v>
      </c>
      <c r="E165" s="208" t="s">
        <v>277</v>
      </c>
      <c r="F165" s="209" t="s">
        <v>1383</v>
      </c>
      <c r="G165" s="210" t="s">
        <v>1358</v>
      </c>
      <c r="H165" s="211">
        <v>9</v>
      </c>
      <c r="I165" s="212"/>
      <c r="J165" s="213">
        <f>ROUND(I165*H165,2)</f>
        <v>0</v>
      </c>
      <c r="K165" s="209" t="s">
        <v>1</v>
      </c>
      <c r="L165" s="41"/>
      <c r="M165" s="214" t="s">
        <v>1</v>
      </c>
      <c r="N165" s="215" t="s">
        <v>41</v>
      </c>
      <c r="O165" s="88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8" t="s">
        <v>144</v>
      </c>
      <c r="AT165" s="218" t="s">
        <v>140</v>
      </c>
      <c r="AU165" s="218" t="s">
        <v>76</v>
      </c>
      <c r="AY165" s="14" t="s">
        <v>139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4" t="s">
        <v>84</v>
      </c>
      <c r="BK165" s="219">
        <f>ROUND(I165*H165,2)</f>
        <v>0</v>
      </c>
      <c r="BL165" s="14" t="s">
        <v>144</v>
      </c>
      <c r="BM165" s="218" t="s">
        <v>241</v>
      </c>
    </row>
    <row r="166" s="2" customFormat="1">
      <c r="A166" s="35"/>
      <c r="B166" s="36"/>
      <c r="C166" s="37"/>
      <c r="D166" s="220" t="s">
        <v>145</v>
      </c>
      <c r="E166" s="37"/>
      <c r="F166" s="221" t="s">
        <v>1383</v>
      </c>
      <c r="G166" s="37"/>
      <c r="H166" s="37"/>
      <c r="I166" s="222"/>
      <c r="J166" s="37"/>
      <c r="K166" s="37"/>
      <c r="L166" s="41"/>
      <c r="M166" s="223"/>
      <c r="N166" s="224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145</v>
      </c>
      <c r="AU166" s="14" t="s">
        <v>76</v>
      </c>
    </row>
    <row r="167" s="2" customFormat="1" ht="16.5" customHeight="1">
      <c r="A167" s="35"/>
      <c r="B167" s="36"/>
      <c r="C167" s="207" t="s">
        <v>193</v>
      </c>
      <c r="D167" s="207" t="s">
        <v>140</v>
      </c>
      <c r="E167" s="208" t="s">
        <v>280</v>
      </c>
      <c r="F167" s="209" t="s">
        <v>1384</v>
      </c>
      <c r="G167" s="210" t="s">
        <v>1358</v>
      </c>
      <c r="H167" s="211">
        <v>1</v>
      </c>
      <c r="I167" s="212"/>
      <c r="J167" s="213">
        <f>ROUND(I167*H167,2)</f>
        <v>0</v>
      </c>
      <c r="K167" s="209" t="s">
        <v>1</v>
      </c>
      <c r="L167" s="41"/>
      <c r="M167" s="214" t="s">
        <v>1</v>
      </c>
      <c r="N167" s="215" t="s">
        <v>41</v>
      </c>
      <c r="O167" s="88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8" t="s">
        <v>144</v>
      </c>
      <c r="AT167" s="218" t="s">
        <v>140</v>
      </c>
      <c r="AU167" s="218" t="s">
        <v>76</v>
      </c>
      <c r="AY167" s="14" t="s">
        <v>139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4" t="s">
        <v>84</v>
      </c>
      <c r="BK167" s="219">
        <f>ROUND(I167*H167,2)</f>
        <v>0</v>
      </c>
      <c r="BL167" s="14" t="s">
        <v>144</v>
      </c>
      <c r="BM167" s="218" t="s">
        <v>244</v>
      </c>
    </row>
    <row r="168" s="2" customFormat="1">
      <c r="A168" s="35"/>
      <c r="B168" s="36"/>
      <c r="C168" s="37"/>
      <c r="D168" s="220" t="s">
        <v>145</v>
      </c>
      <c r="E168" s="37"/>
      <c r="F168" s="221" t="s">
        <v>1384</v>
      </c>
      <c r="G168" s="37"/>
      <c r="H168" s="37"/>
      <c r="I168" s="222"/>
      <c r="J168" s="37"/>
      <c r="K168" s="37"/>
      <c r="L168" s="41"/>
      <c r="M168" s="223"/>
      <c r="N168" s="224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145</v>
      </c>
      <c r="AU168" s="14" t="s">
        <v>76</v>
      </c>
    </row>
    <row r="169" s="2" customFormat="1" ht="24.15" customHeight="1">
      <c r="A169" s="35"/>
      <c r="B169" s="36"/>
      <c r="C169" s="207" t="s">
        <v>248</v>
      </c>
      <c r="D169" s="207" t="s">
        <v>140</v>
      </c>
      <c r="E169" s="208" t="s">
        <v>284</v>
      </c>
      <c r="F169" s="209" t="s">
        <v>1385</v>
      </c>
      <c r="G169" s="210" t="s">
        <v>1358</v>
      </c>
      <c r="H169" s="211">
        <v>1</v>
      </c>
      <c r="I169" s="212"/>
      <c r="J169" s="213">
        <f>ROUND(I169*H169,2)</f>
        <v>0</v>
      </c>
      <c r="K169" s="209" t="s">
        <v>1</v>
      </c>
      <c r="L169" s="41"/>
      <c r="M169" s="214" t="s">
        <v>1</v>
      </c>
      <c r="N169" s="215" t="s">
        <v>41</v>
      </c>
      <c r="O169" s="88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8" t="s">
        <v>144</v>
      </c>
      <c r="AT169" s="218" t="s">
        <v>140</v>
      </c>
      <c r="AU169" s="218" t="s">
        <v>76</v>
      </c>
      <c r="AY169" s="14" t="s">
        <v>139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4" t="s">
        <v>84</v>
      </c>
      <c r="BK169" s="219">
        <f>ROUND(I169*H169,2)</f>
        <v>0</v>
      </c>
      <c r="BL169" s="14" t="s">
        <v>144</v>
      </c>
      <c r="BM169" s="218" t="s">
        <v>251</v>
      </c>
    </row>
    <row r="170" s="2" customFormat="1">
      <c r="A170" s="35"/>
      <c r="B170" s="36"/>
      <c r="C170" s="37"/>
      <c r="D170" s="220" t="s">
        <v>145</v>
      </c>
      <c r="E170" s="37"/>
      <c r="F170" s="221" t="s">
        <v>1385</v>
      </c>
      <c r="G170" s="37"/>
      <c r="H170" s="37"/>
      <c r="I170" s="222"/>
      <c r="J170" s="37"/>
      <c r="K170" s="37"/>
      <c r="L170" s="41"/>
      <c r="M170" s="223"/>
      <c r="N170" s="224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145</v>
      </c>
      <c r="AU170" s="14" t="s">
        <v>76</v>
      </c>
    </row>
    <row r="171" s="2" customFormat="1" ht="16.5" customHeight="1">
      <c r="A171" s="35"/>
      <c r="B171" s="36"/>
      <c r="C171" s="207" t="s">
        <v>197</v>
      </c>
      <c r="D171" s="207" t="s">
        <v>140</v>
      </c>
      <c r="E171" s="208" t="s">
        <v>287</v>
      </c>
      <c r="F171" s="209" t="s">
        <v>1386</v>
      </c>
      <c r="G171" s="210" t="s">
        <v>1358</v>
      </c>
      <c r="H171" s="211">
        <v>1</v>
      </c>
      <c r="I171" s="212"/>
      <c r="J171" s="213">
        <f>ROUND(I171*H171,2)</f>
        <v>0</v>
      </c>
      <c r="K171" s="209" t="s">
        <v>1</v>
      </c>
      <c r="L171" s="41"/>
      <c r="M171" s="214" t="s">
        <v>1</v>
      </c>
      <c r="N171" s="215" t="s">
        <v>41</v>
      </c>
      <c r="O171" s="88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8" t="s">
        <v>144</v>
      </c>
      <c r="AT171" s="218" t="s">
        <v>140</v>
      </c>
      <c r="AU171" s="218" t="s">
        <v>76</v>
      </c>
      <c r="AY171" s="14" t="s">
        <v>139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4" t="s">
        <v>84</v>
      </c>
      <c r="BK171" s="219">
        <f>ROUND(I171*H171,2)</f>
        <v>0</v>
      </c>
      <c r="BL171" s="14" t="s">
        <v>144</v>
      </c>
      <c r="BM171" s="218" t="s">
        <v>254</v>
      </c>
    </row>
    <row r="172" s="2" customFormat="1">
      <c r="A172" s="35"/>
      <c r="B172" s="36"/>
      <c r="C172" s="37"/>
      <c r="D172" s="220" t="s">
        <v>145</v>
      </c>
      <c r="E172" s="37"/>
      <c r="F172" s="221" t="s">
        <v>1386</v>
      </c>
      <c r="G172" s="37"/>
      <c r="H172" s="37"/>
      <c r="I172" s="222"/>
      <c r="J172" s="37"/>
      <c r="K172" s="37"/>
      <c r="L172" s="41"/>
      <c r="M172" s="223"/>
      <c r="N172" s="224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145</v>
      </c>
      <c r="AU172" s="14" t="s">
        <v>76</v>
      </c>
    </row>
    <row r="173" s="2" customFormat="1" ht="16.5" customHeight="1">
      <c r="A173" s="35"/>
      <c r="B173" s="36"/>
      <c r="C173" s="207" t="s">
        <v>255</v>
      </c>
      <c r="D173" s="207" t="s">
        <v>140</v>
      </c>
      <c r="E173" s="208" t="s">
        <v>291</v>
      </c>
      <c r="F173" s="209" t="s">
        <v>1387</v>
      </c>
      <c r="G173" s="210" t="s">
        <v>1358</v>
      </c>
      <c r="H173" s="211">
        <v>6</v>
      </c>
      <c r="I173" s="212"/>
      <c r="J173" s="213">
        <f>ROUND(I173*H173,2)</f>
        <v>0</v>
      </c>
      <c r="K173" s="209" t="s">
        <v>1</v>
      </c>
      <c r="L173" s="41"/>
      <c r="M173" s="214" t="s">
        <v>1</v>
      </c>
      <c r="N173" s="215" t="s">
        <v>41</v>
      </c>
      <c r="O173" s="88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8" t="s">
        <v>144</v>
      </c>
      <c r="AT173" s="218" t="s">
        <v>140</v>
      </c>
      <c r="AU173" s="218" t="s">
        <v>76</v>
      </c>
      <c r="AY173" s="14" t="s">
        <v>139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4" t="s">
        <v>84</v>
      </c>
      <c r="BK173" s="219">
        <f>ROUND(I173*H173,2)</f>
        <v>0</v>
      </c>
      <c r="BL173" s="14" t="s">
        <v>144</v>
      </c>
      <c r="BM173" s="218" t="s">
        <v>258</v>
      </c>
    </row>
    <row r="174" s="2" customFormat="1">
      <c r="A174" s="35"/>
      <c r="B174" s="36"/>
      <c r="C174" s="37"/>
      <c r="D174" s="220" t="s">
        <v>145</v>
      </c>
      <c r="E174" s="37"/>
      <c r="F174" s="221" t="s">
        <v>1387</v>
      </c>
      <c r="G174" s="37"/>
      <c r="H174" s="37"/>
      <c r="I174" s="222"/>
      <c r="J174" s="37"/>
      <c r="K174" s="37"/>
      <c r="L174" s="41"/>
      <c r="M174" s="223"/>
      <c r="N174" s="224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145</v>
      </c>
      <c r="AU174" s="14" t="s">
        <v>76</v>
      </c>
    </row>
    <row r="175" s="2" customFormat="1" ht="16.5" customHeight="1">
      <c r="A175" s="35"/>
      <c r="B175" s="36"/>
      <c r="C175" s="207" t="s">
        <v>201</v>
      </c>
      <c r="D175" s="207" t="s">
        <v>140</v>
      </c>
      <c r="E175" s="208" t="s">
        <v>294</v>
      </c>
      <c r="F175" s="209" t="s">
        <v>1388</v>
      </c>
      <c r="G175" s="210" t="s">
        <v>1358</v>
      </c>
      <c r="H175" s="211">
        <v>6</v>
      </c>
      <c r="I175" s="212"/>
      <c r="J175" s="213">
        <f>ROUND(I175*H175,2)</f>
        <v>0</v>
      </c>
      <c r="K175" s="209" t="s">
        <v>1</v>
      </c>
      <c r="L175" s="41"/>
      <c r="M175" s="214" t="s">
        <v>1</v>
      </c>
      <c r="N175" s="215" t="s">
        <v>41</v>
      </c>
      <c r="O175" s="88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8" t="s">
        <v>144</v>
      </c>
      <c r="AT175" s="218" t="s">
        <v>140</v>
      </c>
      <c r="AU175" s="218" t="s">
        <v>76</v>
      </c>
      <c r="AY175" s="14" t="s">
        <v>139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4" t="s">
        <v>84</v>
      </c>
      <c r="BK175" s="219">
        <f>ROUND(I175*H175,2)</f>
        <v>0</v>
      </c>
      <c r="BL175" s="14" t="s">
        <v>144</v>
      </c>
      <c r="BM175" s="218" t="s">
        <v>261</v>
      </c>
    </row>
    <row r="176" s="2" customFormat="1">
      <c r="A176" s="35"/>
      <c r="B176" s="36"/>
      <c r="C176" s="37"/>
      <c r="D176" s="220" t="s">
        <v>145</v>
      </c>
      <c r="E176" s="37"/>
      <c r="F176" s="221" t="s">
        <v>1388</v>
      </c>
      <c r="G176" s="37"/>
      <c r="H176" s="37"/>
      <c r="I176" s="222"/>
      <c r="J176" s="37"/>
      <c r="K176" s="37"/>
      <c r="L176" s="41"/>
      <c r="M176" s="223"/>
      <c r="N176" s="224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145</v>
      </c>
      <c r="AU176" s="14" t="s">
        <v>76</v>
      </c>
    </row>
    <row r="177" s="2" customFormat="1" ht="24.15" customHeight="1">
      <c r="A177" s="35"/>
      <c r="B177" s="36"/>
      <c r="C177" s="207" t="s">
        <v>262</v>
      </c>
      <c r="D177" s="207" t="s">
        <v>140</v>
      </c>
      <c r="E177" s="208" t="s">
        <v>298</v>
      </c>
      <c r="F177" s="209" t="s">
        <v>1389</v>
      </c>
      <c r="G177" s="210" t="s">
        <v>1358</v>
      </c>
      <c r="H177" s="211">
        <v>1</v>
      </c>
      <c r="I177" s="212"/>
      <c r="J177" s="213">
        <f>ROUND(I177*H177,2)</f>
        <v>0</v>
      </c>
      <c r="K177" s="209" t="s">
        <v>1</v>
      </c>
      <c r="L177" s="41"/>
      <c r="M177" s="214" t="s">
        <v>1</v>
      </c>
      <c r="N177" s="215" t="s">
        <v>41</v>
      </c>
      <c r="O177" s="88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8" t="s">
        <v>144</v>
      </c>
      <c r="AT177" s="218" t="s">
        <v>140</v>
      </c>
      <c r="AU177" s="218" t="s">
        <v>76</v>
      </c>
      <c r="AY177" s="14" t="s">
        <v>139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4" t="s">
        <v>84</v>
      </c>
      <c r="BK177" s="219">
        <f>ROUND(I177*H177,2)</f>
        <v>0</v>
      </c>
      <c r="BL177" s="14" t="s">
        <v>144</v>
      </c>
      <c r="BM177" s="218" t="s">
        <v>265</v>
      </c>
    </row>
    <row r="178" s="2" customFormat="1">
      <c r="A178" s="35"/>
      <c r="B178" s="36"/>
      <c r="C178" s="37"/>
      <c r="D178" s="220" t="s">
        <v>145</v>
      </c>
      <c r="E178" s="37"/>
      <c r="F178" s="221" t="s">
        <v>1389</v>
      </c>
      <c r="G178" s="37"/>
      <c r="H178" s="37"/>
      <c r="I178" s="222"/>
      <c r="J178" s="37"/>
      <c r="K178" s="37"/>
      <c r="L178" s="41"/>
      <c r="M178" s="223"/>
      <c r="N178" s="224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145</v>
      </c>
      <c r="AU178" s="14" t="s">
        <v>76</v>
      </c>
    </row>
    <row r="179" s="2" customFormat="1" ht="16.5" customHeight="1">
      <c r="A179" s="35"/>
      <c r="B179" s="36"/>
      <c r="C179" s="207" t="s">
        <v>204</v>
      </c>
      <c r="D179" s="207" t="s">
        <v>140</v>
      </c>
      <c r="E179" s="208" t="s">
        <v>301</v>
      </c>
      <c r="F179" s="209" t="s">
        <v>1390</v>
      </c>
      <c r="G179" s="210" t="s">
        <v>1362</v>
      </c>
      <c r="H179" s="211">
        <v>3</v>
      </c>
      <c r="I179" s="212"/>
      <c r="J179" s="213">
        <f>ROUND(I179*H179,2)</f>
        <v>0</v>
      </c>
      <c r="K179" s="209" t="s">
        <v>1</v>
      </c>
      <c r="L179" s="41"/>
      <c r="M179" s="214" t="s">
        <v>1</v>
      </c>
      <c r="N179" s="215" t="s">
        <v>41</v>
      </c>
      <c r="O179" s="88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8" t="s">
        <v>144</v>
      </c>
      <c r="AT179" s="218" t="s">
        <v>140</v>
      </c>
      <c r="AU179" s="218" t="s">
        <v>76</v>
      </c>
      <c r="AY179" s="14" t="s">
        <v>139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4" t="s">
        <v>84</v>
      </c>
      <c r="BK179" s="219">
        <f>ROUND(I179*H179,2)</f>
        <v>0</v>
      </c>
      <c r="BL179" s="14" t="s">
        <v>144</v>
      </c>
      <c r="BM179" s="218" t="s">
        <v>268</v>
      </c>
    </row>
    <row r="180" s="2" customFormat="1">
      <c r="A180" s="35"/>
      <c r="B180" s="36"/>
      <c r="C180" s="37"/>
      <c r="D180" s="220" t="s">
        <v>145</v>
      </c>
      <c r="E180" s="37"/>
      <c r="F180" s="221" t="s">
        <v>1390</v>
      </c>
      <c r="G180" s="37"/>
      <c r="H180" s="37"/>
      <c r="I180" s="222"/>
      <c r="J180" s="37"/>
      <c r="K180" s="37"/>
      <c r="L180" s="41"/>
      <c r="M180" s="223"/>
      <c r="N180" s="224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145</v>
      </c>
      <c r="AU180" s="14" t="s">
        <v>76</v>
      </c>
    </row>
    <row r="181" s="2" customFormat="1" ht="16.5" customHeight="1">
      <c r="A181" s="35"/>
      <c r="B181" s="36"/>
      <c r="C181" s="207" t="s">
        <v>269</v>
      </c>
      <c r="D181" s="207" t="s">
        <v>140</v>
      </c>
      <c r="E181" s="208" t="s">
        <v>305</v>
      </c>
      <c r="F181" s="209" t="s">
        <v>1391</v>
      </c>
      <c r="G181" s="210" t="s">
        <v>1362</v>
      </c>
      <c r="H181" s="211">
        <v>3</v>
      </c>
      <c r="I181" s="212"/>
      <c r="J181" s="213">
        <f>ROUND(I181*H181,2)</f>
        <v>0</v>
      </c>
      <c r="K181" s="209" t="s">
        <v>1</v>
      </c>
      <c r="L181" s="41"/>
      <c r="M181" s="214" t="s">
        <v>1</v>
      </c>
      <c r="N181" s="215" t="s">
        <v>41</v>
      </c>
      <c r="O181" s="88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8" t="s">
        <v>144</v>
      </c>
      <c r="AT181" s="218" t="s">
        <v>140</v>
      </c>
      <c r="AU181" s="218" t="s">
        <v>76</v>
      </c>
      <c r="AY181" s="14" t="s">
        <v>139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4" t="s">
        <v>84</v>
      </c>
      <c r="BK181" s="219">
        <f>ROUND(I181*H181,2)</f>
        <v>0</v>
      </c>
      <c r="BL181" s="14" t="s">
        <v>144</v>
      </c>
      <c r="BM181" s="218" t="s">
        <v>272</v>
      </c>
    </row>
    <row r="182" s="2" customFormat="1">
      <c r="A182" s="35"/>
      <c r="B182" s="36"/>
      <c r="C182" s="37"/>
      <c r="D182" s="220" t="s">
        <v>145</v>
      </c>
      <c r="E182" s="37"/>
      <c r="F182" s="221" t="s">
        <v>1391</v>
      </c>
      <c r="G182" s="37"/>
      <c r="H182" s="37"/>
      <c r="I182" s="222"/>
      <c r="J182" s="37"/>
      <c r="K182" s="37"/>
      <c r="L182" s="41"/>
      <c r="M182" s="223"/>
      <c r="N182" s="224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145</v>
      </c>
      <c r="AU182" s="14" t="s">
        <v>76</v>
      </c>
    </row>
    <row r="183" s="2" customFormat="1" ht="21.75" customHeight="1">
      <c r="A183" s="35"/>
      <c r="B183" s="36"/>
      <c r="C183" s="207" t="s">
        <v>208</v>
      </c>
      <c r="D183" s="207" t="s">
        <v>140</v>
      </c>
      <c r="E183" s="208" t="s">
        <v>308</v>
      </c>
      <c r="F183" s="209" t="s">
        <v>1392</v>
      </c>
      <c r="G183" s="210" t="s">
        <v>1362</v>
      </c>
      <c r="H183" s="211">
        <v>4</v>
      </c>
      <c r="I183" s="212"/>
      <c r="J183" s="213">
        <f>ROUND(I183*H183,2)</f>
        <v>0</v>
      </c>
      <c r="K183" s="209" t="s">
        <v>1</v>
      </c>
      <c r="L183" s="41"/>
      <c r="M183" s="214" t="s">
        <v>1</v>
      </c>
      <c r="N183" s="215" t="s">
        <v>41</v>
      </c>
      <c r="O183" s="88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8" t="s">
        <v>144</v>
      </c>
      <c r="AT183" s="218" t="s">
        <v>140</v>
      </c>
      <c r="AU183" s="218" t="s">
        <v>76</v>
      </c>
      <c r="AY183" s="14" t="s">
        <v>139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4" t="s">
        <v>84</v>
      </c>
      <c r="BK183" s="219">
        <f>ROUND(I183*H183,2)</f>
        <v>0</v>
      </c>
      <c r="BL183" s="14" t="s">
        <v>144</v>
      </c>
      <c r="BM183" s="218" t="s">
        <v>275</v>
      </c>
    </row>
    <row r="184" s="2" customFormat="1">
      <c r="A184" s="35"/>
      <c r="B184" s="36"/>
      <c r="C184" s="37"/>
      <c r="D184" s="220" t="s">
        <v>145</v>
      </c>
      <c r="E184" s="37"/>
      <c r="F184" s="221" t="s">
        <v>1392</v>
      </c>
      <c r="G184" s="37"/>
      <c r="H184" s="37"/>
      <c r="I184" s="222"/>
      <c r="J184" s="37"/>
      <c r="K184" s="37"/>
      <c r="L184" s="41"/>
      <c r="M184" s="223"/>
      <c r="N184" s="224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145</v>
      </c>
      <c r="AU184" s="14" t="s">
        <v>76</v>
      </c>
    </row>
    <row r="185" s="2" customFormat="1" ht="16.5" customHeight="1">
      <c r="A185" s="35"/>
      <c r="B185" s="36"/>
      <c r="C185" s="207" t="s">
        <v>276</v>
      </c>
      <c r="D185" s="207" t="s">
        <v>140</v>
      </c>
      <c r="E185" s="208" t="s">
        <v>312</v>
      </c>
      <c r="F185" s="209" t="s">
        <v>1393</v>
      </c>
      <c r="G185" s="210" t="s">
        <v>1362</v>
      </c>
      <c r="H185" s="211">
        <v>50</v>
      </c>
      <c r="I185" s="212"/>
      <c r="J185" s="213">
        <f>ROUND(I185*H185,2)</f>
        <v>0</v>
      </c>
      <c r="K185" s="209" t="s">
        <v>1</v>
      </c>
      <c r="L185" s="41"/>
      <c r="M185" s="214" t="s">
        <v>1</v>
      </c>
      <c r="N185" s="215" t="s">
        <v>41</v>
      </c>
      <c r="O185" s="88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8" t="s">
        <v>144</v>
      </c>
      <c r="AT185" s="218" t="s">
        <v>140</v>
      </c>
      <c r="AU185" s="218" t="s">
        <v>76</v>
      </c>
      <c r="AY185" s="14" t="s">
        <v>139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4" t="s">
        <v>84</v>
      </c>
      <c r="BK185" s="219">
        <f>ROUND(I185*H185,2)</f>
        <v>0</v>
      </c>
      <c r="BL185" s="14" t="s">
        <v>144</v>
      </c>
      <c r="BM185" s="218" t="s">
        <v>279</v>
      </c>
    </row>
    <row r="186" s="2" customFormat="1">
      <c r="A186" s="35"/>
      <c r="B186" s="36"/>
      <c r="C186" s="37"/>
      <c r="D186" s="220" t="s">
        <v>145</v>
      </c>
      <c r="E186" s="37"/>
      <c r="F186" s="221" t="s">
        <v>1393</v>
      </c>
      <c r="G186" s="37"/>
      <c r="H186" s="37"/>
      <c r="I186" s="222"/>
      <c r="J186" s="37"/>
      <c r="K186" s="37"/>
      <c r="L186" s="41"/>
      <c r="M186" s="223"/>
      <c r="N186" s="224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145</v>
      </c>
      <c r="AU186" s="14" t="s">
        <v>76</v>
      </c>
    </row>
    <row r="187" s="2" customFormat="1" ht="21.75" customHeight="1">
      <c r="A187" s="35"/>
      <c r="B187" s="36"/>
      <c r="C187" s="207" t="s">
        <v>212</v>
      </c>
      <c r="D187" s="207" t="s">
        <v>140</v>
      </c>
      <c r="E187" s="208" t="s">
        <v>315</v>
      </c>
      <c r="F187" s="209" t="s">
        <v>1394</v>
      </c>
      <c r="G187" s="210" t="s">
        <v>1362</v>
      </c>
      <c r="H187" s="211">
        <v>70</v>
      </c>
      <c r="I187" s="212"/>
      <c r="J187" s="213">
        <f>ROUND(I187*H187,2)</f>
        <v>0</v>
      </c>
      <c r="K187" s="209" t="s">
        <v>1</v>
      </c>
      <c r="L187" s="41"/>
      <c r="M187" s="214" t="s">
        <v>1</v>
      </c>
      <c r="N187" s="215" t="s">
        <v>41</v>
      </c>
      <c r="O187" s="88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18" t="s">
        <v>144</v>
      </c>
      <c r="AT187" s="218" t="s">
        <v>140</v>
      </c>
      <c r="AU187" s="218" t="s">
        <v>76</v>
      </c>
      <c r="AY187" s="14" t="s">
        <v>139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4" t="s">
        <v>84</v>
      </c>
      <c r="BK187" s="219">
        <f>ROUND(I187*H187,2)</f>
        <v>0</v>
      </c>
      <c r="BL187" s="14" t="s">
        <v>144</v>
      </c>
      <c r="BM187" s="218" t="s">
        <v>282</v>
      </c>
    </row>
    <row r="188" s="2" customFormat="1">
      <c r="A188" s="35"/>
      <c r="B188" s="36"/>
      <c r="C188" s="37"/>
      <c r="D188" s="220" t="s">
        <v>145</v>
      </c>
      <c r="E188" s="37"/>
      <c r="F188" s="221" t="s">
        <v>1394</v>
      </c>
      <c r="G188" s="37"/>
      <c r="H188" s="37"/>
      <c r="I188" s="222"/>
      <c r="J188" s="37"/>
      <c r="K188" s="37"/>
      <c r="L188" s="41"/>
      <c r="M188" s="223"/>
      <c r="N188" s="224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145</v>
      </c>
      <c r="AU188" s="14" t="s">
        <v>76</v>
      </c>
    </row>
    <row r="189" s="2" customFormat="1" ht="16.5" customHeight="1">
      <c r="A189" s="35"/>
      <c r="B189" s="36"/>
      <c r="C189" s="207" t="s">
        <v>283</v>
      </c>
      <c r="D189" s="207" t="s">
        <v>140</v>
      </c>
      <c r="E189" s="208" t="s">
        <v>319</v>
      </c>
      <c r="F189" s="209" t="s">
        <v>1395</v>
      </c>
      <c r="G189" s="210" t="s">
        <v>1358</v>
      </c>
      <c r="H189" s="211">
        <v>7</v>
      </c>
      <c r="I189" s="212"/>
      <c r="J189" s="213">
        <f>ROUND(I189*H189,2)</f>
        <v>0</v>
      </c>
      <c r="K189" s="209" t="s">
        <v>1</v>
      </c>
      <c r="L189" s="41"/>
      <c r="M189" s="214" t="s">
        <v>1</v>
      </c>
      <c r="N189" s="215" t="s">
        <v>41</v>
      </c>
      <c r="O189" s="88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8" t="s">
        <v>144</v>
      </c>
      <c r="AT189" s="218" t="s">
        <v>140</v>
      </c>
      <c r="AU189" s="218" t="s">
        <v>76</v>
      </c>
      <c r="AY189" s="14" t="s">
        <v>139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4" t="s">
        <v>84</v>
      </c>
      <c r="BK189" s="219">
        <f>ROUND(I189*H189,2)</f>
        <v>0</v>
      </c>
      <c r="BL189" s="14" t="s">
        <v>144</v>
      </c>
      <c r="BM189" s="218" t="s">
        <v>286</v>
      </c>
    </row>
    <row r="190" s="2" customFormat="1">
      <c r="A190" s="35"/>
      <c r="B190" s="36"/>
      <c r="C190" s="37"/>
      <c r="D190" s="220" t="s">
        <v>145</v>
      </c>
      <c r="E190" s="37"/>
      <c r="F190" s="221" t="s">
        <v>1395</v>
      </c>
      <c r="G190" s="37"/>
      <c r="H190" s="37"/>
      <c r="I190" s="222"/>
      <c r="J190" s="37"/>
      <c r="K190" s="37"/>
      <c r="L190" s="41"/>
      <c r="M190" s="223"/>
      <c r="N190" s="224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145</v>
      </c>
      <c r="AU190" s="14" t="s">
        <v>76</v>
      </c>
    </row>
    <row r="191" s="2" customFormat="1" ht="21.75" customHeight="1">
      <c r="A191" s="35"/>
      <c r="B191" s="36"/>
      <c r="C191" s="207" t="s">
        <v>216</v>
      </c>
      <c r="D191" s="207" t="s">
        <v>140</v>
      </c>
      <c r="E191" s="208" t="s">
        <v>322</v>
      </c>
      <c r="F191" s="209" t="s">
        <v>1396</v>
      </c>
      <c r="G191" s="210" t="s">
        <v>1358</v>
      </c>
      <c r="H191" s="211">
        <v>70</v>
      </c>
      <c r="I191" s="212"/>
      <c r="J191" s="213">
        <f>ROUND(I191*H191,2)</f>
        <v>0</v>
      </c>
      <c r="K191" s="209" t="s">
        <v>1</v>
      </c>
      <c r="L191" s="41"/>
      <c r="M191" s="214" t="s">
        <v>1</v>
      </c>
      <c r="N191" s="215" t="s">
        <v>41</v>
      </c>
      <c r="O191" s="88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8" t="s">
        <v>144</v>
      </c>
      <c r="AT191" s="218" t="s">
        <v>140</v>
      </c>
      <c r="AU191" s="218" t="s">
        <v>76</v>
      </c>
      <c r="AY191" s="14" t="s">
        <v>139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4" t="s">
        <v>84</v>
      </c>
      <c r="BK191" s="219">
        <f>ROUND(I191*H191,2)</f>
        <v>0</v>
      </c>
      <c r="BL191" s="14" t="s">
        <v>144</v>
      </c>
      <c r="BM191" s="218" t="s">
        <v>289</v>
      </c>
    </row>
    <row r="192" s="2" customFormat="1">
      <c r="A192" s="35"/>
      <c r="B192" s="36"/>
      <c r="C192" s="37"/>
      <c r="D192" s="220" t="s">
        <v>145</v>
      </c>
      <c r="E192" s="37"/>
      <c r="F192" s="221" t="s">
        <v>1396</v>
      </c>
      <c r="G192" s="37"/>
      <c r="H192" s="37"/>
      <c r="I192" s="222"/>
      <c r="J192" s="37"/>
      <c r="K192" s="37"/>
      <c r="L192" s="41"/>
      <c r="M192" s="223"/>
      <c r="N192" s="224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145</v>
      </c>
      <c r="AU192" s="14" t="s">
        <v>76</v>
      </c>
    </row>
    <row r="193" s="2" customFormat="1" ht="21.75" customHeight="1">
      <c r="A193" s="35"/>
      <c r="B193" s="36"/>
      <c r="C193" s="207" t="s">
        <v>290</v>
      </c>
      <c r="D193" s="207" t="s">
        <v>140</v>
      </c>
      <c r="E193" s="208" t="s">
        <v>326</v>
      </c>
      <c r="F193" s="209" t="s">
        <v>1397</v>
      </c>
      <c r="G193" s="210" t="s">
        <v>1358</v>
      </c>
      <c r="H193" s="211">
        <v>70</v>
      </c>
      <c r="I193" s="212"/>
      <c r="J193" s="213">
        <f>ROUND(I193*H193,2)</f>
        <v>0</v>
      </c>
      <c r="K193" s="209" t="s">
        <v>1</v>
      </c>
      <c r="L193" s="41"/>
      <c r="M193" s="214" t="s">
        <v>1</v>
      </c>
      <c r="N193" s="215" t="s">
        <v>41</v>
      </c>
      <c r="O193" s="88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8" t="s">
        <v>144</v>
      </c>
      <c r="AT193" s="218" t="s">
        <v>140</v>
      </c>
      <c r="AU193" s="218" t="s">
        <v>76</v>
      </c>
      <c r="AY193" s="14" t="s">
        <v>139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4" t="s">
        <v>84</v>
      </c>
      <c r="BK193" s="219">
        <f>ROUND(I193*H193,2)</f>
        <v>0</v>
      </c>
      <c r="BL193" s="14" t="s">
        <v>144</v>
      </c>
      <c r="BM193" s="218" t="s">
        <v>293</v>
      </c>
    </row>
    <row r="194" s="2" customFormat="1">
      <c r="A194" s="35"/>
      <c r="B194" s="36"/>
      <c r="C194" s="37"/>
      <c r="D194" s="220" t="s">
        <v>145</v>
      </c>
      <c r="E194" s="37"/>
      <c r="F194" s="221" t="s">
        <v>1397</v>
      </c>
      <c r="G194" s="37"/>
      <c r="H194" s="37"/>
      <c r="I194" s="222"/>
      <c r="J194" s="37"/>
      <c r="K194" s="37"/>
      <c r="L194" s="41"/>
      <c r="M194" s="223"/>
      <c r="N194" s="224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145</v>
      </c>
      <c r="AU194" s="14" t="s">
        <v>76</v>
      </c>
    </row>
    <row r="195" s="2" customFormat="1" ht="21.75" customHeight="1">
      <c r="A195" s="35"/>
      <c r="B195" s="36"/>
      <c r="C195" s="207" t="s">
        <v>220</v>
      </c>
      <c r="D195" s="207" t="s">
        <v>140</v>
      </c>
      <c r="E195" s="208" t="s">
        <v>329</v>
      </c>
      <c r="F195" s="209" t="s">
        <v>1398</v>
      </c>
      <c r="G195" s="210" t="s">
        <v>1358</v>
      </c>
      <c r="H195" s="211">
        <v>70</v>
      </c>
      <c r="I195" s="212"/>
      <c r="J195" s="213">
        <f>ROUND(I195*H195,2)</f>
        <v>0</v>
      </c>
      <c r="K195" s="209" t="s">
        <v>1</v>
      </c>
      <c r="L195" s="41"/>
      <c r="M195" s="214" t="s">
        <v>1</v>
      </c>
      <c r="N195" s="215" t="s">
        <v>41</v>
      </c>
      <c r="O195" s="88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8" t="s">
        <v>144</v>
      </c>
      <c r="AT195" s="218" t="s">
        <v>140</v>
      </c>
      <c r="AU195" s="218" t="s">
        <v>76</v>
      </c>
      <c r="AY195" s="14" t="s">
        <v>139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4" t="s">
        <v>84</v>
      </c>
      <c r="BK195" s="219">
        <f>ROUND(I195*H195,2)</f>
        <v>0</v>
      </c>
      <c r="BL195" s="14" t="s">
        <v>144</v>
      </c>
      <c r="BM195" s="218" t="s">
        <v>296</v>
      </c>
    </row>
    <row r="196" s="2" customFormat="1">
      <c r="A196" s="35"/>
      <c r="B196" s="36"/>
      <c r="C196" s="37"/>
      <c r="D196" s="220" t="s">
        <v>145</v>
      </c>
      <c r="E196" s="37"/>
      <c r="F196" s="221" t="s">
        <v>1398</v>
      </c>
      <c r="G196" s="37"/>
      <c r="H196" s="37"/>
      <c r="I196" s="222"/>
      <c r="J196" s="37"/>
      <c r="K196" s="37"/>
      <c r="L196" s="41"/>
      <c r="M196" s="223"/>
      <c r="N196" s="224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145</v>
      </c>
      <c r="AU196" s="14" t="s">
        <v>76</v>
      </c>
    </row>
    <row r="197" s="2" customFormat="1" ht="16.5" customHeight="1">
      <c r="A197" s="35"/>
      <c r="B197" s="36"/>
      <c r="C197" s="207" t="s">
        <v>297</v>
      </c>
      <c r="D197" s="207" t="s">
        <v>140</v>
      </c>
      <c r="E197" s="208" t="s">
        <v>333</v>
      </c>
      <c r="F197" s="209" t="s">
        <v>1399</v>
      </c>
      <c r="G197" s="210" t="s">
        <v>1362</v>
      </c>
      <c r="H197" s="211">
        <v>1</v>
      </c>
      <c r="I197" s="212"/>
      <c r="J197" s="213">
        <f>ROUND(I197*H197,2)</f>
        <v>0</v>
      </c>
      <c r="K197" s="209" t="s">
        <v>1</v>
      </c>
      <c r="L197" s="41"/>
      <c r="M197" s="214" t="s">
        <v>1</v>
      </c>
      <c r="N197" s="215" t="s">
        <v>41</v>
      </c>
      <c r="O197" s="88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18" t="s">
        <v>144</v>
      </c>
      <c r="AT197" s="218" t="s">
        <v>140</v>
      </c>
      <c r="AU197" s="218" t="s">
        <v>76</v>
      </c>
      <c r="AY197" s="14" t="s">
        <v>139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4" t="s">
        <v>84</v>
      </c>
      <c r="BK197" s="219">
        <f>ROUND(I197*H197,2)</f>
        <v>0</v>
      </c>
      <c r="BL197" s="14" t="s">
        <v>144</v>
      </c>
      <c r="BM197" s="218" t="s">
        <v>300</v>
      </c>
    </row>
    <row r="198" s="2" customFormat="1">
      <c r="A198" s="35"/>
      <c r="B198" s="36"/>
      <c r="C198" s="37"/>
      <c r="D198" s="220" t="s">
        <v>145</v>
      </c>
      <c r="E198" s="37"/>
      <c r="F198" s="221" t="s">
        <v>1399</v>
      </c>
      <c r="G198" s="37"/>
      <c r="H198" s="37"/>
      <c r="I198" s="222"/>
      <c r="J198" s="37"/>
      <c r="K198" s="37"/>
      <c r="L198" s="41"/>
      <c r="M198" s="223"/>
      <c r="N198" s="224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145</v>
      </c>
      <c r="AU198" s="14" t="s">
        <v>76</v>
      </c>
    </row>
    <row r="199" s="2" customFormat="1" ht="16.5" customHeight="1">
      <c r="A199" s="35"/>
      <c r="B199" s="36"/>
      <c r="C199" s="207" t="s">
        <v>224</v>
      </c>
      <c r="D199" s="207" t="s">
        <v>140</v>
      </c>
      <c r="E199" s="208" t="s">
        <v>336</v>
      </c>
      <c r="F199" s="209" t="s">
        <v>1400</v>
      </c>
      <c r="G199" s="210" t="s">
        <v>1362</v>
      </c>
      <c r="H199" s="211">
        <v>5</v>
      </c>
      <c r="I199" s="212"/>
      <c r="J199" s="213">
        <f>ROUND(I199*H199,2)</f>
        <v>0</v>
      </c>
      <c r="K199" s="209" t="s">
        <v>1</v>
      </c>
      <c r="L199" s="41"/>
      <c r="M199" s="214" t="s">
        <v>1</v>
      </c>
      <c r="N199" s="215" t="s">
        <v>41</v>
      </c>
      <c r="O199" s="88"/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8" t="s">
        <v>144</v>
      </c>
      <c r="AT199" s="218" t="s">
        <v>140</v>
      </c>
      <c r="AU199" s="218" t="s">
        <v>76</v>
      </c>
      <c r="AY199" s="14" t="s">
        <v>139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4" t="s">
        <v>84</v>
      </c>
      <c r="BK199" s="219">
        <f>ROUND(I199*H199,2)</f>
        <v>0</v>
      </c>
      <c r="BL199" s="14" t="s">
        <v>144</v>
      </c>
      <c r="BM199" s="218" t="s">
        <v>303</v>
      </c>
    </row>
    <row r="200" s="2" customFormat="1">
      <c r="A200" s="35"/>
      <c r="B200" s="36"/>
      <c r="C200" s="37"/>
      <c r="D200" s="220" t="s">
        <v>145</v>
      </c>
      <c r="E200" s="37"/>
      <c r="F200" s="221" t="s">
        <v>1400</v>
      </c>
      <c r="G200" s="37"/>
      <c r="H200" s="37"/>
      <c r="I200" s="222"/>
      <c r="J200" s="37"/>
      <c r="K200" s="37"/>
      <c r="L200" s="41"/>
      <c r="M200" s="223"/>
      <c r="N200" s="224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145</v>
      </c>
      <c r="AU200" s="14" t="s">
        <v>76</v>
      </c>
    </row>
    <row r="201" s="2" customFormat="1" ht="16.5" customHeight="1">
      <c r="A201" s="35"/>
      <c r="B201" s="36"/>
      <c r="C201" s="207" t="s">
        <v>304</v>
      </c>
      <c r="D201" s="207" t="s">
        <v>140</v>
      </c>
      <c r="E201" s="208" t="s">
        <v>340</v>
      </c>
      <c r="F201" s="209" t="s">
        <v>1401</v>
      </c>
      <c r="G201" s="210" t="s">
        <v>1358</v>
      </c>
      <c r="H201" s="211">
        <v>24</v>
      </c>
      <c r="I201" s="212"/>
      <c r="J201" s="213">
        <f>ROUND(I201*H201,2)</f>
        <v>0</v>
      </c>
      <c r="K201" s="209" t="s">
        <v>1</v>
      </c>
      <c r="L201" s="41"/>
      <c r="M201" s="214" t="s">
        <v>1</v>
      </c>
      <c r="N201" s="215" t="s">
        <v>41</v>
      </c>
      <c r="O201" s="88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8" t="s">
        <v>144</v>
      </c>
      <c r="AT201" s="218" t="s">
        <v>140</v>
      </c>
      <c r="AU201" s="218" t="s">
        <v>76</v>
      </c>
      <c r="AY201" s="14" t="s">
        <v>139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4" t="s">
        <v>84</v>
      </c>
      <c r="BK201" s="219">
        <f>ROUND(I201*H201,2)</f>
        <v>0</v>
      </c>
      <c r="BL201" s="14" t="s">
        <v>144</v>
      </c>
      <c r="BM201" s="218" t="s">
        <v>307</v>
      </c>
    </row>
    <row r="202" s="2" customFormat="1">
      <c r="A202" s="35"/>
      <c r="B202" s="36"/>
      <c r="C202" s="37"/>
      <c r="D202" s="220" t="s">
        <v>145</v>
      </c>
      <c r="E202" s="37"/>
      <c r="F202" s="221" t="s">
        <v>1401</v>
      </c>
      <c r="G202" s="37"/>
      <c r="H202" s="37"/>
      <c r="I202" s="222"/>
      <c r="J202" s="37"/>
      <c r="K202" s="37"/>
      <c r="L202" s="41"/>
      <c r="M202" s="223"/>
      <c r="N202" s="224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145</v>
      </c>
      <c r="AU202" s="14" t="s">
        <v>76</v>
      </c>
    </row>
    <row r="203" s="2" customFormat="1" ht="16.5" customHeight="1">
      <c r="A203" s="35"/>
      <c r="B203" s="36"/>
      <c r="C203" s="207" t="s">
        <v>228</v>
      </c>
      <c r="D203" s="207" t="s">
        <v>140</v>
      </c>
      <c r="E203" s="208" t="s">
        <v>343</v>
      </c>
      <c r="F203" s="209" t="s">
        <v>1402</v>
      </c>
      <c r="G203" s="210" t="s">
        <v>1362</v>
      </c>
      <c r="H203" s="211">
        <v>1</v>
      </c>
      <c r="I203" s="212"/>
      <c r="J203" s="213">
        <f>ROUND(I203*H203,2)</f>
        <v>0</v>
      </c>
      <c r="K203" s="209" t="s">
        <v>1</v>
      </c>
      <c r="L203" s="41"/>
      <c r="M203" s="214" t="s">
        <v>1</v>
      </c>
      <c r="N203" s="215" t="s">
        <v>41</v>
      </c>
      <c r="O203" s="88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8" t="s">
        <v>144</v>
      </c>
      <c r="AT203" s="218" t="s">
        <v>140</v>
      </c>
      <c r="AU203" s="218" t="s">
        <v>76</v>
      </c>
      <c r="AY203" s="14" t="s">
        <v>139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4" t="s">
        <v>84</v>
      </c>
      <c r="BK203" s="219">
        <f>ROUND(I203*H203,2)</f>
        <v>0</v>
      </c>
      <c r="BL203" s="14" t="s">
        <v>144</v>
      </c>
      <c r="BM203" s="218" t="s">
        <v>310</v>
      </c>
    </row>
    <row r="204" s="2" customFormat="1">
      <c r="A204" s="35"/>
      <c r="B204" s="36"/>
      <c r="C204" s="37"/>
      <c r="D204" s="220" t="s">
        <v>145</v>
      </c>
      <c r="E204" s="37"/>
      <c r="F204" s="221" t="s">
        <v>1402</v>
      </c>
      <c r="G204" s="37"/>
      <c r="H204" s="37"/>
      <c r="I204" s="222"/>
      <c r="J204" s="37"/>
      <c r="K204" s="37"/>
      <c r="L204" s="41"/>
      <c r="M204" s="223"/>
      <c r="N204" s="224"/>
      <c r="O204" s="88"/>
      <c r="P204" s="88"/>
      <c r="Q204" s="88"/>
      <c r="R204" s="88"/>
      <c r="S204" s="88"/>
      <c r="T204" s="89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4" t="s">
        <v>145</v>
      </c>
      <c r="AU204" s="14" t="s">
        <v>76</v>
      </c>
    </row>
    <row r="205" s="2" customFormat="1" ht="16.5" customHeight="1">
      <c r="A205" s="35"/>
      <c r="B205" s="36"/>
      <c r="C205" s="207" t="s">
        <v>311</v>
      </c>
      <c r="D205" s="207" t="s">
        <v>140</v>
      </c>
      <c r="E205" s="208" t="s">
        <v>347</v>
      </c>
      <c r="F205" s="209" t="s">
        <v>1403</v>
      </c>
      <c r="G205" s="210" t="s">
        <v>1362</v>
      </c>
      <c r="H205" s="211">
        <v>6</v>
      </c>
      <c r="I205" s="212"/>
      <c r="J205" s="213">
        <f>ROUND(I205*H205,2)</f>
        <v>0</v>
      </c>
      <c r="K205" s="209" t="s">
        <v>1</v>
      </c>
      <c r="L205" s="41"/>
      <c r="M205" s="214" t="s">
        <v>1</v>
      </c>
      <c r="N205" s="215" t="s">
        <v>41</v>
      </c>
      <c r="O205" s="88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18" t="s">
        <v>144</v>
      </c>
      <c r="AT205" s="218" t="s">
        <v>140</v>
      </c>
      <c r="AU205" s="218" t="s">
        <v>76</v>
      </c>
      <c r="AY205" s="14" t="s">
        <v>139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4" t="s">
        <v>84</v>
      </c>
      <c r="BK205" s="219">
        <f>ROUND(I205*H205,2)</f>
        <v>0</v>
      </c>
      <c r="BL205" s="14" t="s">
        <v>144</v>
      </c>
      <c r="BM205" s="218" t="s">
        <v>314</v>
      </c>
    </row>
    <row r="206" s="2" customFormat="1">
      <c r="A206" s="35"/>
      <c r="B206" s="36"/>
      <c r="C206" s="37"/>
      <c r="D206" s="220" t="s">
        <v>145</v>
      </c>
      <c r="E206" s="37"/>
      <c r="F206" s="221" t="s">
        <v>1403</v>
      </c>
      <c r="G206" s="37"/>
      <c r="H206" s="37"/>
      <c r="I206" s="222"/>
      <c r="J206" s="37"/>
      <c r="K206" s="37"/>
      <c r="L206" s="41"/>
      <c r="M206" s="223"/>
      <c r="N206" s="224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145</v>
      </c>
      <c r="AU206" s="14" t="s">
        <v>76</v>
      </c>
    </row>
    <row r="207" s="2" customFormat="1" ht="16.5" customHeight="1">
      <c r="A207" s="35"/>
      <c r="B207" s="36"/>
      <c r="C207" s="207" t="s">
        <v>233</v>
      </c>
      <c r="D207" s="207" t="s">
        <v>140</v>
      </c>
      <c r="E207" s="208" t="s">
        <v>350</v>
      </c>
      <c r="F207" s="209" t="s">
        <v>1404</v>
      </c>
      <c r="G207" s="210" t="s">
        <v>1362</v>
      </c>
      <c r="H207" s="211">
        <v>1</v>
      </c>
      <c r="I207" s="212"/>
      <c r="J207" s="213">
        <f>ROUND(I207*H207,2)</f>
        <v>0</v>
      </c>
      <c r="K207" s="209" t="s">
        <v>1</v>
      </c>
      <c r="L207" s="41"/>
      <c r="M207" s="214" t="s">
        <v>1</v>
      </c>
      <c r="N207" s="215" t="s">
        <v>41</v>
      </c>
      <c r="O207" s="88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8" t="s">
        <v>144</v>
      </c>
      <c r="AT207" s="218" t="s">
        <v>140</v>
      </c>
      <c r="AU207" s="218" t="s">
        <v>76</v>
      </c>
      <c r="AY207" s="14" t="s">
        <v>139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4" t="s">
        <v>84</v>
      </c>
      <c r="BK207" s="219">
        <f>ROUND(I207*H207,2)</f>
        <v>0</v>
      </c>
      <c r="BL207" s="14" t="s">
        <v>144</v>
      </c>
      <c r="BM207" s="218" t="s">
        <v>317</v>
      </c>
    </row>
    <row r="208" s="2" customFormat="1">
      <c r="A208" s="35"/>
      <c r="B208" s="36"/>
      <c r="C208" s="37"/>
      <c r="D208" s="220" t="s">
        <v>145</v>
      </c>
      <c r="E208" s="37"/>
      <c r="F208" s="221" t="s">
        <v>1404</v>
      </c>
      <c r="G208" s="37"/>
      <c r="H208" s="37"/>
      <c r="I208" s="222"/>
      <c r="J208" s="37"/>
      <c r="K208" s="37"/>
      <c r="L208" s="41"/>
      <c r="M208" s="223"/>
      <c r="N208" s="224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145</v>
      </c>
      <c r="AU208" s="14" t="s">
        <v>76</v>
      </c>
    </row>
    <row r="209" s="2" customFormat="1" ht="16.5" customHeight="1">
      <c r="A209" s="35"/>
      <c r="B209" s="36"/>
      <c r="C209" s="207" t="s">
        <v>318</v>
      </c>
      <c r="D209" s="207" t="s">
        <v>140</v>
      </c>
      <c r="E209" s="208" t="s">
        <v>354</v>
      </c>
      <c r="F209" s="209" t="s">
        <v>1405</v>
      </c>
      <c r="G209" s="210" t="s">
        <v>1362</v>
      </c>
      <c r="H209" s="211">
        <v>43</v>
      </c>
      <c r="I209" s="212"/>
      <c r="J209" s="213">
        <f>ROUND(I209*H209,2)</f>
        <v>0</v>
      </c>
      <c r="K209" s="209" t="s">
        <v>1</v>
      </c>
      <c r="L209" s="41"/>
      <c r="M209" s="214" t="s">
        <v>1</v>
      </c>
      <c r="N209" s="215" t="s">
        <v>41</v>
      </c>
      <c r="O209" s="88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18" t="s">
        <v>144</v>
      </c>
      <c r="AT209" s="218" t="s">
        <v>140</v>
      </c>
      <c r="AU209" s="218" t="s">
        <v>76</v>
      </c>
      <c r="AY209" s="14" t="s">
        <v>139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4" t="s">
        <v>84</v>
      </c>
      <c r="BK209" s="219">
        <f>ROUND(I209*H209,2)</f>
        <v>0</v>
      </c>
      <c r="BL209" s="14" t="s">
        <v>144</v>
      </c>
      <c r="BM209" s="218" t="s">
        <v>321</v>
      </c>
    </row>
    <row r="210" s="2" customFormat="1">
      <c r="A210" s="35"/>
      <c r="B210" s="36"/>
      <c r="C210" s="37"/>
      <c r="D210" s="220" t="s">
        <v>145</v>
      </c>
      <c r="E210" s="37"/>
      <c r="F210" s="221" t="s">
        <v>1405</v>
      </c>
      <c r="G210" s="37"/>
      <c r="H210" s="37"/>
      <c r="I210" s="222"/>
      <c r="J210" s="37"/>
      <c r="K210" s="37"/>
      <c r="L210" s="41"/>
      <c r="M210" s="223"/>
      <c r="N210" s="224"/>
      <c r="O210" s="88"/>
      <c r="P210" s="88"/>
      <c r="Q210" s="88"/>
      <c r="R210" s="88"/>
      <c r="S210" s="88"/>
      <c r="T210" s="89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145</v>
      </c>
      <c r="AU210" s="14" t="s">
        <v>76</v>
      </c>
    </row>
    <row r="211" s="2" customFormat="1" ht="16.5" customHeight="1">
      <c r="A211" s="35"/>
      <c r="B211" s="36"/>
      <c r="C211" s="207" t="s">
        <v>237</v>
      </c>
      <c r="D211" s="207" t="s">
        <v>140</v>
      </c>
      <c r="E211" s="208" t="s">
        <v>357</v>
      </c>
      <c r="F211" s="209" t="s">
        <v>1406</v>
      </c>
      <c r="G211" s="210" t="s">
        <v>1358</v>
      </c>
      <c r="H211" s="211">
        <v>1</v>
      </c>
      <c r="I211" s="212"/>
      <c r="J211" s="213">
        <f>ROUND(I211*H211,2)</f>
        <v>0</v>
      </c>
      <c r="K211" s="209" t="s">
        <v>1</v>
      </c>
      <c r="L211" s="41"/>
      <c r="M211" s="214" t="s">
        <v>1</v>
      </c>
      <c r="N211" s="215" t="s">
        <v>41</v>
      </c>
      <c r="O211" s="88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18" t="s">
        <v>144</v>
      </c>
      <c r="AT211" s="218" t="s">
        <v>140</v>
      </c>
      <c r="AU211" s="218" t="s">
        <v>76</v>
      </c>
      <c r="AY211" s="14" t="s">
        <v>139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4" t="s">
        <v>84</v>
      </c>
      <c r="BK211" s="219">
        <f>ROUND(I211*H211,2)</f>
        <v>0</v>
      </c>
      <c r="BL211" s="14" t="s">
        <v>144</v>
      </c>
      <c r="BM211" s="218" t="s">
        <v>324</v>
      </c>
    </row>
    <row r="212" s="2" customFormat="1">
      <c r="A212" s="35"/>
      <c r="B212" s="36"/>
      <c r="C212" s="37"/>
      <c r="D212" s="220" t="s">
        <v>145</v>
      </c>
      <c r="E212" s="37"/>
      <c r="F212" s="221" t="s">
        <v>1406</v>
      </c>
      <c r="G212" s="37"/>
      <c r="H212" s="37"/>
      <c r="I212" s="222"/>
      <c r="J212" s="37"/>
      <c r="K212" s="37"/>
      <c r="L212" s="41"/>
      <c r="M212" s="223"/>
      <c r="N212" s="224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145</v>
      </c>
      <c r="AU212" s="14" t="s">
        <v>76</v>
      </c>
    </row>
    <row r="213" s="2" customFormat="1" ht="16.5" customHeight="1">
      <c r="A213" s="35"/>
      <c r="B213" s="36"/>
      <c r="C213" s="207" t="s">
        <v>325</v>
      </c>
      <c r="D213" s="207" t="s">
        <v>140</v>
      </c>
      <c r="E213" s="208" t="s">
        <v>363</v>
      </c>
      <c r="F213" s="209" t="s">
        <v>1407</v>
      </c>
      <c r="G213" s="210" t="s">
        <v>1358</v>
      </c>
      <c r="H213" s="211">
        <v>1</v>
      </c>
      <c r="I213" s="212"/>
      <c r="J213" s="213">
        <f>ROUND(I213*H213,2)</f>
        <v>0</v>
      </c>
      <c r="K213" s="209" t="s">
        <v>1</v>
      </c>
      <c r="L213" s="41"/>
      <c r="M213" s="214" t="s">
        <v>1</v>
      </c>
      <c r="N213" s="215" t="s">
        <v>41</v>
      </c>
      <c r="O213" s="88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18" t="s">
        <v>144</v>
      </c>
      <c r="AT213" s="218" t="s">
        <v>140</v>
      </c>
      <c r="AU213" s="218" t="s">
        <v>76</v>
      </c>
      <c r="AY213" s="14" t="s">
        <v>139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4" t="s">
        <v>84</v>
      </c>
      <c r="BK213" s="219">
        <f>ROUND(I213*H213,2)</f>
        <v>0</v>
      </c>
      <c r="BL213" s="14" t="s">
        <v>144</v>
      </c>
      <c r="BM213" s="218" t="s">
        <v>328</v>
      </c>
    </row>
    <row r="214" s="2" customFormat="1">
      <c r="A214" s="35"/>
      <c r="B214" s="36"/>
      <c r="C214" s="37"/>
      <c r="D214" s="220" t="s">
        <v>145</v>
      </c>
      <c r="E214" s="37"/>
      <c r="F214" s="221" t="s">
        <v>1407</v>
      </c>
      <c r="G214" s="37"/>
      <c r="H214" s="37"/>
      <c r="I214" s="222"/>
      <c r="J214" s="37"/>
      <c r="K214" s="37"/>
      <c r="L214" s="41"/>
      <c r="M214" s="223"/>
      <c r="N214" s="224"/>
      <c r="O214" s="88"/>
      <c r="P214" s="88"/>
      <c r="Q214" s="88"/>
      <c r="R214" s="88"/>
      <c r="S214" s="88"/>
      <c r="T214" s="89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4" t="s">
        <v>145</v>
      </c>
      <c r="AU214" s="14" t="s">
        <v>76</v>
      </c>
    </row>
    <row r="215" s="2" customFormat="1" ht="16.5" customHeight="1">
      <c r="A215" s="35"/>
      <c r="B215" s="36"/>
      <c r="C215" s="207" t="s">
        <v>241</v>
      </c>
      <c r="D215" s="207" t="s">
        <v>140</v>
      </c>
      <c r="E215" s="208" t="s">
        <v>367</v>
      </c>
      <c r="F215" s="209" t="s">
        <v>1408</v>
      </c>
      <c r="G215" s="210" t="s">
        <v>1362</v>
      </c>
      <c r="H215" s="211">
        <v>201</v>
      </c>
      <c r="I215" s="212"/>
      <c r="J215" s="213">
        <f>ROUND(I215*H215,2)</f>
        <v>0</v>
      </c>
      <c r="K215" s="209" t="s">
        <v>1</v>
      </c>
      <c r="L215" s="41"/>
      <c r="M215" s="214" t="s">
        <v>1</v>
      </c>
      <c r="N215" s="215" t="s">
        <v>41</v>
      </c>
      <c r="O215" s="88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18" t="s">
        <v>144</v>
      </c>
      <c r="AT215" s="218" t="s">
        <v>140</v>
      </c>
      <c r="AU215" s="218" t="s">
        <v>76</v>
      </c>
      <c r="AY215" s="14" t="s">
        <v>139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14" t="s">
        <v>84</v>
      </c>
      <c r="BK215" s="219">
        <f>ROUND(I215*H215,2)</f>
        <v>0</v>
      </c>
      <c r="BL215" s="14" t="s">
        <v>144</v>
      </c>
      <c r="BM215" s="218" t="s">
        <v>331</v>
      </c>
    </row>
    <row r="216" s="2" customFormat="1">
      <c r="A216" s="35"/>
      <c r="B216" s="36"/>
      <c r="C216" s="37"/>
      <c r="D216" s="220" t="s">
        <v>145</v>
      </c>
      <c r="E216" s="37"/>
      <c r="F216" s="221" t="s">
        <v>1408</v>
      </c>
      <c r="G216" s="37"/>
      <c r="H216" s="37"/>
      <c r="I216" s="222"/>
      <c r="J216" s="37"/>
      <c r="K216" s="37"/>
      <c r="L216" s="41"/>
      <c r="M216" s="223"/>
      <c r="N216" s="224"/>
      <c r="O216" s="88"/>
      <c r="P216" s="88"/>
      <c r="Q216" s="88"/>
      <c r="R216" s="88"/>
      <c r="S216" s="88"/>
      <c r="T216" s="89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4" t="s">
        <v>145</v>
      </c>
      <c r="AU216" s="14" t="s">
        <v>76</v>
      </c>
    </row>
    <row r="217" s="2" customFormat="1" ht="16.5" customHeight="1">
      <c r="A217" s="35"/>
      <c r="B217" s="36"/>
      <c r="C217" s="207" t="s">
        <v>332</v>
      </c>
      <c r="D217" s="207" t="s">
        <v>140</v>
      </c>
      <c r="E217" s="208" t="s">
        <v>371</v>
      </c>
      <c r="F217" s="209" t="s">
        <v>1409</v>
      </c>
      <c r="G217" s="210" t="s">
        <v>1358</v>
      </c>
      <c r="H217" s="211">
        <v>6</v>
      </c>
      <c r="I217" s="212"/>
      <c r="J217" s="213">
        <f>ROUND(I217*H217,2)</f>
        <v>0</v>
      </c>
      <c r="K217" s="209" t="s">
        <v>1</v>
      </c>
      <c r="L217" s="41"/>
      <c r="M217" s="214" t="s">
        <v>1</v>
      </c>
      <c r="N217" s="215" t="s">
        <v>41</v>
      </c>
      <c r="O217" s="88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18" t="s">
        <v>144</v>
      </c>
      <c r="AT217" s="218" t="s">
        <v>140</v>
      </c>
      <c r="AU217" s="218" t="s">
        <v>76</v>
      </c>
      <c r="AY217" s="14" t="s">
        <v>139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14" t="s">
        <v>84</v>
      </c>
      <c r="BK217" s="219">
        <f>ROUND(I217*H217,2)</f>
        <v>0</v>
      </c>
      <c r="BL217" s="14" t="s">
        <v>144</v>
      </c>
      <c r="BM217" s="218" t="s">
        <v>335</v>
      </c>
    </row>
    <row r="218" s="2" customFormat="1">
      <c r="A218" s="35"/>
      <c r="B218" s="36"/>
      <c r="C218" s="37"/>
      <c r="D218" s="220" t="s">
        <v>145</v>
      </c>
      <c r="E218" s="37"/>
      <c r="F218" s="221" t="s">
        <v>1409</v>
      </c>
      <c r="G218" s="37"/>
      <c r="H218" s="37"/>
      <c r="I218" s="222"/>
      <c r="J218" s="37"/>
      <c r="K218" s="37"/>
      <c r="L218" s="41"/>
      <c r="M218" s="223"/>
      <c r="N218" s="224"/>
      <c r="O218" s="88"/>
      <c r="P218" s="88"/>
      <c r="Q218" s="88"/>
      <c r="R218" s="88"/>
      <c r="S218" s="88"/>
      <c r="T218" s="89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4" t="s">
        <v>145</v>
      </c>
      <c r="AU218" s="14" t="s">
        <v>76</v>
      </c>
    </row>
    <row r="219" s="2" customFormat="1" ht="21.75" customHeight="1">
      <c r="A219" s="35"/>
      <c r="B219" s="36"/>
      <c r="C219" s="207" t="s">
        <v>244</v>
      </c>
      <c r="D219" s="207" t="s">
        <v>140</v>
      </c>
      <c r="E219" s="208" t="s">
        <v>374</v>
      </c>
      <c r="F219" s="209" t="s">
        <v>1410</v>
      </c>
      <c r="G219" s="210" t="s">
        <v>1358</v>
      </c>
      <c r="H219" s="211">
        <v>15</v>
      </c>
      <c r="I219" s="212"/>
      <c r="J219" s="213">
        <f>ROUND(I219*H219,2)</f>
        <v>0</v>
      </c>
      <c r="K219" s="209" t="s">
        <v>1</v>
      </c>
      <c r="L219" s="41"/>
      <c r="M219" s="214" t="s">
        <v>1</v>
      </c>
      <c r="N219" s="215" t="s">
        <v>41</v>
      </c>
      <c r="O219" s="88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18" t="s">
        <v>144</v>
      </c>
      <c r="AT219" s="218" t="s">
        <v>140</v>
      </c>
      <c r="AU219" s="218" t="s">
        <v>76</v>
      </c>
      <c r="AY219" s="14" t="s">
        <v>139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4" t="s">
        <v>84</v>
      </c>
      <c r="BK219" s="219">
        <f>ROUND(I219*H219,2)</f>
        <v>0</v>
      </c>
      <c r="BL219" s="14" t="s">
        <v>144</v>
      </c>
      <c r="BM219" s="218" t="s">
        <v>338</v>
      </c>
    </row>
    <row r="220" s="2" customFormat="1">
      <c r="A220" s="35"/>
      <c r="B220" s="36"/>
      <c r="C220" s="37"/>
      <c r="D220" s="220" t="s">
        <v>145</v>
      </c>
      <c r="E220" s="37"/>
      <c r="F220" s="221" t="s">
        <v>1410</v>
      </c>
      <c r="G220" s="37"/>
      <c r="H220" s="37"/>
      <c r="I220" s="222"/>
      <c r="J220" s="37"/>
      <c r="K220" s="37"/>
      <c r="L220" s="41"/>
      <c r="M220" s="223"/>
      <c r="N220" s="224"/>
      <c r="O220" s="88"/>
      <c r="P220" s="88"/>
      <c r="Q220" s="88"/>
      <c r="R220" s="88"/>
      <c r="S220" s="88"/>
      <c r="T220" s="89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4" t="s">
        <v>145</v>
      </c>
      <c r="AU220" s="14" t="s">
        <v>76</v>
      </c>
    </row>
    <row r="221" s="2" customFormat="1" ht="16.5" customHeight="1">
      <c r="A221" s="35"/>
      <c r="B221" s="36"/>
      <c r="C221" s="207" t="s">
        <v>339</v>
      </c>
      <c r="D221" s="207" t="s">
        <v>140</v>
      </c>
      <c r="E221" s="208" t="s">
        <v>378</v>
      </c>
      <c r="F221" s="209" t="s">
        <v>1411</v>
      </c>
      <c r="G221" s="210" t="s">
        <v>1358</v>
      </c>
      <c r="H221" s="211">
        <v>12</v>
      </c>
      <c r="I221" s="212"/>
      <c r="J221" s="213">
        <f>ROUND(I221*H221,2)</f>
        <v>0</v>
      </c>
      <c r="K221" s="209" t="s">
        <v>1</v>
      </c>
      <c r="L221" s="41"/>
      <c r="M221" s="214" t="s">
        <v>1</v>
      </c>
      <c r="N221" s="215" t="s">
        <v>41</v>
      </c>
      <c r="O221" s="88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18" t="s">
        <v>144</v>
      </c>
      <c r="AT221" s="218" t="s">
        <v>140</v>
      </c>
      <c r="AU221" s="218" t="s">
        <v>76</v>
      </c>
      <c r="AY221" s="14" t="s">
        <v>139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14" t="s">
        <v>84</v>
      </c>
      <c r="BK221" s="219">
        <f>ROUND(I221*H221,2)</f>
        <v>0</v>
      </c>
      <c r="BL221" s="14" t="s">
        <v>144</v>
      </c>
      <c r="BM221" s="218" t="s">
        <v>342</v>
      </c>
    </row>
    <row r="222" s="2" customFormat="1">
      <c r="A222" s="35"/>
      <c r="B222" s="36"/>
      <c r="C222" s="37"/>
      <c r="D222" s="220" t="s">
        <v>145</v>
      </c>
      <c r="E222" s="37"/>
      <c r="F222" s="221" t="s">
        <v>1411</v>
      </c>
      <c r="G222" s="37"/>
      <c r="H222" s="37"/>
      <c r="I222" s="222"/>
      <c r="J222" s="37"/>
      <c r="K222" s="37"/>
      <c r="L222" s="41"/>
      <c r="M222" s="223"/>
      <c r="N222" s="224"/>
      <c r="O222" s="88"/>
      <c r="P222" s="88"/>
      <c r="Q222" s="88"/>
      <c r="R222" s="88"/>
      <c r="S222" s="88"/>
      <c r="T222" s="89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4" t="s">
        <v>145</v>
      </c>
      <c r="AU222" s="14" t="s">
        <v>76</v>
      </c>
    </row>
    <row r="223" s="2" customFormat="1" ht="16.5" customHeight="1">
      <c r="A223" s="35"/>
      <c r="B223" s="36"/>
      <c r="C223" s="207" t="s">
        <v>251</v>
      </c>
      <c r="D223" s="207" t="s">
        <v>140</v>
      </c>
      <c r="E223" s="208" t="s">
        <v>381</v>
      </c>
      <c r="F223" s="209" t="s">
        <v>1412</v>
      </c>
      <c r="G223" s="210" t="s">
        <v>1358</v>
      </c>
      <c r="H223" s="211">
        <v>6</v>
      </c>
      <c r="I223" s="212"/>
      <c r="J223" s="213">
        <f>ROUND(I223*H223,2)</f>
        <v>0</v>
      </c>
      <c r="K223" s="209" t="s">
        <v>1</v>
      </c>
      <c r="L223" s="41"/>
      <c r="M223" s="214" t="s">
        <v>1</v>
      </c>
      <c r="N223" s="215" t="s">
        <v>41</v>
      </c>
      <c r="O223" s="88"/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18" t="s">
        <v>144</v>
      </c>
      <c r="AT223" s="218" t="s">
        <v>140</v>
      </c>
      <c r="AU223" s="218" t="s">
        <v>76</v>
      </c>
      <c r="AY223" s="14" t="s">
        <v>139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14" t="s">
        <v>84</v>
      </c>
      <c r="BK223" s="219">
        <f>ROUND(I223*H223,2)</f>
        <v>0</v>
      </c>
      <c r="BL223" s="14" t="s">
        <v>144</v>
      </c>
      <c r="BM223" s="218" t="s">
        <v>345</v>
      </c>
    </row>
    <row r="224" s="2" customFormat="1">
      <c r="A224" s="35"/>
      <c r="B224" s="36"/>
      <c r="C224" s="37"/>
      <c r="D224" s="220" t="s">
        <v>145</v>
      </c>
      <c r="E224" s="37"/>
      <c r="F224" s="221" t="s">
        <v>1412</v>
      </c>
      <c r="G224" s="37"/>
      <c r="H224" s="37"/>
      <c r="I224" s="222"/>
      <c r="J224" s="37"/>
      <c r="K224" s="37"/>
      <c r="L224" s="41"/>
      <c r="M224" s="223"/>
      <c r="N224" s="224"/>
      <c r="O224" s="88"/>
      <c r="P224" s="88"/>
      <c r="Q224" s="88"/>
      <c r="R224" s="88"/>
      <c r="S224" s="88"/>
      <c r="T224" s="89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4" t="s">
        <v>145</v>
      </c>
      <c r="AU224" s="14" t="s">
        <v>76</v>
      </c>
    </row>
    <row r="225" s="2" customFormat="1" ht="16.5" customHeight="1">
      <c r="A225" s="35"/>
      <c r="B225" s="36"/>
      <c r="C225" s="207" t="s">
        <v>346</v>
      </c>
      <c r="D225" s="207" t="s">
        <v>140</v>
      </c>
      <c r="E225" s="208" t="s">
        <v>387</v>
      </c>
      <c r="F225" s="209" t="s">
        <v>1413</v>
      </c>
      <c r="G225" s="210" t="s">
        <v>1358</v>
      </c>
      <c r="H225" s="211">
        <v>1</v>
      </c>
      <c r="I225" s="212"/>
      <c r="J225" s="213">
        <f>ROUND(I225*H225,2)</f>
        <v>0</v>
      </c>
      <c r="K225" s="209" t="s">
        <v>1</v>
      </c>
      <c r="L225" s="41"/>
      <c r="M225" s="214" t="s">
        <v>1</v>
      </c>
      <c r="N225" s="215" t="s">
        <v>41</v>
      </c>
      <c r="O225" s="88"/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18" t="s">
        <v>144</v>
      </c>
      <c r="AT225" s="218" t="s">
        <v>140</v>
      </c>
      <c r="AU225" s="218" t="s">
        <v>76</v>
      </c>
      <c r="AY225" s="14" t="s">
        <v>139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14" t="s">
        <v>84</v>
      </c>
      <c r="BK225" s="219">
        <f>ROUND(I225*H225,2)</f>
        <v>0</v>
      </c>
      <c r="BL225" s="14" t="s">
        <v>144</v>
      </c>
      <c r="BM225" s="218" t="s">
        <v>349</v>
      </c>
    </row>
    <row r="226" s="2" customFormat="1">
      <c r="A226" s="35"/>
      <c r="B226" s="36"/>
      <c r="C226" s="37"/>
      <c r="D226" s="220" t="s">
        <v>145</v>
      </c>
      <c r="E226" s="37"/>
      <c r="F226" s="221" t="s">
        <v>1413</v>
      </c>
      <c r="G226" s="37"/>
      <c r="H226" s="37"/>
      <c r="I226" s="222"/>
      <c r="J226" s="37"/>
      <c r="K226" s="37"/>
      <c r="L226" s="41"/>
      <c r="M226" s="223"/>
      <c r="N226" s="224"/>
      <c r="O226" s="88"/>
      <c r="P226" s="88"/>
      <c r="Q226" s="88"/>
      <c r="R226" s="88"/>
      <c r="S226" s="88"/>
      <c r="T226" s="89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4" t="s">
        <v>145</v>
      </c>
      <c r="AU226" s="14" t="s">
        <v>76</v>
      </c>
    </row>
    <row r="227" s="2" customFormat="1" ht="16.5" customHeight="1">
      <c r="A227" s="35"/>
      <c r="B227" s="36"/>
      <c r="C227" s="207" t="s">
        <v>254</v>
      </c>
      <c r="D227" s="207" t="s">
        <v>140</v>
      </c>
      <c r="E227" s="208" t="s">
        <v>390</v>
      </c>
      <c r="F227" s="209" t="s">
        <v>1414</v>
      </c>
      <c r="G227" s="210" t="s">
        <v>1358</v>
      </c>
      <c r="H227" s="211">
        <v>1</v>
      </c>
      <c r="I227" s="212"/>
      <c r="J227" s="213">
        <f>ROUND(I227*H227,2)</f>
        <v>0</v>
      </c>
      <c r="K227" s="209" t="s">
        <v>1</v>
      </c>
      <c r="L227" s="41"/>
      <c r="M227" s="214" t="s">
        <v>1</v>
      </c>
      <c r="N227" s="215" t="s">
        <v>41</v>
      </c>
      <c r="O227" s="88"/>
      <c r="P227" s="216">
        <f>O227*H227</f>
        <v>0</v>
      </c>
      <c r="Q227" s="216">
        <v>0</v>
      </c>
      <c r="R227" s="216">
        <f>Q227*H227</f>
        <v>0</v>
      </c>
      <c r="S227" s="216">
        <v>0</v>
      </c>
      <c r="T227" s="21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18" t="s">
        <v>144</v>
      </c>
      <c r="AT227" s="218" t="s">
        <v>140</v>
      </c>
      <c r="AU227" s="218" t="s">
        <v>76</v>
      </c>
      <c r="AY227" s="14" t="s">
        <v>139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14" t="s">
        <v>84</v>
      </c>
      <c r="BK227" s="219">
        <f>ROUND(I227*H227,2)</f>
        <v>0</v>
      </c>
      <c r="BL227" s="14" t="s">
        <v>144</v>
      </c>
      <c r="BM227" s="218" t="s">
        <v>352</v>
      </c>
    </row>
    <row r="228" s="2" customFormat="1">
      <c r="A228" s="35"/>
      <c r="B228" s="36"/>
      <c r="C228" s="37"/>
      <c r="D228" s="220" t="s">
        <v>145</v>
      </c>
      <c r="E228" s="37"/>
      <c r="F228" s="221" t="s">
        <v>1414</v>
      </c>
      <c r="G228" s="37"/>
      <c r="H228" s="37"/>
      <c r="I228" s="222"/>
      <c r="J228" s="37"/>
      <c r="K228" s="37"/>
      <c r="L228" s="41"/>
      <c r="M228" s="223"/>
      <c r="N228" s="224"/>
      <c r="O228" s="88"/>
      <c r="P228" s="88"/>
      <c r="Q228" s="88"/>
      <c r="R228" s="88"/>
      <c r="S228" s="88"/>
      <c r="T228" s="89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4" t="s">
        <v>145</v>
      </c>
      <c r="AU228" s="14" t="s">
        <v>76</v>
      </c>
    </row>
    <row r="229" s="2" customFormat="1" ht="16.5" customHeight="1">
      <c r="A229" s="35"/>
      <c r="B229" s="36"/>
      <c r="C229" s="207" t="s">
        <v>353</v>
      </c>
      <c r="D229" s="207" t="s">
        <v>140</v>
      </c>
      <c r="E229" s="208" t="s">
        <v>394</v>
      </c>
      <c r="F229" s="209" t="s">
        <v>1415</v>
      </c>
      <c r="G229" s="210" t="s">
        <v>1358</v>
      </c>
      <c r="H229" s="211">
        <v>8</v>
      </c>
      <c r="I229" s="212"/>
      <c r="J229" s="213">
        <f>ROUND(I229*H229,2)</f>
        <v>0</v>
      </c>
      <c r="K229" s="209" t="s">
        <v>1</v>
      </c>
      <c r="L229" s="41"/>
      <c r="M229" s="214" t="s">
        <v>1</v>
      </c>
      <c r="N229" s="215" t="s">
        <v>41</v>
      </c>
      <c r="O229" s="88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18" t="s">
        <v>144</v>
      </c>
      <c r="AT229" s="218" t="s">
        <v>140</v>
      </c>
      <c r="AU229" s="218" t="s">
        <v>76</v>
      </c>
      <c r="AY229" s="14" t="s">
        <v>139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14" t="s">
        <v>84</v>
      </c>
      <c r="BK229" s="219">
        <f>ROUND(I229*H229,2)</f>
        <v>0</v>
      </c>
      <c r="BL229" s="14" t="s">
        <v>144</v>
      </c>
      <c r="BM229" s="218" t="s">
        <v>356</v>
      </c>
    </row>
    <row r="230" s="2" customFormat="1">
      <c r="A230" s="35"/>
      <c r="B230" s="36"/>
      <c r="C230" s="37"/>
      <c r="D230" s="220" t="s">
        <v>145</v>
      </c>
      <c r="E230" s="37"/>
      <c r="F230" s="221" t="s">
        <v>1415</v>
      </c>
      <c r="G230" s="37"/>
      <c r="H230" s="37"/>
      <c r="I230" s="222"/>
      <c r="J230" s="37"/>
      <c r="K230" s="37"/>
      <c r="L230" s="41"/>
      <c r="M230" s="223"/>
      <c r="N230" s="224"/>
      <c r="O230" s="88"/>
      <c r="P230" s="88"/>
      <c r="Q230" s="88"/>
      <c r="R230" s="88"/>
      <c r="S230" s="88"/>
      <c r="T230" s="89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4" t="s">
        <v>145</v>
      </c>
      <c r="AU230" s="14" t="s">
        <v>76</v>
      </c>
    </row>
    <row r="231" s="2" customFormat="1" ht="21.75" customHeight="1">
      <c r="A231" s="35"/>
      <c r="B231" s="36"/>
      <c r="C231" s="207" t="s">
        <v>258</v>
      </c>
      <c r="D231" s="207" t="s">
        <v>140</v>
      </c>
      <c r="E231" s="208" t="s">
        <v>398</v>
      </c>
      <c r="F231" s="209" t="s">
        <v>1416</v>
      </c>
      <c r="G231" s="210" t="s">
        <v>1358</v>
      </c>
      <c r="H231" s="211">
        <v>18</v>
      </c>
      <c r="I231" s="212"/>
      <c r="J231" s="213">
        <f>ROUND(I231*H231,2)</f>
        <v>0</v>
      </c>
      <c r="K231" s="209" t="s">
        <v>1</v>
      </c>
      <c r="L231" s="41"/>
      <c r="M231" s="214" t="s">
        <v>1</v>
      </c>
      <c r="N231" s="215" t="s">
        <v>41</v>
      </c>
      <c r="O231" s="88"/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18" t="s">
        <v>144</v>
      </c>
      <c r="AT231" s="218" t="s">
        <v>140</v>
      </c>
      <c r="AU231" s="218" t="s">
        <v>76</v>
      </c>
      <c r="AY231" s="14" t="s">
        <v>139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14" t="s">
        <v>84</v>
      </c>
      <c r="BK231" s="219">
        <f>ROUND(I231*H231,2)</f>
        <v>0</v>
      </c>
      <c r="BL231" s="14" t="s">
        <v>144</v>
      </c>
      <c r="BM231" s="218" t="s">
        <v>359</v>
      </c>
    </row>
    <row r="232" s="2" customFormat="1">
      <c r="A232" s="35"/>
      <c r="B232" s="36"/>
      <c r="C232" s="37"/>
      <c r="D232" s="220" t="s">
        <v>145</v>
      </c>
      <c r="E232" s="37"/>
      <c r="F232" s="221" t="s">
        <v>1416</v>
      </c>
      <c r="G232" s="37"/>
      <c r="H232" s="37"/>
      <c r="I232" s="222"/>
      <c r="J232" s="37"/>
      <c r="K232" s="37"/>
      <c r="L232" s="41"/>
      <c r="M232" s="223"/>
      <c r="N232" s="224"/>
      <c r="O232" s="88"/>
      <c r="P232" s="88"/>
      <c r="Q232" s="88"/>
      <c r="R232" s="88"/>
      <c r="S232" s="88"/>
      <c r="T232" s="89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4" t="s">
        <v>145</v>
      </c>
      <c r="AU232" s="14" t="s">
        <v>76</v>
      </c>
    </row>
    <row r="233" s="2" customFormat="1" ht="16.5" customHeight="1">
      <c r="A233" s="35"/>
      <c r="B233" s="36"/>
      <c r="C233" s="207" t="s">
        <v>362</v>
      </c>
      <c r="D233" s="207" t="s">
        <v>140</v>
      </c>
      <c r="E233" s="208" t="s">
        <v>402</v>
      </c>
      <c r="F233" s="209" t="s">
        <v>1417</v>
      </c>
      <c r="G233" s="210" t="s">
        <v>1358</v>
      </c>
      <c r="H233" s="211">
        <v>6</v>
      </c>
      <c r="I233" s="212"/>
      <c r="J233" s="213">
        <f>ROUND(I233*H233,2)</f>
        <v>0</v>
      </c>
      <c r="K233" s="209" t="s">
        <v>1</v>
      </c>
      <c r="L233" s="41"/>
      <c r="M233" s="214" t="s">
        <v>1</v>
      </c>
      <c r="N233" s="215" t="s">
        <v>41</v>
      </c>
      <c r="O233" s="88"/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18" t="s">
        <v>144</v>
      </c>
      <c r="AT233" s="218" t="s">
        <v>140</v>
      </c>
      <c r="AU233" s="218" t="s">
        <v>76</v>
      </c>
      <c r="AY233" s="14" t="s">
        <v>139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14" t="s">
        <v>84</v>
      </c>
      <c r="BK233" s="219">
        <f>ROUND(I233*H233,2)</f>
        <v>0</v>
      </c>
      <c r="BL233" s="14" t="s">
        <v>144</v>
      </c>
      <c r="BM233" s="218" t="s">
        <v>366</v>
      </c>
    </row>
    <row r="234" s="2" customFormat="1">
      <c r="A234" s="35"/>
      <c r="B234" s="36"/>
      <c r="C234" s="37"/>
      <c r="D234" s="220" t="s">
        <v>145</v>
      </c>
      <c r="E234" s="37"/>
      <c r="F234" s="221" t="s">
        <v>1417</v>
      </c>
      <c r="G234" s="37"/>
      <c r="H234" s="37"/>
      <c r="I234" s="222"/>
      <c r="J234" s="37"/>
      <c r="K234" s="37"/>
      <c r="L234" s="41"/>
      <c r="M234" s="223"/>
      <c r="N234" s="224"/>
      <c r="O234" s="88"/>
      <c r="P234" s="88"/>
      <c r="Q234" s="88"/>
      <c r="R234" s="88"/>
      <c r="S234" s="88"/>
      <c r="T234" s="89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4" t="s">
        <v>145</v>
      </c>
      <c r="AU234" s="14" t="s">
        <v>76</v>
      </c>
    </row>
    <row r="235" s="2" customFormat="1" ht="16.5" customHeight="1">
      <c r="A235" s="35"/>
      <c r="B235" s="36"/>
      <c r="C235" s="207" t="s">
        <v>261</v>
      </c>
      <c r="D235" s="207" t="s">
        <v>140</v>
      </c>
      <c r="E235" s="208" t="s">
        <v>412</v>
      </c>
      <c r="F235" s="209" t="s">
        <v>1418</v>
      </c>
      <c r="G235" s="210" t="s">
        <v>1358</v>
      </c>
      <c r="H235" s="211">
        <v>4</v>
      </c>
      <c r="I235" s="212"/>
      <c r="J235" s="213">
        <f>ROUND(I235*H235,2)</f>
        <v>0</v>
      </c>
      <c r="K235" s="209" t="s">
        <v>1</v>
      </c>
      <c r="L235" s="41"/>
      <c r="M235" s="214" t="s">
        <v>1</v>
      </c>
      <c r="N235" s="215" t="s">
        <v>41</v>
      </c>
      <c r="O235" s="88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18" t="s">
        <v>144</v>
      </c>
      <c r="AT235" s="218" t="s">
        <v>140</v>
      </c>
      <c r="AU235" s="218" t="s">
        <v>76</v>
      </c>
      <c r="AY235" s="14" t="s">
        <v>139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14" t="s">
        <v>84</v>
      </c>
      <c r="BK235" s="219">
        <f>ROUND(I235*H235,2)</f>
        <v>0</v>
      </c>
      <c r="BL235" s="14" t="s">
        <v>144</v>
      </c>
      <c r="BM235" s="218" t="s">
        <v>369</v>
      </c>
    </row>
    <row r="236" s="2" customFormat="1">
      <c r="A236" s="35"/>
      <c r="B236" s="36"/>
      <c r="C236" s="37"/>
      <c r="D236" s="220" t="s">
        <v>145</v>
      </c>
      <c r="E236" s="37"/>
      <c r="F236" s="221" t="s">
        <v>1418</v>
      </c>
      <c r="G236" s="37"/>
      <c r="H236" s="37"/>
      <c r="I236" s="222"/>
      <c r="J236" s="37"/>
      <c r="K236" s="37"/>
      <c r="L236" s="41"/>
      <c r="M236" s="223"/>
      <c r="N236" s="224"/>
      <c r="O236" s="88"/>
      <c r="P236" s="88"/>
      <c r="Q236" s="88"/>
      <c r="R236" s="88"/>
      <c r="S236" s="88"/>
      <c r="T236" s="89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4" t="s">
        <v>145</v>
      </c>
      <c r="AU236" s="14" t="s">
        <v>76</v>
      </c>
    </row>
    <row r="237" s="2" customFormat="1" ht="21.75" customHeight="1">
      <c r="A237" s="35"/>
      <c r="B237" s="36"/>
      <c r="C237" s="207" t="s">
        <v>370</v>
      </c>
      <c r="D237" s="207" t="s">
        <v>140</v>
      </c>
      <c r="E237" s="208" t="s">
        <v>415</v>
      </c>
      <c r="F237" s="209" t="s">
        <v>1419</v>
      </c>
      <c r="G237" s="210" t="s">
        <v>1358</v>
      </c>
      <c r="H237" s="211">
        <v>6</v>
      </c>
      <c r="I237" s="212"/>
      <c r="J237" s="213">
        <f>ROUND(I237*H237,2)</f>
        <v>0</v>
      </c>
      <c r="K237" s="209" t="s">
        <v>1</v>
      </c>
      <c r="L237" s="41"/>
      <c r="M237" s="214" t="s">
        <v>1</v>
      </c>
      <c r="N237" s="215" t="s">
        <v>41</v>
      </c>
      <c r="O237" s="88"/>
      <c r="P237" s="216">
        <f>O237*H237</f>
        <v>0</v>
      </c>
      <c r="Q237" s="216">
        <v>0</v>
      </c>
      <c r="R237" s="216">
        <f>Q237*H237</f>
        <v>0</v>
      </c>
      <c r="S237" s="216">
        <v>0</v>
      </c>
      <c r="T237" s="217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18" t="s">
        <v>144</v>
      </c>
      <c r="AT237" s="218" t="s">
        <v>140</v>
      </c>
      <c r="AU237" s="218" t="s">
        <v>76</v>
      </c>
      <c r="AY237" s="14" t="s">
        <v>139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14" t="s">
        <v>84</v>
      </c>
      <c r="BK237" s="219">
        <f>ROUND(I237*H237,2)</f>
        <v>0</v>
      </c>
      <c r="BL237" s="14" t="s">
        <v>144</v>
      </c>
      <c r="BM237" s="218" t="s">
        <v>373</v>
      </c>
    </row>
    <row r="238" s="2" customFormat="1">
      <c r="A238" s="35"/>
      <c r="B238" s="36"/>
      <c r="C238" s="37"/>
      <c r="D238" s="220" t="s">
        <v>145</v>
      </c>
      <c r="E238" s="37"/>
      <c r="F238" s="221" t="s">
        <v>1419</v>
      </c>
      <c r="G238" s="37"/>
      <c r="H238" s="37"/>
      <c r="I238" s="222"/>
      <c r="J238" s="37"/>
      <c r="K238" s="37"/>
      <c r="L238" s="41"/>
      <c r="M238" s="223"/>
      <c r="N238" s="224"/>
      <c r="O238" s="88"/>
      <c r="P238" s="88"/>
      <c r="Q238" s="88"/>
      <c r="R238" s="88"/>
      <c r="S238" s="88"/>
      <c r="T238" s="89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4" t="s">
        <v>145</v>
      </c>
      <c r="AU238" s="14" t="s">
        <v>76</v>
      </c>
    </row>
    <row r="239" s="2" customFormat="1" ht="16.5" customHeight="1">
      <c r="A239" s="35"/>
      <c r="B239" s="36"/>
      <c r="C239" s="207" t="s">
        <v>265</v>
      </c>
      <c r="D239" s="207" t="s">
        <v>140</v>
      </c>
      <c r="E239" s="208" t="s">
        <v>419</v>
      </c>
      <c r="F239" s="209" t="s">
        <v>1420</v>
      </c>
      <c r="G239" s="210" t="s">
        <v>1358</v>
      </c>
      <c r="H239" s="211">
        <v>24</v>
      </c>
      <c r="I239" s="212"/>
      <c r="J239" s="213">
        <f>ROUND(I239*H239,2)</f>
        <v>0</v>
      </c>
      <c r="K239" s="209" t="s">
        <v>1</v>
      </c>
      <c r="L239" s="41"/>
      <c r="M239" s="214" t="s">
        <v>1</v>
      </c>
      <c r="N239" s="215" t="s">
        <v>41</v>
      </c>
      <c r="O239" s="88"/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18" t="s">
        <v>144</v>
      </c>
      <c r="AT239" s="218" t="s">
        <v>140</v>
      </c>
      <c r="AU239" s="218" t="s">
        <v>76</v>
      </c>
      <c r="AY239" s="14" t="s">
        <v>139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14" t="s">
        <v>84</v>
      </c>
      <c r="BK239" s="219">
        <f>ROUND(I239*H239,2)</f>
        <v>0</v>
      </c>
      <c r="BL239" s="14" t="s">
        <v>144</v>
      </c>
      <c r="BM239" s="218" t="s">
        <v>376</v>
      </c>
    </row>
    <row r="240" s="2" customFormat="1">
      <c r="A240" s="35"/>
      <c r="B240" s="36"/>
      <c r="C240" s="37"/>
      <c r="D240" s="220" t="s">
        <v>145</v>
      </c>
      <c r="E240" s="37"/>
      <c r="F240" s="221" t="s">
        <v>1420</v>
      </c>
      <c r="G240" s="37"/>
      <c r="H240" s="37"/>
      <c r="I240" s="222"/>
      <c r="J240" s="37"/>
      <c r="K240" s="37"/>
      <c r="L240" s="41"/>
      <c r="M240" s="223"/>
      <c r="N240" s="224"/>
      <c r="O240" s="88"/>
      <c r="P240" s="88"/>
      <c r="Q240" s="88"/>
      <c r="R240" s="88"/>
      <c r="S240" s="88"/>
      <c r="T240" s="89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4" t="s">
        <v>145</v>
      </c>
      <c r="AU240" s="14" t="s">
        <v>76</v>
      </c>
    </row>
    <row r="241" s="2" customFormat="1" ht="16.5" customHeight="1">
      <c r="A241" s="35"/>
      <c r="B241" s="36"/>
      <c r="C241" s="207" t="s">
        <v>377</v>
      </c>
      <c r="D241" s="207" t="s">
        <v>140</v>
      </c>
      <c r="E241" s="208" t="s">
        <v>422</v>
      </c>
      <c r="F241" s="209" t="s">
        <v>1421</v>
      </c>
      <c r="G241" s="210" t="s">
        <v>1358</v>
      </c>
      <c r="H241" s="211">
        <v>6</v>
      </c>
      <c r="I241" s="212"/>
      <c r="J241" s="213">
        <f>ROUND(I241*H241,2)</f>
        <v>0</v>
      </c>
      <c r="K241" s="209" t="s">
        <v>1</v>
      </c>
      <c r="L241" s="41"/>
      <c r="M241" s="214" t="s">
        <v>1</v>
      </c>
      <c r="N241" s="215" t="s">
        <v>41</v>
      </c>
      <c r="O241" s="88"/>
      <c r="P241" s="216">
        <f>O241*H241</f>
        <v>0</v>
      </c>
      <c r="Q241" s="216">
        <v>0</v>
      </c>
      <c r="R241" s="216">
        <f>Q241*H241</f>
        <v>0</v>
      </c>
      <c r="S241" s="216">
        <v>0</v>
      </c>
      <c r="T241" s="217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18" t="s">
        <v>144</v>
      </c>
      <c r="AT241" s="218" t="s">
        <v>140</v>
      </c>
      <c r="AU241" s="218" t="s">
        <v>76</v>
      </c>
      <c r="AY241" s="14" t="s">
        <v>139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14" t="s">
        <v>84</v>
      </c>
      <c r="BK241" s="219">
        <f>ROUND(I241*H241,2)</f>
        <v>0</v>
      </c>
      <c r="BL241" s="14" t="s">
        <v>144</v>
      </c>
      <c r="BM241" s="218" t="s">
        <v>380</v>
      </c>
    </row>
    <row r="242" s="2" customFormat="1">
      <c r="A242" s="35"/>
      <c r="B242" s="36"/>
      <c r="C242" s="37"/>
      <c r="D242" s="220" t="s">
        <v>145</v>
      </c>
      <c r="E242" s="37"/>
      <c r="F242" s="221" t="s">
        <v>1421</v>
      </c>
      <c r="G242" s="37"/>
      <c r="H242" s="37"/>
      <c r="I242" s="222"/>
      <c r="J242" s="37"/>
      <c r="K242" s="37"/>
      <c r="L242" s="41"/>
      <c r="M242" s="223"/>
      <c r="N242" s="224"/>
      <c r="O242" s="88"/>
      <c r="P242" s="88"/>
      <c r="Q242" s="88"/>
      <c r="R242" s="88"/>
      <c r="S242" s="88"/>
      <c r="T242" s="89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4" t="s">
        <v>145</v>
      </c>
      <c r="AU242" s="14" t="s">
        <v>76</v>
      </c>
    </row>
    <row r="243" s="2" customFormat="1" ht="16.5" customHeight="1">
      <c r="A243" s="35"/>
      <c r="B243" s="36"/>
      <c r="C243" s="207" t="s">
        <v>268</v>
      </c>
      <c r="D243" s="207" t="s">
        <v>140</v>
      </c>
      <c r="E243" s="208" t="s">
        <v>426</v>
      </c>
      <c r="F243" s="209" t="s">
        <v>1422</v>
      </c>
      <c r="G243" s="210" t="s">
        <v>1358</v>
      </c>
      <c r="H243" s="211">
        <v>3</v>
      </c>
      <c r="I243" s="212"/>
      <c r="J243" s="213">
        <f>ROUND(I243*H243,2)</f>
        <v>0</v>
      </c>
      <c r="K243" s="209" t="s">
        <v>1</v>
      </c>
      <c r="L243" s="41"/>
      <c r="M243" s="214" t="s">
        <v>1</v>
      </c>
      <c r="N243" s="215" t="s">
        <v>41</v>
      </c>
      <c r="O243" s="88"/>
      <c r="P243" s="216">
        <f>O243*H243</f>
        <v>0</v>
      </c>
      <c r="Q243" s="216">
        <v>0</v>
      </c>
      <c r="R243" s="216">
        <f>Q243*H243</f>
        <v>0</v>
      </c>
      <c r="S243" s="216">
        <v>0</v>
      </c>
      <c r="T243" s="217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18" t="s">
        <v>144</v>
      </c>
      <c r="AT243" s="218" t="s">
        <v>140</v>
      </c>
      <c r="AU243" s="218" t="s">
        <v>76</v>
      </c>
      <c r="AY243" s="14" t="s">
        <v>139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14" t="s">
        <v>84</v>
      </c>
      <c r="BK243" s="219">
        <f>ROUND(I243*H243,2)</f>
        <v>0</v>
      </c>
      <c r="BL243" s="14" t="s">
        <v>144</v>
      </c>
      <c r="BM243" s="218" t="s">
        <v>383</v>
      </c>
    </row>
    <row r="244" s="2" customFormat="1">
      <c r="A244" s="35"/>
      <c r="B244" s="36"/>
      <c r="C244" s="37"/>
      <c r="D244" s="220" t="s">
        <v>145</v>
      </c>
      <c r="E244" s="37"/>
      <c r="F244" s="221" t="s">
        <v>1422</v>
      </c>
      <c r="G244" s="37"/>
      <c r="H244" s="37"/>
      <c r="I244" s="222"/>
      <c r="J244" s="37"/>
      <c r="K244" s="37"/>
      <c r="L244" s="41"/>
      <c r="M244" s="223"/>
      <c r="N244" s="224"/>
      <c r="O244" s="88"/>
      <c r="P244" s="88"/>
      <c r="Q244" s="88"/>
      <c r="R244" s="88"/>
      <c r="S244" s="88"/>
      <c r="T244" s="89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4" t="s">
        <v>145</v>
      </c>
      <c r="AU244" s="14" t="s">
        <v>76</v>
      </c>
    </row>
    <row r="245" s="2" customFormat="1" ht="16.5" customHeight="1">
      <c r="A245" s="35"/>
      <c r="B245" s="36"/>
      <c r="C245" s="207" t="s">
        <v>386</v>
      </c>
      <c r="D245" s="207" t="s">
        <v>140</v>
      </c>
      <c r="E245" s="208" t="s">
        <v>429</v>
      </c>
      <c r="F245" s="209" t="s">
        <v>1423</v>
      </c>
      <c r="G245" s="210" t="s">
        <v>1358</v>
      </c>
      <c r="H245" s="211">
        <v>1</v>
      </c>
      <c r="I245" s="212"/>
      <c r="J245" s="213">
        <f>ROUND(I245*H245,2)</f>
        <v>0</v>
      </c>
      <c r="K245" s="209" t="s">
        <v>1</v>
      </c>
      <c r="L245" s="41"/>
      <c r="M245" s="214" t="s">
        <v>1</v>
      </c>
      <c r="N245" s="215" t="s">
        <v>41</v>
      </c>
      <c r="O245" s="88"/>
      <c r="P245" s="216">
        <f>O245*H245</f>
        <v>0</v>
      </c>
      <c r="Q245" s="216">
        <v>0</v>
      </c>
      <c r="R245" s="216">
        <f>Q245*H245</f>
        <v>0</v>
      </c>
      <c r="S245" s="216">
        <v>0</v>
      </c>
      <c r="T245" s="217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18" t="s">
        <v>144</v>
      </c>
      <c r="AT245" s="218" t="s">
        <v>140</v>
      </c>
      <c r="AU245" s="218" t="s">
        <v>76</v>
      </c>
      <c r="AY245" s="14" t="s">
        <v>139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14" t="s">
        <v>84</v>
      </c>
      <c r="BK245" s="219">
        <f>ROUND(I245*H245,2)</f>
        <v>0</v>
      </c>
      <c r="BL245" s="14" t="s">
        <v>144</v>
      </c>
      <c r="BM245" s="218" t="s">
        <v>389</v>
      </c>
    </row>
    <row r="246" s="2" customFormat="1">
      <c r="A246" s="35"/>
      <c r="B246" s="36"/>
      <c r="C246" s="37"/>
      <c r="D246" s="220" t="s">
        <v>145</v>
      </c>
      <c r="E246" s="37"/>
      <c r="F246" s="221" t="s">
        <v>1423</v>
      </c>
      <c r="G246" s="37"/>
      <c r="H246" s="37"/>
      <c r="I246" s="222"/>
      <c r="J246" s="37"/>
      <c r="K246" s="37"/>
      <c r="L246" s="41"/>
      <c r="M246" s="223"/>
      <c r="N246" s="224"/>
      <c r="O246" s="88"/>
      <c r="P246" s="88"/>
      <c r="Q246" s="88"/>
      <c r="R246" s="88"/>
      <c r="S246" s="88"/>
      <c r="T246" s="89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4" t="s">
        <v>145</v>
      </c>
      <c r="AU246" s="14" t="s">
        <v>76</v>
      </c>
    </row>
    <row r="247" s="2" customFormat="1" ht="16.5" customHeight="1">
      <c r="A247" s="35"/>
      <c r="B247" s="36"/>
      <c r="C247" s="207" t="s">
        <v>272</v>
      </c>
      <c r="D247" s="207" t="s">
        <v>140</v>
      </c>
      <c r="E247" s="208" t="s">
        <v>433</v>
      </c>
      <c r="F247" s="209" t="s">
        <v>1424</v>
      </c>
      <c r="G247" s="210" t="s">
        <v>1358</v>
      </c>
      <c r="H247" s="211">
        <v>2</v>
      </c>
      <c r="I247" s="212"/>
      <c r="J247" s="213">
        <f>ROUND(I247*H247,2)</f>
        <v>0</v>
      </c>
      <c r="K247" s="209" t="s">
        <v>1</v>
      </c>
      <c r="L247" s="41"/>
      <c r="M247" s="214" t="s">
        <v>1</v>
      </c>
      <c r="N247" s="215" t="s">
        <v>41</v>
      </c>
      <c r="O247" s="88"/>
      <c r="P247" s="216">
        <f>O247*H247</f>
        <v>0</v>
      </c>
      <c r="Q247" s="216">
        <v>0</v>
      </c>
      <c r="R247" s="216">
        <f>Q247*H247</f>
        <v>0</v>
      </c>
      <c r="S247" s="216">
        <v>0</v>
      </c>
      <c r="T247" s="217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18" t="s">
        <v>144</v>
      </c>
      <c r="AT247" s="218" t="s">
        <v>140</v>
      </c>
      <c r="AU247" s="218" t="s">
        <v>76</v>
      </c>
      <c r="AY247" s="14" t="s">
        <v>139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14" t="s">
        <v>84</v>
      </c>
      <c r="BK247" s="219">
        <f>ROUND(I247*H247,2)</f>
        <v>0</v>
      </c>
      <c r="BL247" s="14" t="s">
        <v>144</v>
      </c>
      <c r="BM247" s="218" t="s">
        <v>392</v>
      </c>
    </row>
    <row r="248" s="2" customFormat="1">
      <c r="A248" s="35"/>
      <c r="B248" s="36"/>
      <c r="C248" s="37"/>
      <c r="D248" s="220" t="s">
        <v>145</v>
      </c>
      <c r="E248" s="37"/>
      <c r="F248" s="221" t="s">
        <v>1424</v>
      </c>
      <c r="G248" s="37"/>
      <c r="H248" s="37"/>
      <c r="I248" s="222"/>
      <c r="J248" s="37"/>
      <c r="K248" s="37"/>
      <c r="L248" s="41"/>
      <c r="M248" s="223"/>
      <c r="N248" s="224"/>
      <c r="O248" s="88"/>
      <c r="P248" s="88"/>
      <c r="Q248" s="88"/>
      <c r="R248" s="88"/>
      <c r="S248" s="88"/>
      <c r="T248" s="89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4" t="s">
        <v>145</v>
      </c>
      <c r="AU248" s="14" t="s">
        <v>76</v>
      </c>
    </row>
    <row r="249" s="2" customFormat="1" ht="16.5" customHeight="1">
      <c r="A249" s="35"/>
      <c r="B249" s="36"/>
      <c r="C249" s="207" t="s">
        <v>393</v>
      </c>
      <c r="D249" s="207" t="s">
        <v>140</v>
      </c>
      <c r="E249" s="208" t="s">
        <v>437</v>
      </c>
      <c r="F249" s="209" t="s">
        <v>1425</v>
      </c>
      <c r="G249" s="210" t="s">
        <v>1358</v>
      </c>
      <c r="H249" s="211">
        <v>1</v>
      </c>
      <c r="I249" s="212"/>
      <c r="J249" s="213">
        <f>ROUND(I249*H249,2)</f>
        <v>0</v>
      </c>
      <c r="K249" s="209" t="s">
        <v>1</v>
      </c>
      <c r="L249" s="41"/>
      <c r="M249" s="214" t="s">
        <v>1</v>
      </c>
      <c r="N249" s="215" t="s">
        <v>41</v>
      </c>
      <c r="O249" s="88"/>
      <c r="P249" s="216">
        <f>O249*H249</f>
        <v>0</v>
      </c>
      <c r="Q249" s="216">
        <v>0</v>
      </c>
      <c r="R249" s="216">
        <f>Q249*H249</f>
        <v>0</v>
      </c>
      <c r="S249" s="216">
        <v>0</v>
      </c>
      <c r="T249" s="217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18" t="s">
        <v>144</v>
      </c>
      <c r="AT249" s="218" t="s">
        <v>140</v>
      </c>
      <c r="AU249" s="218" t="s">
        <v>76</v>
      </c>
      <c r="AY249" s="14" t="s">
        <v>139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14" t="s">
        <v>84</v>
      </c>
      <c r="BK249" s="219">
        <f>ROUND(I249*H249,2)</f>
        <v>0</v>
      </c>
      <c r="BL249" s="14" t="s">
        <v>144</v>
      </c>
      <c r="BM249" s="218" t="s">
        <v>395</v>
      </c>
    </row>
    <row r="250" s="2" customFormat="1">
      <c r="A250" s="35"/>
      <c r="B250" s="36"/>
      <c r="C250" s="37"/>
      <c r="D250" s="220" t="s">
        <v>145</v>
      </c>
      <c r="E250" s="37"/>
      <c r="F250" s="221" t="s">
        <v>1425</v>
      </c>
      <c r="G250" s="37"/>
      <c r="H250" s="37"/>
      <c r="I250" s="222"/>
      <c r="J250" s="37"/>
      <c r="K250" s="37"/>
      <c r="L250" s="41"/>
      <c r="M250" s="223"/>
      <c r="N250" s="224"/>
      <c r="O250" s="88"/>
      <c r="P250" s="88"/>
      <c r="Q250" s="88"/>
      <c r="R250" s="88"/>
      <c r="S250" s="88"/>
      <c r="T250" s="89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4" t="s">
        <v>145</v>
      </c>
      <c r="AU250" s="14" t="s">
        <v>76</v>
      </c>
    </row>
    <row r="251" s="2" customFormat="1" ht="16.5" customHeight="1">
      <c r="A251" s="35"/>
      <c r="B251" s="36"/>
      <c r="C251" s="207" t="s">
        <v>275</v>
      </c>
      <c r="D251" s="207" t="s">
        <v>140</v>
      </c>
      <c r="E251" s="208" t="s">
        <v>470</v>
      </c>
      <c r="F251" s="209" t="s">
        <v>1426</v>
      </c>
      <c r="G251" s="210" t="s">
        <v>1358</v>
      </c>
      <c r="H251" s="211">
        <v>6</v>
      </c>
      <c r="I251" s="212"/>
      <c r="J251" s="213">
        <f>ROUND(I251*H251,2)</f>
        <v>0</v>
      </c>
      <c r="K251" s="209" t="s">
        <v>1</v>
      </c>
      <c r="L251" s="41"/>
      <c r="M251" s="214" t="s">
        <v>1</v>
      </c>
      <c r="N251" s="215" t="s">
        <v>41</v>
      </c>
      <c r="O251" s="88"/>
      <c r="P251" s="216">
        <f>O251*H251</f>
        <v>0</v>
      </c>
      <c r="Q251" s="216">
        <v>0</v>
      </c>
      <c r="R251" s="216">
        <f>Q251*H251</f>
        <v>0</v>
      </c>
      <c r="S251" s="216">
        <v>0</v>
      </c>
      <c r="T251" s="217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8" t="s">
        <v>144</v>
      </c>
      <c r="AT251" s="218" t="s">
        <v>140</v>
      </c>
      <c r="AU251" s="218" t="s">
        <v>76</v>
      </c>
      <c r="AY251" s="14" t="s">
        <v>139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14" t="s">
        <v>84</v>
      </c>
      <c r="BK251" s="219">
        <f>ROUND(I251*H251,2)</f>
        <v>0</v>
      </c>
      <c r="BL251" s="14" t="s">
        <v>144</v>
      </c>
      <c r="BM251" s="218" t="s">
        <v>400</v>
      </c>
    </row>
    <row r="252" s="2" customFormat="1">
      <c r="A252" s="35"/>
      <c r="B252" s="36"/>
      <c r="C252" s="37"/>
      <c r="D252" s="220" t="s">
        <v>145</v>
      </c>
      <c r="E252" s="37"/>
      <c r="F252" s="221" t="s">
        <v>1426</v>
      </c>
      <c r="G252" s="37"/>
      <c r="H252" s="37"/>
      <c r="I252" s="222"/>
      <c r="J252" s="37"/>
      <c r="K252" s="37"/>
      <c r="L252" s="41"/>
      <c r="M252" s="223"/>
      <c r="N252" s="224"/>
      <c r="O252" s="88"/>
      <c r="P252" s="88"/>
      <c r="Q252" s="88"/>
      <c r="R252" s="88"/>
      <c r="S252" s="88"/>
      <c r="T252" s="89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4" t="s">
        <v>145</v>
      </c>
      <c r="AU252" s="14" t="s">
        <v>76</v>
      </c>
    </row>
    <row r="253" s="2" customFormat="1" ht="16.5" customHeight="1">
      <c r="A253" s="35"/>
      <c r="B253" s="36"/>
      <c r="C253" s="207" t="s">
        <v>401</v>
      </c>
      <c r="D253" s="207" t="s">
        <v>140</v>
      </c>
      <c r="E253" s="208" t="s">
        <v>474</v>
      </c>
      <c r="F253" s="209" t="s">
        <v>1427</v>
      </c>
      <c r="G253" s="210" t="s">
        <v>1358</v>
      </c>
      <c r="H253" s="211">
        <v>6</v>
      </c>
      <c r="I253" s="212"/>
      <c r="J253" s="213">
        <f>ROUND(I253*H253,2)</f>
        <v>0</v>
      </c>
      <c r="K253" s="209" t="s">
        <v>1</v>
      </c>
      <c r="L253" s="41"/>
      <c r="M253" s="214" t="s">
        <v>1</v>
      </c>
      <c r="N253" s="215" t="s">
        <v>41</v>
      </c>
      <c r="O253" s="88"/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8" t="s">
        <v>144</v>
      </c>
      <c r="AT253" s="218" t="s">
        <v>140</v>
      </c>
      <c r="AU253" s="218" t="s">
        <v>76</v>
      </c>
      <c r="AY253" s="14" t="s">
        <v>139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14" t="s">
        <v>84</v>
      </c>
      <c r="BK253" s="219">
        <f>ROUND(I253*H253,2)</f>
        <v>0</v>
      </c>
      <c r="BL253" s="14" t="s">
        <v>144</v>
      </c>
      <c r="BM253" s="218" t="s">
        <v>404</v>
      </c>
    </row>
    <row r="254" s="2" customFormat="1">
      <c r="A254" s="35"/>
      <c r="B254" s="36"/>
      <c r="C254" s="37"/>
      <c r="D254" s="220" t="s">
        <v>145</v>
      </c>
      <c r="E254" s="37"/>
      <c r="F254" s="221" t="s">
        <v>1427</v>
      </c>
      <c r="G254" s="37"/>
      <c r="H254" s="37"/>
      <c r="I254" s="222"/>
      <c r="J254" s="37"/>
      <c r="K254" s="37"/>
      <c r="L254" s="41"/>
      <c r="M254" s="223"/>
      <c r="N254" s="224"/>
      <c r="O254" s="88"/>
      <c r="P254" s="88"/>
      <c r="Q254" s="88"/>
      <c r="R254" s="88"/>
      <c r="S254" s="88"/>
      <c r="T254" s="89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4" t="s">
        <v>145</v>
      </c>
      <c r="AU254" s="14" t="s">
        <v>76</v>
      </c>
    </row>
    <row r="255" s="2" customFormat="1" ht="16.5" customHeight="1">
      <c r="A255" s="35"/>
      <c r="B255" s="36"/>
      <c r="C255" s="207" t="s">
        <v>279</v>
      </c>
      <c r="D255" s="207" t="s">
        <v>140</v>
      </c>
      <c r="E255" s="208" t="s">
        <v>489</v>
      </c>
      <c r="F255" s="209" t="s">
        <v>1428</v>
      </c>
      <c r="G255" s="210" t="s">
        <v>1358</v>
      </c>
      <c r="H255" s="211">
        <v>6</v>
      </c>
      <c r="I255" s="212"/>
      <c r="J255" s="213">
        <f>ROUND(I255*H255,2)</f>
        <v>0</v>
      </c>
      <c r="K255" s="209" t="s">
        <v>1</v>
      </c>
      <c r="L255" s="41"/>
      <c r="M255" s="214" t="s">
        <v>1</v>
      </c>
      <c r="N255" s="215" t="s">
        <v>41</v>
      </c>
      <c r="O255" s="88"/>
      <c r="P255" s="216">
        <f>O255*H255</f>
        <v>0</v>
      </c>
      <c r="Q255" s="216">
        <v>0</v>
      </c>
      <c r="R255" s="216">
        <f>Q255*H255</f>
        <v>0</v>
      </c>
      <c r="S255" s="216">
        <v>0</v>
      </c>
      <c r="T255" s="217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18" t="s">
        <v>144</v>
      </c>
      <c r="AT255" s="218" t="s">
        <v>140</v>
      </c>
      <c r="AU255" s="218" t="s">
        <v>76</v>
      </c>
      <c r="AY255" s="14" t="s">
        <v>139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14" t="s">
        <v>84</v>
      </c>
      <c r="BK255" s="219">
        <f>ROUND(I255*H255,2)</f>
        <v>0</v>
      </c>
      <c r="BL255" s="14" t="s">
        <v>144</v>
      </c>
      <c r="BM255" s="218" t="s">
        <v>409</v>
      </c>
    </row>
    <row r="256" s="2" customFormat="1">
      <c r="A256" s="35"/>
      <c r="B256" s="36"/>
      <c r="C256" s="37"/>
      <c r="D256" s="220" t="s">
        <v>145</v>
      </c>
      <c r="E256" s="37"/>
      <c r="F256" s="221" t="s">
        <v>1428</v>
      </c>
      <c r="G256" s="37"/>
      <c r="H256" s="37"/>
      <c r="I256" s="222"/>
      <c r="J256" s="37"/>
      <c r="K256" s="37"/>
      <c r="L256" s="41"/>
      <c r="M256" s="223"/>
      <c r="N256" s="224"/>
      <c r="O256" s="88"/>
      <c r="P256" s="88"/>
      <c r="Q256" s="88"/>
      <c r="R256" s="88"/>
      <c r="S256" s="88"/>
      <c r="T256" s="89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4" t="s">
        <v>145</v>
      </c>
      <c r="AU256" s="14" t="s">
        <v>76</v>
      </c>
    </row>
    <row r="257" s="2" customFormat="1" ht="16.5" customHeight="1">
      <c r="A257" s="35"/>
      <c r="B257" s="36"/>
      <c r="C257" s="207" t="s">
        <v>411</v>
      </c>
      <c r="D257" s="207" t="s">
        <v>140</v>
      </c>
      <c r="E257" s="208" t="s">
        <v>492</v>
      </c>
      <c r="F257" s="209" t="s">
        <v>1429</v>
      </c>
      <c r="G257" s="210" t="s">
        <v>1358</v>
      </c>
      <c r="H257" s="211">
        <v>6</v>
      </c>
      <c r="I257" s="212"/>
      <c r="J257" s="213">
        <f>ROUND(I257*H257,2)</f>
        <v>0</v>
      </c>
      <c r="K257" s="209" t="s">
        <v>1</v>
      </c>
      <c r="L257" s="41"/>
      <c r="M257" s="214" t="s">
        <v>1</v>
      </c>
      <c r="N257" s="215" t="s">
        <v>41</v>
      </c>
      <c r="O257" s="88"/>
      <c r="P257" s="216">
        <f>O257*H257</f>
        <v>0</v>
      </c>
      <c r="Q257" s="216">
        <v>0</v>
      </c>
      <c r="R257" s="216">
        <f>Q257*H257</f>
        <v>0</v>
      </c>
      <c r="S257" s="216">
        <v>0</v>
      </c>
      <c r="T257" s="217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18" t="s">
        <v>144</v>
      </c>
      <c r="AT257" s="218" t="s">
        <v>140</v>
      </c>
      <c r="AU257" s="218" t="s">
        <v>76</v>
      </c>
      <c r="AY257" s="14" t="s">
        <v>139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14" t="s">
        <v>84</v>
      </c>
      <c r="BK257" s="219">
        <f>ROUND(I257*H257,2)</f>
        <v>0</v>
      </c>
      <c r="BL257" s="14" t="s">
        <v>144</v>
      </c>
      <c r="BM257" s="218" t="s">
        <v>414</v>
      </c>
    </row>
    <row r="258" s="2" customFormat="1">
      <c r="A258" s="35"/>
      <c r="B258" s="36"/>
      <c r="C258" s="37"/>
      <c r="D258" s="220" t="s">
        <v>145</v>
      </c>
      <c r="E258" s="37"/>
      <c r="F258" s="221" t="s">
        <v>1429</v>
      </c>
      <c r="G258" s="37"/>
      <c r="H258" s="37"/>
      <c r="I258" s="222"/>
      <c r="J258" s="37"/>
      <c r="K258" s="37"/>
      <c r="L258" s="41"/>
      <c r="M258" s="223"/>
      <c r="N258" s="224"/>
      <c r="O258" s="88"/>
      <c r="P258" s="88"/>
      <c r="Q258" s="88"/>
      <c r="R258" s="88"/>
      <c r="S258" s="88"/>
      <c r="T258" s="89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4" t="s">
        <v>145</v>
      </c>
      <c r="AU258" s="14" t="s">
        <v>76</v>
      </c>
    </row>
    <row r="259" s="2" customFormat="1" ht="21.75" customHeight="1">
      <c r="A259" s="35"/>
      <c r="B259" s="36"/>
      <c r="C259" s="207" t="s">
        <v>282</v>
      </c>
      <c r="D259" s="207" t="s">
        <v>140</v>
      </c>
      <c r="E259" s="208" t="s">
        <v>496</v>
      </c>
      <c r="F259" s="209" t="s">
        <v>1430</v>
      </c>
      <c r="G259" s="210" t="s">
        <v>1358</v>
      </c>
      <c r="H259" s="211">
        <v>6</v>
      </c>
      <c r="I259" s="212"/>
      <c r="J259" s="213">
        <f>ROUND(I259*H259,2)</f>
        <v>0</v>
      </c>
      <c r="K259" s="209" t="s">
        <v>1</v>
      </c>
      <c r="L259" s="41"/>
      <c r="M259" s="214" t="s">
        <v>1</v>
      </c>
      <c r="N259" s="215" t="s">
        <v>41</v>
      </c>
      <c r="O259" s="88"/>
      <c r="P259" s="216">
        <f>O259*H259</f>
        <v>0</v>
      </c>
      <c r="Q259" s="216">
        <v>0</v>
      </c>
      <c r="R259" s="216">
        <f>Q259*H259</f>
        <v>0</v>
      </c>
      <c r="S259" s="216">
        <v>0</v>
      </c>
      <c r="T259" s="217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18" t="s">
        <v>144</v>
      </c>
      <c r="AT259" s="218" t="s">
        <v>140</v>
      </c>
      <c r="AU259" s="218" t="s">
        <v>76</v>
      </c>
      <c r="AY259" s="14" t="s">
        <v>139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14" t="s">
        <v>84</v>
      </c>
      <c r="BK259" s="219">
        <f>ROUND(I259*H259,2)</f>
        <v>0</v>
      </c>
      <c r="BL259" s="14" t="s">
        <v>144</v>
      </c>
      <c r="BM259" s="218" t="s">
        <v>417</v>
      </c>
    </row>
    <row r="260" s="2" customFormat="1">
      <c r="A260" s="35"/>
      <c r="B260" s="36"/>
      <c r="C260" s="37"/>
      <c r="D260" s="220" t="s">
        <v>145</v>
      </c>
      <c r="E260" s="37"/>
      <c r="F260" s="221" t="s">
        <v>1430</v>
      </c>
      <c r="G260" s="37"/>
      <c r="H260" s="37"/>
      <c r="I260" s="222"/>
      <c r="J260" s="37"/>
      <c r="K260" s="37"/>
      <c r="L260" s="41"/>
      <c r="M260" s="223"/>
      <c r="N260" s="224"/>
      <c r="O260" s="88"/>
      <c r="P260" s="88"/>
      <c r="Q260" s="88"/>
      <c r="R260" s="88"/>
      <c r="S260" s="88"/>
      <c r="T260" s="89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4" t="s">
        <v>145</v>
      </c>
      <c r="AU260" s="14" t="s">
        <v>76</v>
      </c>
    </row>
    <row r="261" s="2" customFormat="1" ht="21.75" customHeight="1">
      <c r="A261" s="35"/>
      <c r="B261" s="36"/>
      <c r="C261" s="207" t="s">
        <v>418</v>
      </c>
      <c r="D261" s="207" t="s">
        <v>140</v>
      </c>
      <c r="E261" s="208" t="s">
        <v>499</v>
      </c>
      <c r="F261" s="209" t="s">
        <v>1431</v>
      </c>
      <c r="G261" s="210" t="s">
        <v>1358</v>
      </c>
      <c r="H261" s="211">
        <v>1</v>
      </c>
      <c r="I261" s="212"/>
      <c r="J261" s="213">
        <f>ROUND(I261*H261,2)</f>
        <v>0</v>
      </c>
      <c r="K261" s="209" t="s">
        <v>1</v>
      </c>
      <c r="L261" s="41"/>
      <c r="M261" s="214" t="s">
        <v>1</v>
      </c>
      <c r="N261" s="215" t="s">
        <v>41</v>
      </c>
      <c r="O261" s="88"/>
      <c r="P261" s="216">
        <f>O261*H261</f>
        <v>0</v>
      </c>
      <c r="Q261" s="216">
        <v>0</v>
      </c>
      <c r="R261" s="216">
        <f>Q261*H261</f>
        <v>0</v>
      </c>
      <c r="S261" s="216">
        <v>0</v>
      </c>
      <c r="T261" s="217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18" t="s">
        <v>144</v>
      </c>
      <c r="AT261" s="218" t="s">
        <v>140</v>
      </c>
      <c r="AU261" s="218" t="s">
        <v>76</v>
      </c>
      <c r="AY261" s="14" t="s">
        <v>139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14" t="s">
        <v>84</v>
      </c>
      <c r="BK261" s="219">
        <f>ROUND(I261*H261,2)</f>
        <v>0</v>
      </c>
      <c r="BL261" s="14" t="s">
        <v>144</v>
      </c>
      <c r="BM261" s="218" t="s">
        <v>421</v>
      </c>
    </row>
    <row r="262" s="2" customFormat="1">
      <c r="A262" s="35"/>
      <c r="B262" s="36"/>
      <c r="C262" s="37"/>
      <c r="D262" s="220" t="s">
        <v>145</v>
      </c>
      <c r="E262" s="37"/>
      <c r="F262" s="221" t="s">
        <v>1431</v>
      </c>
      <c r="G262" s="37"/>
      <c r="H262" s="37"/>
      <c r="I262" s="222"/>
      <c r="J262" s="37"/>
      <c r="K262" s="37"/>
      <c r="L262" s="41"/>
      <c r="M262" s="223"/>
      <c r="N262" s="224"/>
      <c r="O262" s="88"/>
      <c r="P262" s="88"/>
      <c r="Q262" s="88"/>
      <c r="R262" s="88"/>
      <c r="S262" s="88"/>
      <c r="T262" s="89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4" t="s">
        <v>145</v>
      </c>
      <c r="AU262" s="14" t="s">
        <v>76</v>
      </c>
    </row>
    <row r="263" s="2" customFormat="1" ht="21.75" customHeight="1">
      <c r="A263" s="35"/>
      <c r="B263" s="36"/>
      <c r="C263" s="207" t="s">
        <v>286</v>
      </c>
      <c r="D263" s="207" t="s">
        <v>140</v>
      </c>
      <c r="E263" s="208" t="s">
        <v>505</v>
      </c>
      <c r="F263" s="209" t="s">
        <v>1432</v>
      </c>
      <c r="G263" s="210" t="s">
        <v>1358</v>
      </c>
      <c r="H263" s="211">
        <v>6</v>
      </c>
      <c r="I263" s="212"/>
      <c r="J263" s="213">
        <f>ROUND(I263*H263,2)</f>
        <v>0</v>
      </c>
      <c r="K263" s="209" t="s">
        <v>1</v>
      </c>
      <c r="L263" s="41"/>
      <c r="M263" s="214" t="s">
        <v>1</v>
      </c>
      <c r="N263" s="215" t="s">
        <v>41</v>
      </c>
      <c r="O263" s="88"/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18" t="s">
        <v>144</v>
      </c>
      <c r="AT263" s="218" t="s">
        <v>140</v>
      </c>
      <c r="AU263" s="218" t="s">
        <v>76</v>
      </c>
      <c r="AY263" s="14" t="s">
        <v>139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14" t="s">
        <v>84</v>
      </c>
      <c r="BK263" s="219">
        <f>ROUND(I263*H263,2)</f>
        <v>0</v>
      </c>
      <c r="BL263" s="14" t="s">
        <v>144</v>
      </c>
      <c r="BM263" s="218" t="s">
        <v>424</v>
      </c>
    </row>
    <row r="264" s="2" customFormat="1">
      <c r="A264" s="35"/>
      <c r="B264" s="36"/>
      <c r="C264" s="37"/>
      <c r="D264" s="220" t="s">
        <v>145</v>
      </c>
      <c r="E264" s="37"/>
      <c r="F264" s="221" t="s">
        <v>1432</v>
      </c>
      <c r="G264" s="37"/>
      <c r="H264" s="37"/>
      <c r="I264" s="222"/>
      <c r="J264" s="37"/>
      <c r="K264" s="37"/>
      <c r="L264" s="41"/>
      <c r="M264" s="223"/>
      <c r="N264" s="224"/>
      <c r="O264" s="88"/>
      <c r="P264" s="88"/>
      <c r="Q264" s="88"/>
      <c r="R264" s="88"/>
      <c r="S264" s="88"/>
      <c r="T264" s="89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4" t="s">
        <v>145</v>
      </c>
      <c r="AU264" s="14" t="s">
        <v>76</v>
      </c>
    </row>
    <row r="265" s="2" customFormat="1" ht="16.5" customHeight="1">
      <c r="A265" s="35"/>
      <c r="B265" s="36"/>
      <c r="C265" s="207" t="s">
        <v>425</v>
      </c>
      <c r="D265" s="207" t="s">
        <v>140</v>
      </c>
      <c r="E265" s="208" t="s">
        <v>508</v>
      </c>
      <c r="F265" s="209" t="s">
        <v>1433</v>
      </c>
      <c r="G265" s="210" t="s">
        <v>1358</v>
      </c>
      <c r="H265" s="211">
        <v>1</v>
      </c>
      <c r="I265" s="212"/>
      <c r="J265" s="213">
        <f>ROUND(I265*H265,2)</f>
        <v>0</v>
      </c>
      <c r="K265" s="209" t="s">
        <v>1</v>
      </c>
      <c r="L265" s="41"/>
      <c r="M265" s="214" t="s">
        <v>1</v>
      </c>
      <c r="N265" s="215" t="s">
        <v>41</v>
      </c>
      <c r="O265" s="88"/>
      <c r="P265" s="216">
        <f>O265*H265</f>
        <v>0</v>
      </c>
      <c r="Q265" s="216">
        <v>0</v>
      </c>
      <c r="R265" s="216">
        <f>Q265*H265</f>
        <v>0</v>
      </c>
      <c r="S265" s="216">
        <v>0</v>
      </c>
      <c r="T265" s="217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18" t="s">
        <v>144</v>
      </c>
      <c r="AT265" s="218" t="s">
        <v>140</v>
      </c>
      <c r="AU265" s="218" t="s">
        <v>76</v>
      </c>
      <c r="AY265" s="14" t="s">
        <v>139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14" t="s">
        <v>84</v>
      </c>
      <c r="BK265" s="219">
        <f>ROUND(I265*H265,2)</f>
        <v>0</v>
      </c>
      <c r="BL265" s="14" t="s">
        <v>144</v>
      </c>
      <c r="BM265" s="218" t="s">
        <v>428</v>
      </c>
    </row>
    <row r="266" s="2" customFormat="1">
      <c r="A266" s="35"/>
      <c r="B266" s="36"/>
      <c r="C266" s="37"/>
      <c r="D266" s="220" t="s">
        <v>145</v>
      </c>
      <c r="E266" s="37"/>
      <c r="F266" s="221" t="s">
        <v>1433</v>
      </c>
      <c r="G266" s="37"/>
      <c r="H266" s="37"/>
      <c r="I266" s="222"/>
      <c r="J266" s="37"/>
      <c r="K266" s="37"/>
      <c r="L266" s="41"/>
      <c r="M266" s="223"/>
      <c r="N266" s="224"/>
      <c r="O266" s="88"/>
      <c r="P266" s="88"/>
      <c r="Q266" s="88"/>
      <c r="R266" s="88"/>
      <c r="S266" s="88"/>
      <c r="T266" s="89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4" t="s">
        <v>145</v>
      </c>
      <c r="AU266" s="14" t="s">
        <v>76</v>
      </c>
    </row>
    <row r="267" s="2" customFormat="1" ht="16.5" customHeight="1">
      <c r="A267" s="35"/>
      <c r="B267" s="36"/>
      <c r="C267" s="207" t="s">
        <v>289</v>
      </c>
      <c r="D267" s="207" t="s">
        <v>140</v>
      </c>
      <c r="E267" s="208" t="s">
        <v>512</v>
      </c>
      <c r="F267" s="209" t="s">
        <v>1434</v>
      </c>
      <c r="G267" s="210" t="s">
        <v>1358</v>
      </c>
      <c r="H267" s="211">
        <v>1</v>
      </c>
      <c r="I267" s="212"/>
      <c r="J267" s="213">
        <f>ROUND(I267*H267,2)</f>
        <v>0</v>
      </c>
      <c r="K267" s="209" t="s">
        <v>1</v>
      </c>
      <c r="L267" s="41"/>
      <c r="M267" s="214" t="s">
        <v>1</v>
      </c>
      <c r="N267" s="215" t="s">
        <v>41</v>
      </c>
      <c r="O267" s="88"/>
      <c r="P267" s="216">
        <f>O267*H267</f>
        <v>0</v>
      </c>
      <c r="Q267" s="216">
        <v>0</v>
      </c>
      <c r="R267" s="216">
        <f>Q267*H267</f>
        <v>0</v>
      </c>
      <c r="S267" s="216">
        <v>0</v>
      </c>
      <c r="T267" s="217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18" t="s">
        <v>144</v>
      </c>
      <c r="AT267" s="218" t="s">
        <v>140</v>
      </c>
      <c r="AU267" s="218" t="s">
        <v>76</v>
      </c>
      <c r="AY267" s="14" t="s">
        <v>139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14" t="s">
        <v>84</v>
      </c>
      <c r="BK267" s="219">
        <f>ROUND(I267*H267,2)</f>
        <v>0</v>
      </c>
      <c r="BL267" s="14" t="s">
        <v>144</v>
      </c>
      <c r="BM267" s="218" t="s">
        <v>431</v>
      </c>
    </row>
    <row r="268" s="2" customFormat="1">
      <c r="A268" s="35"/>
      <c r="B268" s="36"/>
      <c r="C268" s="37"/>
      <c r="D268" s="220" t="s">
        <v>145</v>
      </c>
      <c r="E268" s="37"/>
      <c r="F268" s="221" t="s">
        <v>1434</v>
      </c>
      <c r="G268" s="37"/>
      <c r="H268" s="37"/>
      <c r="I268" s="222"/>
      <c r="J268" s="37"/>
      <c r="K268" s="37"/>
      <c r="L268" s="41"/>
      <c r="M268" s="223"/>
      <c r="N268" s="224"/>
      <c r="O268" s="88"/>
      <c r="P268" s="88"/>
      <c r="Q268" s="88"/>
      <c r="R268" s="88"/>
      <c r="S268" s="88"/>
      <c r="T268" s="89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4" t="s">
        <v>145</v>
      </c>
      <c r="AU268" s="14" t="s">
        <v>76</v>
      </c>
    </row>
    <row r="269" s="2" customFormat="1" ht="24.15" customHeight="1">
      <c r="A269" s="35"/>
      <c r="B269" s="36"/>
      <c r="C269" s="207" t="s">
        <v>432</v>
      </c>
      <c r="D269" s="207" t="s">
        <v>140</v>
      </c>
      <c r="E269" s="208" t="s">
        <v>533</v>
      </c>
      <c r="F269" s="209" t="s">
        <v>1435</v>
      </c>
      <c r="G269" s="210" t="s">
        <v>1358</v>
      </c>
      <c r="H269" s="211">
        <v>1</v>
      </c>
      <c r="I269" s="212"/>
      <c r="J269" s="213">
        <f>ROUND(I269*H269,2)</f>
        <v>0</v>
      </c>
      <c r="K269" s="209" t="s">
        <v>1</v>
      </c>
      <c r="L269" s="41"/>
      <c r="M269" s="214" t="s">
        <v>1</v>
      </c>
      <c r="N269" s="215" t="s">
        <v>41</v>
      </c>
      <c r="O269" s="88"/>
      <c r="P269" s="216">
        <f>O269*H269</f>
        <v>0</v>
      </c>
      <c r="Q269" s="216">
        <v>0</v>
      </c>
      <c r="R269" s="216">
        <f>Q269*H269</f>
        <v>0</v>
      </c>
      <c r="S269" s="216">
        <v>0</v>
      </c>
      <c r="T269" s="217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18" t="s">
        <v>144</v>
      </c>
      <c r="AT269" s="218" t="s">
        <v>140</v>
      </c>
      <c r="AU269" s="218" t="s">
        <v>76</v>
      </c>
      <c r="AY269" s="14" t="s">
        <v>139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14" t="s">
        <v>84</v>
      </c>
      <c r="BK269" s="219">
        <f>ROUND(I269*H269,2)</f>
        <v>0</v>
      </c>
      <c r="BL269" s="14" t="s">
        <v>144</v>
      </c>
      <c r="BM269" s="218" t="s">
        <v>436</v>
      </c>
    </row>
    <row r="270" s="2" customFormat="1">
      <c r="A270" s="35"/>
      <c r="B270" s="36"/>
      <c r="C270" s="37"/>
      <c r="D270" s="220" t="s">
        <v>145</v>
      </c>
      <c r="E270" s="37"/>
      <c r="F270" s="221" t="s">
        <v>1435</v>
      </c>
      <c r="G270" s="37"/>
      <c r="H270" s="37"/>
      <c r="I270" s="222"/>
      <c r="J270" s="37"/>
      <c r="K270" s="37"/>
      <c r="L270" s="41"/>
      <c r="M270" s="223"/>
      <c r="N270" s="224"/>
      <c r="O270" s="88"/>
      <c r="P270" s="88"/>
      <c r="Q270" s="88"/>
      <c r="R270" s="88"/>
      <c r="S270" s="88"/>
      <c r="T270" s="89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4" t="s">
        <v>145</v>
      </c>
      <c r="AU270" s="14" t="s">
        <v>76</v>
      </c>
    </row>
    <row r="271" s="2" customFormat="1" ht="16.5" customHeight="1">
      <c r="A271" s="35"/>
      <c r="B271" s="36"/>
      <c r="C271" s="207" t="s">
        <v>293</v>
      </c>
      <c r="D271" s="207" t="s">
        <v>140</v>
      </c>
      <c r="E271" s="208" t="s">
        <v>537</v>
      </c>
      <c r="F271" s="209" t="s">
        <v>1436</v>
      </c>
      <c r="G271" s="210" t="s">
        <v>1358</v>
      </c>
      <c r="H271" s="211">
        <v>11</v>
      </c>
      <c r="I271" s="212"/>
      <c r="J271" s="213">
        <f>ROUND(I271*H271,2)</f>
        <v>0</v>
      </c>
      <c r="K271" s="209" t="s">
        <v>1</v>
      </c>
      <c r="L271" s="41"/>
      <c r="M271" s="214" t="s">
        <v>1</v>
      </c>
      <c r="N271" s="215" t="s">
        <v>41</v>
      </c>
      <c r="O271" s="88"/>
      <c r="P271" s="216">
        <f>O271*H271</f>
        <v>0</v>
      </c>
      <c r="Q271" s="216">
        <v>0</v>
      </c>
      <c r="R271" s="216">
        <f>Q271*H271</f>
        <v>0</v>
      </c>
      <c r="S271" s="216">
        <v>0</v>
      </c>
      <c r="T271" s="217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18" t="s">
        <v>144</v>
      </c>
      <c r="AT271" s="218" t="s">
        <v>140</v>
      </c>
      <c r="AU271" s="218" t="s">
        <v>76</v>
      </c>
      <c r="AY271" s="14" t="s">
        <v>139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14" t="s">
        <v>84</v>
      </c>
      <c r="BK271" s="219">
        <f>ROUND(I271*H271,2)</f>
        <v>0</v>
      </c>
      <c r="BL271" s="14" t="s">
        <v>144</v>
      </c>
      <c r="BM271" s="218" t="s">
        <v>439</v>
      </c>
    </row>
    <row r="272" s="2" customFormat="1">
      <c r="A272" s="35"/>
      <c r="B272" s="36"/>
      <c r="C272" s="37"/>
      <c r="D272" s="220" t="s">
        <v>145</v>
      </c>
      <c r="E272" s="37"/>
      <c r="F272" s="221" t="s">
        <v>1436</v>
      </c>
      <c r="G272" s="37"/>
      <c r="H272" s="37"/>
      <c r="I272" s="222"/>
      <c r="J272" s="37"/>
      <c r="K272" s="37"/>
      <c r="L272" s="41"/>
      <c r="M272" s="223"/>
      <c r="N272" s="224"/>
      <c r="O272" s="88"/>
      <c r="P272" s="88"/>
      <c r="Q272" s="88"/>
      <c r="R272" s="88"/>
      <c r="S272" s="88"/>
      <c r="T272" s="89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4" t="s">
        <v>145</v>
      </c>
      <c r="AU272" s="14" t="s">
        <v>76</v>
      </c>
    </row>
    <row r="273" s="2" customFormat="1" ht="16.5" customHeight="1">
      <c r="A273" s="35"/>
      <c r="B273" s="36"/>
      <c r="C273" s="207" t="s">
        <v>442</v>
      </c>
      <c r="D273" s="207" t="s">
        <v>140</v>
      </c>
      <c r="E273" s="208" t="s">
        <v>542</v>
      </c>
      <c r="F273" s="209" t="s">
        <v>1437</v>
      </c>
      <c r="G273" s="210" t="s">
        <v>1358</v>
      </c>
      <c r="H273" s="211">
        <v>11</v>
      </c>
      <c r="I273" s="212"/>
      <c r="J273" s="213">
        <f>ROUND(I273*H273,2)</f>
        <v>0</v>
      </c>
      <c r="K273" s="209" t="s">
        <v>1</v>
      </c>
      <c r="L273" s="41"/>
      <c r="M273" s="214" t="s">
        <v>1</v>
      </c>
      <c r="N273" s="215" t="s">
        <v>41</v>
      </c>
      <c r="O273" s="88"/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7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18" t="s">
        <v>144</v>
      </c>
      <c r="AT273" s="218" t="s">
        <v>140</v>
      </c>
      <c r="AU273" s="218" t="s">
        <v>76</v>
      </c>
      <c r="AY273" s="14" t="s">
        <v>139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14" t="s">
        <v>84</v>
      </c>
      <c r="BK273" s="219">
        <f>ROUND(I273*H273,2)</f>
        <v>0</v>
      </c>
      <c r="BL273" s="14" t="s">
        <v>144</v>
      </c>
      <c r="BM273" s="218" t="s">
        <v>445</v>
      </c>
    </row>
    <row r="274" s="2" customFormat="1">
      <c r="A274" s="35"/>
      <c r="B274" s="36"/>
      <c r="C274" s="37"/>
      <c r="D274" s="220" t="s">
        <v>145</v>
      </c>
      <c r="E274" s="37"/>
      <c r="F274" s="221" t="s">
        <v>1437</v>
      </c>
      <c r="G274" s="37"/>
      <c r="H274" s="37"/>
      <c r="I274" s="222"/>
      <c r="J274" s="37"/>
      <c r="K274" s="37"/>
      <c r="L274" s="41"/>
      <c r="M274" s="223"/>
      <c r="N274" s="224"/>
      <c r="O274" s="88"/>
      <c r="P274" s="88"/>
      <c r="Q274" s="88"/>
      <c r="R274" s="88"/>
      <c r="S274" s="88"/>
      <c r="T274" s="89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4" t="s">
        <v>145</v>
      </c>
      <c r="AU274" s="14" t="s">
        <v>76</v>
      </c>
    </row>
    <row r="275" s="2" customFormat="1" ht="16.5" customHeight="1">
      <c r="A275" s="35"/>
      <c r="B275" s="36"/>
      <c r="C275" s="207" t="s">
        <v>296</v>
      </c>
      <c r="D275" s="207" t="s">
        <v>140</v>
      </c>
      <c r="E275" s="208" t="s">
        <v>598</v>
      </c>
      <c r="F275" s="209" t="s">
        <v>1438</v>
      </c>
      <c r="G275" s="210" t="s">
        <v>1358</v>
      </c>
      <c r="H275" s="211">
        <v>1</v>
      </c>
      <c r="I275" s="212"/>
      <c r="J275" s="213">
        <f>ROUND(I275*H275,2)</f>
        <v>0</v>
      </c>
      <c r="K275" s="209" t="s">
        <v>1</v>
      </c>
      <c r="L275" s="41"/>
      <c r="M275" s="214" t="s">
        <v>1</v>
      </c>
      <c r="N275" s="215" t="s">
        <v>41</v>
      </c>
      <c r="O275" s="88"/>
      <c r="P275" s="216">
        <f>O275*H275</f>
        <v>0</v>
      </c>
      <c r="Q275" s="216">
        <v>0</v>
      </c>
      <c r="R275" s="216">
        <f>Q275*H275</f>
        <v>0</v>
      </c>
      <c r="S275" s="216">
        <v>0</v>
      </c>
      <c r="T275" s="217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18" t="s">
        <v>144</v>
      </c>
      <c r="AT275" s="218" t="s">
        <v>140</v>
      </c>
      <c r="AU275" s="218" t="s">
        <v>76</v>
      </c>
      <c r="AY275" s="14" t="s">
        <v>139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14" t="s">
        <v>84</v>
      </c>
      <c r="BK275" s="219">
        <f>ROUND(I275*H275,2)</f>
        <v>0</v>
      </c>
      <c r="BL275" s="14" t="s">
        <v>144</v>
      </c>
      <c r="BM275" s="218" t="s">
        <v>449</v>
      </c>
    </row>
    <row r="276" s="2" customFormat="1">
      <c r="A276" s="35"/>
      <c r="B276" s="36"/>
      <c r="C276" s="37"/>
      <c r="D276" s="220" t="s">
        <v>145</v>
      </c>
      <c r="E276" s="37"/>
      <c r="F276" s="221" t="s">
        <v>1438</v>
      </c>
      <c r="G276" s="37"/>
      <c r="H276" s="37"/>
      <c r="I276" s="222"/>
      <c r="J276" s="37"/>
      <c r="K276" s="37"/>
      <c r="L276" s="41"/>
      <c r="M276" s="223"/>
      <c r="N276" s="224"/>
      <c r="O276" s="88"/>
      <c r="P276" s="88"/>
      <c r="Q276" s="88"/>
      <c r="R276" s="88"/>
      <c r="S276" s="88"/>
      <c r="T276" s="89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4" t="s">
        <v>145</v>
      </c>
      <c r="AU276" s="14" t="s">
        <v>76</v>
      </c>
    </row>
    <row r="277" s="2" customFormat="1" ht="16.5" customHeight="1">
      <c r="A277" s="35"/>
      <c r="B277" s="36"/>
      <c r="C277" s="207" t="s">
        <v>451</v>
      </c>
      <c r="D277" s="207" t="s">
        <v>140</v>
      </c>
      <c r="E277" s="208" t="s">
        <v>600</v>
      </c>
      <c r="F277" s="209" t="s">
        <v>1439</v>
      </c>
      <c r="G277" s="210" t="s">
        <v>1358</v>
      </c>
      <c r="H277" s="211">
        <v>1</v>
      </c>
      <c r="I277" s="212"/>
      <c r="J277" s="213">
        <f>ROUND(I277*H277,2)</f>
        <v>0</v>
      </c>
      <c r="K277" s="209" t="s">
        <v>1</v>
      </c>
      <c r="L277" s="41"/>
      <c r="M277" s="214" t="s">
        <v>1</v>
      </c>
      <c r="N277" s="215" t="s">
        <v>41</v>
      </c>
      <c r="O277" s="88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18" t="s">
        <v>144</v>
      </c>
      <c r="AT277" s="218" t="s">
        <v>140</v>
      </c>
      <c r="AU277" s="218" t="s">
        <v>76</v>
      </c>
      <c r="AY277" s="14" t="s">
        <v>139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14" t="s">
        <v>84</v>
      </c>
      <c r="BK277" s="219">
        <f>ROUND(I277*H277,2)</f>
        <v>0</v>
      </c>
      <c r="BL277" s="14" t="s">
        <v>144</v>
      </c>
      <c r="BM277" s="218" t="s">
        <v>454</v>
      </c>
    </row>
    <row r="278" s="2" customFormat="1">
      <c r="A278" s="35"/>
      <c r="B278" s="36"/>
      <c r="C278" s="37"/>
      <c r="D278" s="220" t="s">
        <v>145</v>
      </c>
      <c r="E278" s="37"/>
      <c r="F278" s="221" t="s">
        <v>1439</v>
      </c>
      <c r="G278" s="37"/>
      <c r="H278" s="37"/>
      <c r="I278" s="222"/>
      <c r="J278" s="37"/>
      <c r="K278" s="37"/>
      <c r="L278" s="41"/>
      <c r="M278" s="223"/>
      <c r="N278" s="224"/>
      <c r="O278" s="88"/>
      <c r="P278" s="88"/>
      <c r="Q278" s="88"/>
      <c r="R278" s="88"/>
      <c r="S278" s="88"/>
      <c r="T278" s="89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4" t="s">
        <v>145</v>
      </c>
      <c r="AU278" s="14" t="s">
        <v>76</v>
      </c>
    </row>
    <row r="279" s="2" customFormat="1" ht="16.5" customHeight="1">
      <c r="A279" s="35"/>
      <c r="B279" s="36"/>
      <c r="C279" s="207" t="s">
        <v>300</v>
      </c>
      <c r="D279" s="207" t="s">
        <v>140</v>
      </c>
      <c r="E279" s="208" t="s">
        <v>603</v>
      </c>
      <c r="F279" s="209" t="s">
        <v>1440</v>
      </c>
      <c r="G279" s="210" t="s">
        <v>1358</v>
      </c>
      <c r="H279" s="211">
        <v>64</v>
      </c>
      <c r="I279" s="212"/>
      <c r="J279" s="213">
        <f>ROUND(I279*H279,2)</f>
        <v>0</v>
      </c>
      <c r="K279" s="209" t="s">
        <v>1</v>
      </c>
      <c r="L279" s="41"/>
      <c r="M279" s="214" t="s">
        <v>1</v>
      </c>
      <c r="N279" s="215" t="s">
        <v>41</v>
      </c>
      <c r="O279" s="88"/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18" t="s">
        <v>144</v>
      </c>
      <c r="AT279" s="218" t="s">
        <v>140</v>
      </c>
      <c r="AU279" s="218" t="s">
        <v>76</v>
      </c>
      <c r="AY279" s="14" t="s">
        <v>139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14" t="s">
        <v>84</v>
      </c>
      <c r="BK279" s="219">
        <f>ROUND(I279*H279,2)</f>
        <v>0</v>
      </c>
      <c r="BL279" s="14" t="s">
        <v>144</v>
      </c>
      <c r="BM279" s="218" t="s">
        <v>458</v>
      </c>
    </row>
    <row r="280" s="2" customFormat="1">
      <c r="A280" s="35"/>
      <c r="B280" s="36"/>
      <c r="C280" s="37"/>
      <c r="D280" s="220" t="s">
        <v>145</v>
      </c>
      <c r="E280" s="37"/>
      <c r="F280" s="221" t="s">
        <v>1440</v>
      </c>
      <c r="G280" s="37"/>
      <c r="H280" s="37"/>
      <c r="I280" s="222"/>
      <c r="J280" s="37"/>
      <c r="K280" s="37"/>
      <c r="L280" s="41"/>
      <c r="M280" s="223"/>
      <c r="N280" s="224"/>
      <c r="O280" s="88"/>
      <c r="P280" s="88"/>
      <c r="Q280" s="88"/>
      <c r="R280" s="88"/>
      <c r="S280" s="88"/>
      <c r="T280" s="89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4" t="s">
        <v>145</v>
      </c>
      <c r="AU280" s="14" t="s">
        <v>76</v>
      </c>
    </row>
    <row r="281" s="2" customFormat="1" ht="16.5" customHeight="1">
      <c r="A281" s="35"/>
      <c r="B281" s="36"/>
      <c r="C281" s="207" t="s">
        <v>460</v>
      </c>
      <c r="D281" s="207" t="s">
        <v>140</v>
      </c>
      <c r="E281" s="208" t="s">
        <v>606</v>
      </c>
      <c r="F281" s="209" t="s">
        <v>1441</v>
      </c>
      <c r="G281" s="210" t="s">
        <v>1358</v>
      </c>
      <c r="H281" s="211">
        <v>10</v>
      </c>
      <c r="I281" s="212"/>
      <c r="J281" s="213">
        <f>ROUND(I281*H281,2)</f>
        <v>0</v>
      </c>
      <c r="K281" s="209" t="s">
        <v>1</v>
      </c>
      <c r="L281" s="41"/>
      <c r="M281" s="214" t="s">
        <v>1</v>
      </c>
      <c r="N281" s="215" t="s">
        <v>41</v>
      </c>
      <c r="O281" s="88"/>
      <c r="P281" s="216">
        <f>O281*H281</f>
        <v>0</v>
      </c>
      <c r="Q281" s="216">
        <v>0</v>
      </c>
      <c r="R281" s="216">
        <f>Q281*H281</f>
        <v>0</v>
      </c>
      <c r="S281" s="216">
        <v>0</v>
      </c>
      <c r="T281" s="217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18" t="s">
        <v>144</v>
      </c>
      <c r="AT281" s="218" t="s">
        <v>140</v>
      </c>
      <c r="AU281" s="218" t="s">
        <v>76</v>
      </c>
      <c r="AY281" s="14" t="s">
        <v>139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14" t="s">
        <v>84</v>
      </c>
      <c r="BK281" s="219">
        <f>ROUND(I281*H281,2)</f>
        <v>0</v>
      </c>
      <c r="BL281" s="14" t="s">
        <v>144</v>
      </c>
      <c r="BM281" s="218" t="s">
        <v>463</v>
      </c>
    </row>
    <row r="282" s="2" customFormat="1">
      <c r="A282" s="35"/>
      <c r="B282" s="36"/>
      <c r="C282" s="37"/>
      <c r="D282" s="220" t="s">
        <v>145</v>
      </c>
      <c r="E282" s="37"/>
      <c r="F282" s="221" t="s">
        <v>1441</v>
      </c>
      <c r="G282" s="37"/>
      <c r="H282" s="37"/>
      <c r="I282" s="222"/>
      <c r="J282" s="37"/>
      <c r="K282" s="37"/>
      <c r="L282" s="41"/>
      <c r="M282" s="223"/>
      <c r="N282" s="224"/>
      <c r="O282" s="88"/>
      <c r="P282" s="88"/>
      <c r="Q282" s="88"/>
      <c r="R282" s="88"/>
      <c r="S282" s="88"/>
      <c r="T282" s="89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4" t="s">
        <v>145</v>
      </c>
      <c r="AU282" s="14" t="s">
        <v>76</v>
      </c>
    </row>
    <row r="283" s="2" customFormat="1" ht="16.5" customHeight="1">
      <c r="A283" s="35"/>
      <c r="B283" s="36"/>
      <c r="C283" s="207" t="s">
        <v>303</v>
      </c>
      <c r="D283" s="207" t="s">
        <v>140</v>
      </c>
      <c r="E283" s="208" t="s">
        <v>608</v>
      </c>
      <c r="F283" s="209" t="s">
        <v>1442</v>
      </c>
      <c r="G283" s="210" t="s">
        <v>1358</v>
      </c>
      <c r="H283" s="211">
        <v>12</v>
      </c>
      <c r="I283" s="212"/>
      <c r="J283" s="213">
        <f>ROUND(I283*H283,2)</f>
        <v>0</v>
      </c>
      <c r="K283" s="209" t="s">
        <v>1</v>
      </c>
      <c r="L283" s="41"/>
      <c r="M283" s="214" t="s">
        <v>1</v>
      </c>
      <c r="N283" s="215" t="s">
        <v>41</v>
      </c>
      <c r="O283" s="88"/>
      <c r="P283" s="216">
        <f>O283*H283</f>
        <v>0</v>
      </c>
      <c r="Q283" s="216">
        <v>0</v>
      </c>
      <c r="R283" s="216">
        <f>Q283*H283</f>
        <v>0</v>
      </c>
      <c r="S283" s="216">
        <v>0</v>
      </c>
      <c r="T283" s="217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18" t="s">
        <v>144</v>
      </c>
      <c r="AT283" s="218" t="s">
        <v>140</v>
      </c>
      <c r="AU283" s="218" t="s">
        <v>76</v>
      </c>
      <c r="AY283" s="14" t="s">
        <v>139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14" t="s">
        <v>84</v>
      </c>
      <c r="BK283" s="219">
        <f>ROUND(I283*H283,2)</f>
        <v>0</v>
      </c>
      <c r="BL283" s="14" t="s">
        <v>144</v>
      </c>
      <c r="BM283" s="218" t="s">
        <v>467</v>
      </c>
    </row>
    <row r="284" s="2" customFormat="1">
      <c r="A284" s="35"/>
      <c r="B284" s="36"/>
      <c r="C284" s="37"/>
      <c r="D284" s="220" t="s">
        <v>145</v>
      </c>
      <c r="E284" s="37"/>
      <c r="F284" s="221" t="s">
        <v>1442</v>
      </c>
      <c r="G284" s="37"/>
      <c r="H284" s="37"/>
      <c r="I284" s="222"/>
      <c r="J284" s="37"/>
      <c r="K284" s="37"/>
      <c r="L284" s="41"/>
      <c r="M284" s="223"/>
      <c r="N284" s="224"/>
      <c r="O284" s="88"/>
      <c r="P284" s="88"/>
      <c r="Q284" s="88"/>
      <c r="R284" s="88"/>
      <c r="S284" s="88"/>
      <c r="T284" s="89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4" t="s">
        <v>145</v>
      </c>
      <c r="AU284" s="14" t="s">
        <v>76</v>
      </c>
    </row>
    <row r="285" s="2" customFormat="1" ht="16.5" customHeight="1">
      <c r="A285" s="35"/>
      <c r="B285" s="36"/>
      <c r="C285" s="207" t="s">
        <v>469</v>
      </c>
      <c r="D285" s="207" t="s">
        <v>140</v>
      </c>
      <c r="E285" s="208" t="s">
        <v>610</v>
      </c>
      <c r="F285" s="209" t="s">
        <v>1443</v>
      </c>
      <c r="G285" s="210" t="s">
        <v>1358</v>
      </c>
      <c r="H285" s="211">
        <v>2</v>
      </c>
      <c r="I285" s="212"/>
      <c r="J285" s="213">
        <f>ROUND(I285*H285,2)</f>
        <v>0</v>
      </c>
      <c r="K285" s="209" t="s">
        <v>1</v>
      </c>
      <c r="L285" s="41"/>
      <c r="M285" s="214" t="s">
        <v>1</v>
      </c>
      <c r="N285" s="215" t="s">
        <v>41</v>
      </c>
      <c r="O285" s="88"/>
      <c r="P285" s="216">
        <f>O285*H285</f>
        <v>0</v>
      </c>
      <c r="Q285" s="216">
        <v>0</v>
      </c>
      <c r="R285" s="216">
        <f>Q285*H285</f>
        <v>0</v>
      </c>
      <c r="S285" s="216">
        <v>0</v>
      </c>
      <c r="T285" s="217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18" t="s">
        <v>144</v>
      </c>
      <c r="AT285" s="218" t="s">
        <v>140</v>
      </c>
      <c r="AU285" s="218" t="s">
        <v>76</v>
      </c>
      <c r="AY285" s="14" t="s">
        <v>139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14" t="s">
        <v>84</v>
      </c>
      <c r="BK285" s="219">
        <f>ROUND(I285*H285,2)</f>
        <v>0</v>
      </c>
      <c r="BL285" s="14" t="s">
        <v>144</v>
      </c>
      <c r="BM285" s="218" t="s">
        <v>472</v>
      </c>
    </row>
    <row r="286" s="2" customFormat="1">
      <c r="A286" s="35"/>
      <c r="B286" s="36"/>
      <c r="C286" s="37"/>
      <c r="D286" s="220" t="s">
        <v>145</v>
      </c>
      <c r="E286" s="37"/>
      <c r="F286" s="221" t="s">
        <v>1443</v>
      </c>
      <c r="G286" s="37"/>
      <c r="H286" s="37"/>
      <c r="I286" s="222"/>
      <c r="J286" s="37"/>
      <c r="K286" s="37"/>
      <c r="L286" s="41"/>
      <c r="M286" s="223"/>
      <c r="N286" s="224"/>
      <c r="O286" s="88"/>
      <c r="P286" s="88"/>
      <c r="Q286" s="88"/>
      <c r="R286" s="88"/>
      <c r="S286" s="88"/>
      <c r="T286" s="89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4" t="s">
        <v>145</v>
      </c>
      <c r="AU286" s="14" t="s">
        <v>76</v>
      </c>
    </row>
    <row r="287" s="2" customFormat="1" ht="16.5" customHeight="1">
      <c r="A287" s="35"/>
      <c r="B287" s="36"/>
      <c r="C287" s="207" t="s">
        <v>307</v>
      </c>
      <c r="D287" s="207" t="s">
        <v>140</v>
      </c>
      <c r="E287" s="208" t="s">
        <v>613</v>
      </c>
      <c r="F287" s="209" t="s">
        <v>1444</v>
      </c>
      <c r="G287" s="210" t="s">
        <v>1358</v>
      </c>
      <c r="H287" s="211">
        <v>3</v>
      </c>
      <c r="I287" s="212"/>
      <c r="J287" s="213">
        <f>ROUND(I287*H287,2)</f>
        <v>0</v>
      </c>
      <c r="K287" s="209" t="s">
        <v>1</v>
      </c>
      <c r="L287" s="41"/>
      <c r="M287" s="214" t="s">
        <v>1</v>
      </c>
      <c r="N287" s="215" t="s">
        <v>41</v>
      </c>
      <c r="O287" s="88"/>
      <c r="P287" s="216">
        <f>O287*H287</f>
        <v>0</v>
      </c>
      <c r="Q287" s="216">
        <v>0</v>
      </c>
      <c r="R287" s="216">
        <f>Q287*H287</f>
        <v>0</v>
      </c>
      <c r="S287" s="216">
        <v>0</v>
      </c>
      <c r="T287" s="217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18" t="s">
        <v>144</v>
      </c>
      <c r="AT287" s="218" t="s">
        <v>140</v>
      </c>
      <c r="AU287" s="218" t="s">
        <v>76</v>
      </c>
      <c r="AY287" s="14" t="s">
        <v>139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14" t="s">
        <v>84</v>
      </c>
      <c r="BK287" s="219">
        <f>ROUND(I287*H287,2)</f>
        <v>0</v>
      </c>
      <c r="BL287" s="14" t="s">
        <v>144</v>
      </c>
      <c r="BM287" s="218" t="s">
        <v>476</v>
      </c>
    </row>
    <row r="288" s="2" customFormat="1">
      <c r="A288" s="35"/>
      <c r="B288" s="36"/>
      <c r="C288" s="37"/>
      <c r="D288" s="220" t="s">
        <v>145</v>
      </c>
      <c r="E288" s="37"/>
      <c r="F288" s="221" t="s">
        <v>1444</v>
      </c>
      <c r="G288" s="37"/>
      <c r="H288" s="37"/>
      <c r="I288" s="222"/>
      <c r="J288" s="37"/>
      <c r="K288" s="37"/>
      <c r="L288" s="41"/>
      <c r="M288" s="223"/>
      <c r="N288" s="224"/>
      <c r="O288" s="88"/>
      <c r="P288" s="88"/>
      <c r="Q288" s="88"/>
      <c r="R288" s="88"/>
      <c r="S288" s="88"/>
      <c r="T288" s="89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4" t="s">
        <v>145</v>
      </c>
      <c r="AU288" s="14" t="s">
        <v>76</v>
      </c>
    </row>
    <row r="289" s="2" customFormat="1" ht="16.5" customHeight="1">
      <c r="A289" s="35"/>
      <c r="B289" s="36"/>
      <c r="C289" s="207" t="s">
        <v>477</v>
      </c>
      <c r="D289" s="207" t="s">
        <v>140</v>
      </c>
      <c r="E289" s="208" t="s">
        <v>617</v>
      </c>
      <c r="F289" s="209" t="s">
        <v>1445</v>
      </c>
      <c r="G289" s="210" t="s">
        <v>1358</v>
      </c>
      <c r="H289" s="211">
        <v>1</v>
      </c>
      <c r="I289" s="212"/>
      <c r="J289" s="213">
        <f>ROUND(I289*H289,2)</f>
        <v>0</v>
      </c>
      <c r="K289" s="209" t="s">
        <v>1</v>
      </c>
      <c r="L289" s="41"/>
      <c r="M289" s="214" t="s">
        <v>1</v>
      </c>
      <c r="N289" s="215" t="s">
        <v>41</v>
      </c>
      <c r="O289" s="88"/>
      <c r="P289" s="216">
        <f>O289*H289</f>
        <v>0</v>
      </c>
      <c r="Q289" s="216">
        <v>0</v>
      </c>
      <c r="R289" s="216">
        <f>Q289*H289</f>
        <v>0</v>
      </c>
      <c r="S289" s="216">
        <v>0</v>
      </c>
      <c r="T289" s="217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18" t="s">
        <v>144</v>
      </c>
      <c r="AT289" s="218" t="s">
        <v>140</v>
      </c>
      <c r="AU289" s="218" t="s">
        <v>76</v>
      </c>
      <c r="AY289" s="14" t="s">
        <v>139</v>
      </c>
      <c r="BE289" s="219">
        <f>IF(N289="základní",J289,0)</f>
        <v>0</v>
      </c>
      <c r="BF289" s="219">
        <f>IF(N289="snížená",J289,0)</f>
        <v>0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14" t="s">
        <v>84</v>
      </c>
      <c r="BK289" s="219">
        <f>ROUND(I289*H289,2)</f>
        <v>0</v>
      </c>
      <c r="BL289" s="14" t="s">
        <v>144</v>
      </c>
      <c r="BM289" s="218" t="s">
        <v>478</v>
      </c>
    </row>
    <row r="290" s="2" customFormat="1">
      <c r="A290" s="35"/>
      <c r="B290" s="36"/>
      <c r="C290" s="37"/>
      <c r="D290" s="220" t="s">
        <v>145</v>
      </c>
      <c r="E290" s="37"/>
      <c r="F290" s="221" t="s">
        <v>1445</v>
      </c>
      <c r="G290" s="37"/>
      <c r="H290" s="37"/>
      <c r="I290" s="222"/>
      <c r="J290" s="37"/>
      <c r="K290" s="37"/>
      <c r="L290" s="41"/>
      <c r="M290" s="223"/>
      <c r="N290" s="224"/>
      <c r="O290" s="88"/>
      <c r="P290" s="88"/>
      <c r="Q290" s="88"/>
      <c r="R290" s="88"/>
      <c r="S290" s="88"/>
      <c r="T290" s="89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4" t="s">
        <v>145</v>
      </c>
      <c r="AU290" s="14" t="s">
        <v>76</v>
      </c>
    </row>
    <row r="291" s="2" customFormat="1" ht="16.5" customHeight="1">
      <c r="A291" s="35"/>
      <c r="B291" s="36"/>
      <c r="C291" s="207" t="s">
        <v>310</v>
      </c>
      <c r="D291" s="207" t="s">
        <v>140</v>
      </c>
      <c r="E291" s="208" t="s">
        <v>620</v>
      </c>
      <c r="F291" s="209" t="s">
        <v>1446</v>
      </c>
      <c r="G291" s="210" t="s">
        <v>1358</v>
      </c>
      <c r="H291" s="211">
        <v>4</v>
      </c>
      <c r="I291" s="212"/>
      <c r="J291" s="213">
        <f>ROUND(I291*H291,2)</f>
        <v>0</v>
      </c>
      <c r="K291" s="209" t="s">
        <v>1</v>
      </c>
      <c r="L291" s="41"/>
      <c r="M291" s="214" t="s">
        <v>1</v>
      </c>
      <c r="N291" s="215" t="s">
        <v>41</v>
      </c>
      <c r="O291" s="88"/>
      <c r="P291" s="216">
        <f>O291*H291</f>
        <v>0</v>
      </c>
      <c r="Q291" s="216">
        <v>0</v>
      </c>
      <c r="R291" s="216">
        <f>Q291*H291</f>
        <v>0</v>
      </c>
      <c r="S291" s="216">
        <v>0</v>
      </c>
      <c r="T291" s="217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18" t="s">
        <v>144</v>
      </c>
      <c r="AT291" s="218" t="s">
        <v>140</v>
      </c>
      <c r="AU291" s="218" t="s">
        <v>76</v>
      </c>
      <c r="AY291" s="14" t="s">
        <v>139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14" t="s">
        <v>84</v>
      </c>
      <c r="BK291" s="219">
        <f>ROUND(I291*H291,2)</f>
        <v>0</v>
      </c>
      <c r="BL291" s="14" t="s">
        <v>144</v>
      </c>
      <c r="BM291" s="218" t="s">
        <v>484</v>
      </c>
    </row>
    <row r="292" s="2" customFormat="1">
      <c r="A292" s="35"/>
      <c r="B292" s="36"/>
      <c r="C292" s="37"/>
      <c r="D292" s="220" t="s">
        <v>145</v>
      </c>
      <c r="E292" s="37"/>
      <c r="F292" s="221" t="s">
        <v>1446</v>
      </c>
      <c r="G292" s="37"/>
      <c r="H292" s="37"/>
      <c r="I292" s="222"/>
      <c r="J292" s="37"/>
      <c r="K292" s="37"/>
      <c r="L292" s="41"/>
      <c r="M292" s="223"/>
      <c r="N292" s="224"/>
      <c r="O292" s="88"/>
      <c r="P292" s="88"/>
      <c r="Q292" s="88"/>
      <c r="R292" s="88"/>
      <c r="S292" s="88"/>
      <c r="T292" s="89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4" t="s">
        <v>145</v>
      </c>
      <c r="AU292" s="14" t="s">
        <v>76</v>
      </c>
    </row>
    <row r="293" s="2" customFormat="1" ht="16.5" customHeight="1">
      <c r="A293" s="35"/>
      <c r="B293" s="36"/>
      <c r="C293" s="207" t="s">
        <v>488</v>
      </c>
      <c r="D293" s="207" t="s">
        <v>140</v>
      </c>
      <c r="E293" s="208" t="s">
        <v>623</v>
      </c>
      <c r="F293" s="209" t="s">
        <v>1447</v>
      </c>
      <c r="G293" s="210" t="s">
        <v>1358</v>
      </c>
      <c r="H293" s="211">
        <v>2</v>
      </c>
      <c r="I293" s="212"/>
      <c r="J293" s="213">
        <f>ROUND(I293*H293,2)</f>
        <v>0</v>
      </c>
      <c r="K293" s="209" t="s">
        <v>1</v>
      </c>
      <c r="L293" s="41"/>
      <c r="M293" s="214" t="s">
        <v>1</v>
      </c>
      <c r="N293" s="215" t="s">
        <v>41</v>
      </c>
      <c r="O293" s="88"/>
      <c r="P293" s="216">
        <f>O293*H293</f>
        <v>0</v>
      </c>
      <c r="Q293" s="216">
        <v>0</v>
      </c>
      <c r="R293" s="216">
        <f>Q293*H293</f>
        <v>0</v>
      </c>
      <c r="S293" s="216">
        <v>0</v>
      </c>
      <c r="T293" s="217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18" t="s">
        <v>144</v>
      </c>
      <c r="AT293" s="218" t="s">
        <v>140</v>
      </c>
      <c r="AU293" s="218" t="s">
        <v>76</v>
      </c>
      <c r="AY293" s="14" t="s">
        <v>139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14" t="s">
        <v>84</v>
      </c>
      <c r="BK293" s="219">
        <f>ROUND(I293*H293,2)</f>
        <v>0</v>
      </c>
      <c r="BL293" s="14" t="s">
        <v>144</v>
      </c>
      <c r="BM293" s="218" t="s">
        <v>491</v>
      </c>
    </row>
    <row r="294" s="2" customFormat="1">
      <c r="A294" s="35"/>
      <c r="B294" s="36"/>
      <c r="C294" s="37"/>
      <c r="D294" s="220" t="s">
        <v>145</v>
      </c>
      <c r="E294" s="37"/>
      <c r="F294" s="221" t="s">
        <v>1447</v>
      </c>
      <c r="G294" s="37"/>
      <c r="H294" s="37"/>
      <c r="I294" s="222"/>
      <c r="J294" s="37"/>
      <c r="K294" s="37"/>
      <c r="L294" s="41"/>
      <c r="M294" s="223"/>
      <c r="N294" s="224"/>
      <c r="O294" s="88"/>
      <c r="P294" s="88"/>
      <c r="Q294" s="88"/>
      <c r="R294" s="88"/>
      <c r="S294" s="88"/>
      <c r="T294" s="89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4" t="s">
        <v>145</v>
      </c>
      <c r="AU294" s="14" t="s">
        <v>76</v>
      </c>
    </row>
    <row r="295" s="2" customFormat="1" ht="16.5" customHeight="1">
      <c r="A295" s="35"/>
      <c r="B295" s="36"/>
      <c r="C295" s="207" t="s">
        <v>314</v>
      </c>
      <c r="D295" s="207" t="s">
        <v>140</v>
      </c>
      <c r="E295" s="208" t="s">
        <v>625</v>
      </c>
      <c r="F295" s="209" t="s">
        <v>1448</v>
      </c>
      <c r="G295" s="210" t="s">
        <v>1358</v>
      </c>
      <c r="H295" s="211">
        <v>4</v>
      </c>
      <c r="I295" s="212"/>
      <c r="J295" s="213">
        <f>ROUND(I295*H295,2)</f>
        <v>0</v>
      </c>
      <c r="K295" s="209" t="s">
        <v>1</v>
      </c>
      <c r="L295" s="41"/>
      <c r="M295" s="214" t="s">
        <v>1</v>
      </c>
      <c r="N295" s="215" t="s">
        <v>41</v>
      </c>
      <c r="O295" s="88"/>
      <c r="P295" s="216">
        <f>O295*H295</f>
        <v>0</v>
      </c>
      <c r="Q295" s="216">
        <v>0</v>
      </c>
      <c r="R295" s="216">
        <f>Q295*H295</f>
        <v>0</v>
      </c>
      <c r="S295" s="216">
        <v>0</v>
      </c>
      <c r="T295" s="217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18" t="s">
        <v>144</v>
      </c>
      <c r="AT295" s="218" t="s">
        <v>140</v>
      </c>
      <c r="AU295" s="218" t="s">
        <v>76</v>
      </c>
      <c r="AY295" s="14" t="s">
        <v>139</v>
      </c>
      <c r="BE295" s="219">
        <f>IF(N295="základní",J295,0)</f>
        <v>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14" t="s">
        <v>84</v>
      </c>
      <c r="BK295" s="219">
        <f>ROUND(I295*H295,2)</f>
        <v>0</v>
      </c>
      <c r="BL295" s="14" t="s">
        <v>144</v>
      </c>
      <c r="BM295" s="218" t="s">
        <v>494</v>
      </c>
    </row>
    <row r="296" s="2" customFormat="1">
      <c r="A296" s="35"/>
      <c r="B296" s="36"/>
      <c r="C296" s="37"/>
      <c r="D296" s="220" t="s">
        <v>145</v>
      </c>
      <c r="E296" s="37"/>
      <c r="F296" s="221" t="s">
        <v>1448</v>
      </c>
      <c r="G296" s="37"/>
      <c r="H296" s="37"/>
      <c r="I296" s="222"/>
      <c r="J296" s="37"/>
      <c r="K296" s="37"/>
      <c r="L296" s="41"/>
      <c r="M296" s="223"/>
      <c r="N296" s="224"/>
      <c r="O296" s="88"/>
      <c r="P296" s="88"/>
      <c r="Q296" s="88"/>
      <c r="R296" s="88"/>
      <c r="S296" s="88"/>
      <c r="T296" s="89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4" t="s">
        <v>145</v>
      </c>
      <c r="AU296" s="14" t="s">
        <v>76</v>
      </c>
    </row>
    <row r="297" s="2" customFormat="1" ht="21.75" customHeight="1">
      <c r="A297" s="35"/>
      <c r="B297" s="36"/>
      <c r="C297" s="207" t="s">
        <v>495</v>
      </c>
      <c r="D297" s="207" t="s">
        <v>140</v>
      </c>
      <c r="E297" s="208" t="s">
        <v>627</v>
      </c>
      <c r="F297" s="209" t="s">
        <v>1449</v>
      </c>
      <c r="G297" s="210" t="s">
        <v>1358</v>
      </c>
      <c r="H297" s="211">
        <v>46</v>
      </c>
      <c r="I297" s="212"/>
      <c r="J297" s="213">
        <f>ROUND(I297*H297,2)</f>
        <v>0</v>
      </c>
      <c r="K297" s="209" t="s">
        <v>1</v>
      </c>
      <c r="L297" s="41"/>
      <c r="M297" s="214" t="s">
        <v>1</v>
      </c>
      <c r="N297" s="215" t="s">
        <v>41</v>
      </c>
      <c r="O297" s="88"/>
      <c r="P297" s="216">
        <f>O297*H297</f>
        <v>0</v>
      </c>
      <c r="Q297" s="216">
        <v>0</v>
      </c>
      <c r="R297" s="216">
        <f>Q297*H297</f>
        <v>0</v>
      </c>
      <c r="S297" s="216">
        <v>0</v>
      </c>
      <c r="T297" s="217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18" t="s">
        <v>144</v>
      </c>
      <c r="AT297" s="218" t="s">
        <v>140</v>
      </c>
      <c r="AU297" s="218" t="s">
        <v>76</v>
      </c>
      <c r="AY297" s="14" t="s">
        <v>139</v>
      </c>
      <c r="BE297" s="219">
        <f>IF(N297="základní",J297,0)</f>
        <v>0</v>
      </c>
      <c r="BF297" s="219">
        <f>IF(N297="snížená",J297,0)</f>
        <v>0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14" t="s">
        <v>84</v>
      </c>
      <c r="BK297" s="219">
        <f>ROUND(I297*H297,2)</f>
        <v>0</v>
      </c>
      <c r="BL297" s="14" t="s">
        <v>144</v>
      </c>
      <c r="BM297" s="218" t="s">
        <v>498</v>
      </c>
    </row>
    <row r="298" s="2" customFormat="1">
      <c r="A298" s="35"/>
      <c r="B298" s="36"/>
      <c r="C298" s="37"/>
      <c r="D298" s="220" t="s">
        <v>145</v>
      </c>
      <c r="E298" s="37"/>
      <c r="F298" s="221" t="s">
        <v>1449</v>
      </c>
      <c r="G298" s="37"/>
      <c r="H298" s="37"/>
      <c r="I298" s="222"/>
      <c r="J298" s="37"/>
      <c r="K298" s="37"/>
      <c r="L298" s="41"/>
      <c r="M298" s="223"/>
      <c r="N298" s="224"/>
      <c r="O298" s="88"/>
      <c r="P298" s="88"/>
      <c r="Q298" s="88"/>
      <c r="R298" s="88"/>
      <c r="S298" s="88"/>
      <c r="T298" s="89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4" t="s">
        <v>145</v>
      </c>
      <c r="AU298" s="14" t="s">
        <v>76</v>
      </c>
    </row>
    <row r="299" s="2" customFormat="1" ht="21.75" customHeight="1">
      <c r="A299" s="35"/>
      <c r="B299" s="36"/>
      <c r="C299" s="207" t="s">
        <v>317</v>
      </c>
      <c r="D299" s="207" t="s">
        <v>140</v>
      </c>
      <c r="E299" s="208" t="s">
        <v>629</v>
      </c>
      <c r="F299" s="209" t="s">
        <v>1450</v>
      </c>
      <c r="G299" s="210" t="s">
        <v>1358</v>
      </c>
      <c r="H299" s="211">
        <v>2</v>
      </c>
      <c r="I299" s="212"/>
      <c r="J299" s="213">
        <f>ROUND(I299*H299,2)</f>
        <v>0</v>
      </c>
      <c r="K299" s="209" t="s">
        <v>1</v>
      </c>
      <c r="L299" s="41"/>
      <c r="M299" s="214" t="s">
        <v>1</v>
      </c>
      <c r="N299" s="215" t="s">
        <v>41</v>
      </c>
      <c r="O299" s="88"/>
      <c r="P299" s="216">
        <f>O299*H299</f>
        <v>0</v>
      </c>
      <c r="Q299" s="216">
        <v>0</v>
      </c>
      <c r="R299" s="216">
        <f>Q299*H299</f>
        <v>0</v>
      </c>
      <c r="S299" s="216">
        <v>0</v>
      </c>
      <c r="T299" s="217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18" t="s">
        <v>144</v>
      </c>
      <c r="AT299" s="218" t="s">
        <v>140</v>
      </c>
      <c r="AU299" s="218" t="s">
        <v>76</v>
      </c>
      <c r="AY299" s="14" t="s">
        <v>139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14" t="s">
        <v>84</v>
      </c>
      <c r="BK299" s="219">
        <f>ROUND(I299*H299,2)</f>
        <v>0</v>
      </c>
      <c r="BL299" s="14" t="s">
        <v>144</v>
      </c>
      <c r="BM299" s="218" t="s">
        <v>501</v>
      </c>
    </row>
    <row r="300" s="2" customFormat="1">
      <c r="A300" s="35"/>
      <c r="B300" s="36"/>
      <c r="C300" s="37"/>
      <c r="D300" s="220" t="s">
        <v>145</v>
      </c>
      <c r="E300" s="37"/>
      <c r="F300" s="221" t="s">
        <v>1450</v>
      </c>
      <c r="G300" s="37"/>
      <c r="H300" s="37"/>
      <c r="I300" s="222"/>
      <c r="J300" s="37"/>
      <c r="K300" s="37"/>
      <c r="L300" s="41"/>
      <c r="M300" s="223"/>
      <c r="N300" s="224"/>
      <c r="O300" s="88"/>
      <c r="P300" s="88"/>
      <c r="Q300" s="88"/>
      <c r="R300" s="88"/>
      <c r="S300" s="88"/>
      <c r="T300" s="89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14" t="s">
        <v>145</v>
      </c>
      <c r="AU300" s="14" t="s">
        <v>76</v>
      </c>
    </row>
    <row r="301" s="2" customFormat="1" ht="24.15" customHeight="1">
      <c r="A301" s="35"/>
      <c r="B301" s="36"/>
      <c r="C301" s="207" t="s">
        <v>504</v>
      </c>
      <c r="D301" s="207" t="s">
        <v>140</v>
      </c>
      <c r="E301" s="208" t="s">
        <v>631</v>
      </c>
      <c r="F301" s="209" t="s">
        <v>1451</v>
      </c>
      <c r="G301" s="210" t="s">
        <v>1358</v>
      </c>
      <c r="H301" s="211">
        <v>8</v>
      </c>
      <c r="I301" s="212"/>
      <c r="J301" s="213">
        <f>ROUND(I301*H301,2)</f>
        <v>0</v>
      </c>
      <c r="K301" s="209" t="s">
        <v>1</v>
      </c>
      <c r="L301" s="41"/>
      <c r="M301" s="214" t="s">
        <v>1</v>
      </c>
      <c r="N301" s="215" t="s">
        <v>41</v>
      </c>
      <c r="O301" s="88"/>
      <c r="P301" s="216">
        <f>O301*H301</f>
        <v>0</v>
      </c>
      <c r="Q301" s="216">
        <v>0</v>
      </c>
      <c r="R301" s="216">
        <f>Q301*H301</f>
        <v>0</v>
      </c>
      <c r="S301" s="216">
        <v>0</v>
      </c>
      <c r="T301" s="217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18" t="s">
        <v>144</v>
      </c>
      <c r="AT301" s="218" t="s">
        <v>140</v>
      </c>
      <c r="AU301" s="218" t="s">
        <v>76</v>
      </c>
      <c r="AY301" s="14" t="s">
        <v>139</v>
      </c>
      <c r="BE301" s="219">
        <f>IF(N301="základní",J301,0)</f>
        <v>0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14" t="s">
        <v>84</v>
      </c>
      <c r="BK301" s="219">
        <f>ROUND(I301*H301,2)</f>
        <v>0</v>
      </c>
      <c r="BL301" s="14" t="s">
        <v>144</v>
      </c>
      <c r="BM301" s="218" t="s">
        <v>507</v>
      </c>
    </row>
    <row r="302" s="2" customFormat="1">
      <c r="A302" s="35"/>
      <c r="B302" s="36"/>
      <c r="C302" s="37"/>
      <c r="D302" s="220" t="s">
        <v>145</v>
      </c>
      <c r="E302" s="37"/>
      <c r="F302" s="221" t="s">
        <v>1451</v>
      </c>
      <c r="G302" s="37"/>
      <c r="H302" s="37"/>
      <c r="I302" s="222"/>
      <c r="J302" s="37"/>
      <c r="K302" s="37"/>
      <c r="L302" s="41"/>
      <c r="M302" s="225"/>
      <c r="N302" s="226"/>
      <c r="O302" s="227"/>
      <c r="P302" s="227"/>
      <c r="Q302" s="227"/>
      <c r="R302" s="227"/>
      <c r="S302" s="227"/>
      <c r="T302" s="228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4" t="s">
        <v>145</v>
      </c>
      <c r="AU302" s="14" t="s">
        <v>76</v>
      </c>
    </row>
    <row r="303" s="2" customFormat="1" ht="6.96" customHeight="1">
      <c r="A303" s="35"/>
      <c r="B303" s="63"/>
      <c r="C303" s="64"/>
      <c r="D303" s="64"/>
      <c r="E303" s="64"/>
      <c r="F303" s="64"/>
      <c r="G303" s="64"/>
      <c r="H303" s="64"/>
      <c r="I303" s="64"/>
      <c r="J303" s="64"/>
      <c r="K303" s="64"/>
      <c r="L303" s="41"/>
      <c r="M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</row>
  </sheetData>
  <sheetProtection sheet="1" autoFilter="0" formatColumns="0" formatRows="0" objects="1" scenarios="1" spinCount="100000" saltValue="+s0Lgekh1txpspcdYVlnFDXV+wOUoGxq0TNoJt1vT3sRMuLVBWsssw6pncWGgSWO1d7JLa+WKofoyQRaYEG7lw==" hashValue="IoyDAnPOhngBUdN9PsvkbHT5DhrDLr6GJmymOXR225AJZpLM2nbb9eMXgOT5RzMrY9QUz/mCDSh4fApEfA6sBQ==" algorithmName="SHA-512" password="CC35"/>
  <autoFilter ref="C115:K302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DESKTOP-C275LRE\Jindra</dc:creator>
  <cp:lastModifiedBy>DESKTOP-C275LRE\Jindra</cp:lastModifiedBy>
  <dcterms:created xsi:type="dcterms:W3CDTF">2021-07-14T09:02:12Z</dcterms:created>
  <dcterms:modified xsi:type="dcterms:W3CDTF">2021-07-14T09:02:24Z</dcterms:modified>
</cp:coreProperties>
</file>