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1"/>
  </bookViews>
  <sheets>
    <sheet name="Rekapitulace" sheetId="1" r:id="rId1"/>
    <sheet name="Soupis prací" sheetId="2" r:id="rId2"/>
  </sheets>
  <definedNames/>
  <calcPr fullCalcOnLoad="1"/>
</workbook>
</file>

<file path=xl/sharedStrings.xml><?xml version="1.0" encoding="utf-8"?>
<sst xmlns="http://schemas.openxmlformats.org/spreadsheetml/2006/main" count="212" uniqueCount="119">
  <si>
    <t>Zemní práce</t>
  </si>
  <si>
    <t>m</t>
  </si>
  <si>
    <t>m3</t>
  </si>
  <si>
    <t>Zemní práce celkem</t>
  </si>
  <si>
    <t>Montážní práce</t>
  </si>
  <si>
    <t>ks</t>
  </si>
  <si>
    <t>sada</t>
  </si>
  <si>
    <t>Montážní práce celkem</t>
  </si>
  <si>
    <t>Materiál</t>
  </si>
  <si>
    <t>Označení dodávky</t>
  </si>
  <si>
    <t>Množství</t>
  </si>
  <si>
    <t>Cena za jednotku</t>
  </si>
  <si>
    <t xml:space="preserve">Cena celkem </t>
  </si>
  <si>
    <t>m.j.</t>
  </si>
  <si>
    <t>Poř.č.</t>
  </si>
  <si>
    <t>A.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</si>
  <si>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</si>
  <si>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</si>
  <si>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</si>
  <si>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</si>
  <si>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</si>
  <si>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</si>
  <si>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</si>
  <si>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</si>
  <si>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</si>
  <si>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</si>
  <si>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</si>
  <si>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B.</t>
  </si>
  <si>
    <t>C.</t>
  </si>
  <si>
    <t>Materiál celkem</t>
  </si>
  <si>
    <t>E.</t>
  </si>
  <si>
    <t>CELKEM NABÍDKA BEZ DPH:</t>
  </si>
  <si>
    <t>IČ:</t>
  </si>
  <si>
    <t>DIČ:</t>
  </si>
  <si>
    <t>S&amp;M CZ s.r.o.</t>
  </si>
  <si>
    <t>Vytýčení kabelové trasy v zastavěném prostoru</t>
  </si>
  <si>
    <t>Vytýčení kabelové trasy ve volném terénu</t>
  </si>
  <si>
    <t>m2</t>
  </si>
  <si>
    <t>12.</t>
  </si>
  <si>
    <t>14.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</si>
  <si>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</si>
  <si>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</si>
  <si>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</si>
  <si>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</si>
  <si>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</si>
  <si>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</si>
  <si>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</si>
  <si>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</si>
  <si>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</si>
  <si>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</si>
  <si>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</si>
  <si>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</si>
  <si>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Osetí povrchu trávou</t>
  </si>
  <si>
    <t>Komplexní zkoušky ( napěťové zkoušky, měření</t>
  </si>
  <si>
    <t>izolačních stavů )</t>
  </si>
  <si>
    <t>Koncovka vnitřní     22kV 120 - 240</t>
  </si>
  <si>
    <t>Spojka                   22kV 120 - 240</t>
  </si>
  <si>
    <t>Podružný materiál</t>
  </si>
  <si>
    <t>Svazkování jednožilových kabelů VN</t>
  </si>
  <si>
    <t>Likvidace přebytečné zeminy - kód odpadu 170504</t>
  </si>
  <si>
    <t>t</t>
  </si>
  <si>
    <t>Montáž koncovky vnitřní    22kV do 1 x 240</t>
  </si>
  <si>
    <t>Montáž spojky 22kV pro plastový kabel do 1 x 240</t>
  </si>
  <si>
    <t>Řízený průvrt do D 220</t>
  </si>
  <si>
    <t>Geodetické vytýčení trasy</t>
  </si>
  <si>
    <t>Výstražná folie š. 33 cm včetně folie</t>
  </si>
  <si>
    <t>Prostup v protlač. otvoru, plast. roura 160 včetně roury</t>
  </si>
  <si>
    <t>Geodetické zaměření trasy + dokumentace</t>
  </si>
  <si>
    <t>Revize kabelového vedení VN 22kV</t>
  </si>
  <si>
    <t>Přidružené výkony ( 2% z montážních prací )</t>
  </si>
  <si>
    <t>%</t>
  </si>
  <si>
    <t>Krytí kabelové spojky do 22kV, označení spojky Markerem</t>
  </si>
  <si>
    <r>
      <t xml:space="preserve">Zához rýhy ve volném terénu </t>
    </r>
    <r>
      <rPr>
        <b/>
        <sz val="10"/>
        <rFont val="Arial"/>
        <family val="2"/>
      </rPr>
      <t>l.</t>
    </r>
    <r>
      <rPr>
        <sz val="10"/>
        <rFont val="Arial"/>
        <family val="2"/>
      </rPr>
      <t xml:space="preserve"> 3 680m</t>
    </r>
  </si>
  <si>
    <t>Zához jámy + pěchování    ks 16</t>
  </si>
  <si>
    <t>REKAPITULACE</t>
  </si>
  <si>
    <t>Kč</t>
  </si>
  <si>
    <t>ŽIPOTÍN, KABELOVÁ PŘÍPOJKA VN 22kV</t>
  </si>
  <si>
    <t>INVESTOR:</t>
  </si>
  <si>
    <t>Makovského náměstí 3147/2</t>
  </si>
  <si>
    <t>616 00  Brno</t>
  </si>
  <si>
    <t>CZ27534511</t>
  </si>
  <si>
    <t>Akce: Podzemní kabelové vedení VN 22 kV – pro větrnou elektrárnu Žipotín</t>
  </si>
  <si>
    <t xml:space="preserve">          v k.ú. Žipotín, k.ú. Gruna, a k.ú. Rozstání u Moravské Třebové</t>
  </si>
  <si>
    <t>VN kabely   22kV   délka 6 350 m</t>
  </si>
  <si>
    <t>šířka - výkopu 0,5m, hloubka 1,2m</t>
  </si>
  <si>
    <t>Omezovač přepětí   22kV na T-konektor</t>
  </si>
  <si>
    <r>
      <t xml:space="preserve">Sejmutí ornice se zeminou tř. 2,    </t>
    </r>
  </si>
  <si>
    <t>Odstranění travnatého povrchu</t>
  </si>
  <si>
    <t xml:space="preserve">Odstranění dřevitého porostu ( keře )  </t>
  </si>
  <si>
    <t>Hloubení kabelové rýhy 50/120 cm, tř. 4 ( 1m = 0,60m3 )</t>
  </si>
  <si>
    <t>Kabelový žlab plastový</t>
  </si>
  <si>
    <r>
      <t xml:space="preserve">Zhotovení pískového lože </t>
    </r>
  </si>
  <si>
    <t xml:space="preserve">Písek + doprava    </t>
  </si>
  <si>
    <t>Hloubení jámy pro protlak, tř. 4     ks 12</t>
  </si>
  <si>
    <r>
      <t xml:space="preserve">Zpevnění polní cesty, podkladní vrstva </t>
    </r>
    <r>
      <rPr>
        <b/>
        <sz val="10"/>
        <rFont val="Arial"/>
        <family val="2"/>
      </rPr>
      <t>tl.</t>
    </r>
    <r>
      <rPr>
        <sz val="10"/>
        <rFont val="Arial"/>
        <family val="2"/>
      </rPr>
      <t xml:space="preserve">10 cm / </t>
    </r>
    <r>
      <rPr>
        <b/>
        <sz val="10"/>
        <rFont val="Arial"/>
        <family val="2"/>
      </rPr>
      <t>š.</t>
    </r>
    <r>
      <rPr>
        <sz val="10"/>
        <rFont val="Arial"/>
        <family val="2"/>
      </rPr>
      <t xml:space="preserve"> 1m /</t>
    </r>
  </si>
  <si>
    <t xml:space="preserve">kamenivo PDK 0/32 + doprava  </t>
  </si>
  <si>
    <t>Strojní úprava zpevněné polní cesty</t>
  </si>
  <si>
    <t xml:space="preserve">Provizorní úprava terénu tř. 4,  </t>
  </si>
  <si>
    <t xml:space="preserve">Provizorní úprava terénu tř. 2 </t>
  </si>
  <si>
    <t>Zákryt kabelu betonovou (plastovou) deskou - včetně desky</t>
  </si>
  <si>
    <t>,</t>
  </si>
  <si>
    <t>Rozpočet zpracoval:  František Ducháček</t>
  </si>
  <si>
    <t>V České Třebové dne 14. listopadu 2019</t>
  </si>
  <si>
    <t>Doprava přebytečné zeminy</t>
  </si>
  <si>
    <t>TKč</t>
  </si>
  <si>
    <t>Vedlejší rozpočtové náklady, DSP</t>
  </si>
  <si>
    <t>Koncovka vnitřní konektor    22kV 120 - 240</t>
  </si>
  <si>
    <t>Montáž kabelu 22-AXEKVCEY 1x240, volně</t>
  </si>
  <si>
    <t>Kabel 22-AXEKVCEY 1x240</t>
  </si>
  <si>
    <t>F.</t>
  </si>
  <si>
    <t>Tlumivka 22 kV 450 kVAr</t>
  </si>
  <si>
    <t>Rozvaděč 22 kV v sestavě IS, CIS, DC, TT, DC včetně MT a ochran</t>
  </si>
  <si>
    <t>Úprava rozvodny u FVE</t>
  </si>
  <si>
    <t>Úprava rozvodny celkem</t>
  </si>
  <si>
    <t>Motorové ovládání jednotlivých sekcí stávající FVE</t>
  </si>
  <si>
    <t>Rozvaděč dispečerského řízení stávající FVE</t>
  </si>
  <si>
    <t>DPH</t>
  </si>
  <si>
    <t>Celková nabídková cena v Kč bez DPH</t>
  </si>
  <si>
    <t>Celková nabídková cena v Kč vč.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</si>
</sst>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\ 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6">
    <font>
      <sz val="10"/>
      <name val="Arial"/>
      <family val="0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63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166" fontId="4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66" fontId="3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166" fontId="6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9" fontId="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4" fontId="11" fillId="0" borderId="0" xfId="0" applyNumberFormat="1" applyFont="1" applyAlignment="1">
      <alignment horizontal="right"/>
    </xf>
    <xf numFmtId="4" fontId="0" fillId="5" borderId="0" xfId="0" applyNumberFormat="1" applyFont="1" applyFill="1" applyAlignment="1">
      <alignment vertical="center"/>
    </xf>
    <xf numFmtId="4" fontId="3" fillId="5" borderId="10" xfId="0" applyNumberFormat="1" applyFont="1" applyFill="1" applyBorder="1" applyAlignment="1">
      <alignment horizontal="right" vertical="center" wrapText="1"/>
    </xf>
    <xf numFmtId="4" fontId="3" fillId="5" borderId="0" xfId="0" applyNumberFormat="1" applyFont="1" applyFill="1" applyBorder="1" applyAlignment="1">
      <alignment horizontal="right" vertical="center" wrapText="1"/>
    </xf>
    <xf numFmtId="4" fontId="2" fillId="5" borderId="0" xfId="0" applyNumberFormat="1" applyFont="1" applyFill="1" applyAlignment="1">
      <alignment vertical="center"/>
    </xf>
    <xf numFmtId="4" fontId="2" fillId="5" borderId="11" xfId="0" applyNumberFormat="1" applyFont="1" applyFill="1" applyBorder="1" applyAlignment="1">
      <alignment vertical="center"/>
    </xf>
    <xf numFmtId="4" fontId="8" fillId="5" borderId="0" xfId="0" applyNumberFormat="1" applyFont="1" applyFill="1" applyAlignment="1">
      <alignment vertical="center"/>
    </xf>
    <xf numFmtId="4" fontId="0" fillId="5" borderId="0" xfId="0" applyNumberFormat="1" applyFont="1" applyFill="1" applyBorder="1" applyAlignment="1">
      <alignment vertical="center"/>
    </xf>
    <xf numFmtId="4" fontId="0" fillId="5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166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I38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5.57421875" style="0" customWidth="1"/>
    <col min="7" max="8" width="17.421875" style="0" customWidth="1"/>
    <col min="10" max="10" width="12.8515625" style="0" customWidth="1"/>
  </cols>
  <sheetData>
    <row r="2" ht="18">
      <c r="B2" s="58" t="s">
        <v>74</v>
      </c>
    </row>
    <row r="4" spans="1:8" ht="15.75">
      <c r="A4" s="8"/>
      <c r="B4" s="6" t="s">
        <v>76</v>
      </c>
      <c r="C4" s="7"/>
      <c r="D4" s="8"/>
      <c r="E4" s="8"/>
      <c r="F4" s="8"/>
      <c r="G4" s="9"/>
      <c r="H4" s="9"/>
    </row>
    <row r="5" spans="1:8" ht="12.75">
      <c r="A5" s="8"/>
      <c r="B5" s="8"/>
      <c r="C5" s="11"/>
      <c r="D5" s="8"/>
      <c r="E5" s="8"/>
      <c r="F5" s="8"/>
      <c r="G5" s="9"/>
      <c r="H5" s="9"/>
    </row>
    <row r="6" spans="1:8" ht="12.75">
      <c r="A6" s="8"/>
      <c r="B6" s="10"/>
      <c r="C6" s="12"/>
      <c r="D6" s="8"/>
      <c r="E6" s="8"/>
      <c r="F6" s="8"/>
      <c r="G6" s="9"/>
      <c r="H6" s="13"/>
    </row>
    <row r="7" spans="1:8" ht="12.75">
      <c r="A7" s="8"/>
      <c r="B7" s="14"/>
      <c r="C7" s="11" t="s">
        <v>77</v>
      </c>
      <c r="D7" s="8"/>
      <c r="E7" s="8"/>
      <c r="F7" s="8"/>
      <c r="G7" s="13"/>
      <c r="H7" s="13"/>
    </row>
    <row r="8" spans="1:7" ht="12.75">
      <c r="A8" s="8"/>
      <c r="B8" s="14"/>
      <c r="C8" s="16" t="s">
        <v>34</v>
      </c>
      <c r="D8" s="17"/>
      <c r="E8" s="17"/>
      <c r="F8" s="17"/>
      <c r="G8" s="13"/>
    </row>
    <row r="9" spans="1:7" ht="12.75">
      <c r="A9" s="8"/>
      <c r="B9" s="14"/>
      <c r="C9" s="18" t="s">
        <v>78</v>
      </c>
      <c r="D9" s="15"/>
      <c r="E9" s="15"/>
      <c r="F9" s="15"/>
      <c r="G9" s="13"/>
    </row>
    <row r="10" spans="1:7" ht="12.75">
      <c r="A10" s="8"/>
      <c r="B10" s="14"/>
      <c r="C10" s="19" t="s">
        <v>79</v>
      </c>
      <c r="D10" s="15"/>
      <c r="E10" s="15"/>
      <c r="F10" s="15"/>
      <c r="G10" s="13"/>
    </row>
    <row r="11" spans="1:7" ht="12.75">
      <c r="A11" s="8"/>
      <c r="B11" s="14"/>
      <c r="C11" s="20" t="s">
        <v>32</v>
      </c>
      <c r="D11" s="62">
        <v>27534511</v>
      </c>
      <c r="E11" s="62"/>
      <c r="F11" s="62"/>
      <c r="G11" s="62"/>
    </row>
    <row r="12" spans="1:7" ht="12.75">
      <c r="A12" s="8"/>
      <c r="B12" s="14"/>
      <c r="C12" s="20" t="s">
        <v>33</v>
      </c>
      <c r="D12" s="21" t="s">
        <v>80</v>
      </c>
      <c r="E12" s="21"/>
      <c r="F12" s="21"/>
      <c r="G12" s="13"/>
    </row>
    <row r="13" spans="1:7" ht="12.75">
      <c r="A13" s="8"/>
      <c r="B13" s="3"/>
      <c r="C13" s="2"/>
      <c r="D13" s="3"/>
      <c r="E13" s="3"/>
      <c r="F13" s="3"/>
      <c r="G13" s="4"/>
    </row>
    <row r="14" spans="1:7" ht="15">
      <c r="A14" s="8"/>
      <c r="B14" s="23" t="s">
        <v>81</v>
      </c>
      <c r="C14" s="2"/>
      <c r="D14" s="3"/>
      <c r="E14" s="3"/>
      <c r="F14" s="3"/>
      <c r="G14" s="4"/>
    </row>
    <row r="15" spans="1:7" ht="15">
      <c r="A15" s="8"/>
      <c r="B15" s="63" t="s">
        <v>82</v>
      </c>
      <c r="C15" s="63"/>
      <c r="D15" s="63"/>
      <c r="E15" s="63"/>
      <c r="F15" s="63"/>
      <c r="G15" s="63"/>
    </row>
    <row r="16" spans="1:7" ht="12.75">
      <c r="A16" s="8"/>
      <c r="B16" s="1"/>
      <c r="C16" s="2"/>
      <c r="D16" s="3"/>
      <c r="E16" s="3"/>
      <c r="F16" s="3"/>
      <c r="G16" s="4"/>
    </row>
    <row r="17" spans="1:7" ht="12.75">
      <c r="A17" s="8"/>
      <c r="B17" s="1" t="s">
        <v>83</v>
      </c>
      <c r="C17" s="2"/>
      <c r="D17" s="3"/>
      <c r="E17" s="3"/>
      <c r="F17" s="3"/>
      <c r="G17" s="4"/>
    </row>
    <row r="18" spans="1:7" ht="12.75">
      <c r="A18" s="3"/>
      <c r="B18" s="1" t="s">
        <v>84</v>
      </c>
      <c r="C18" s="2"/>
      <c r="D18" s="3"/>
      <c r="E18" s="3"/>
      <c r="F18" s="3"/>
      <c r="G18" s="4"/>
    </row>
    <row r="21" spans="1:9" ht="15.75">
      <c r="A21" s="57" t="s">
        <v>16</v>
      </c>
      <c r="B21" s="57" t="s">
        <v>117</v>
      </c>
      <c r="C21" s="57"/>
      <c r="D21" s="59"/>
      <c r="H21" s="60">
        <f>'Soupis prací'!H140</f>
        <v>0</v>
      </c>
      <c r="I21" s="57" t="s">
        <v>75</v>
      </c>
    </row>
    <row r="22" spans="1:9" ht="15">
      <c r="A22" s="59"/>
      <c r="B22" s="59" t="s">
        <v>116</v>
      </c>
      <c r="C22" s="59"/>
      <c r="D22" s="59"/>
      <c r="E22" s="64"/>
      <c r="F22" s="64"/>
      <c r="G22" s="64"/>
      <c r="H22" s="65">
        <f>H21*0.21</f>
        <v>0</v>
      </c>
      <c r="I22" s="59" t="s">
        <v>75</v>
      </c>
    </row>
    <row r="23" spans="1:9" ht="15.75">
      <c r="A23" s="57"/>
      <c r="B23" s="59" t="s">
        <v>118</v>
      </c>
      <c r="C23" s="59"/>
      <c r="D23" s="59"/>
      <c r="E23" s="64"/>
      <c r="F23" s="64"/>
      <c r="G23" s="64"/>
      <c r="H23" s="65">
        <f>H22+H21</f>
        <v>0</v>
      </c>
      <c r="I23" s="59" t="s">
        <v>75</v>
      </c>
    </row>
    <row r="24" spans="1:4" ht="15.75">
      <c r="A24" s="57"/>
      <c r="B24" s="57"/>
      <c r="C24" s="57"/>
      <c r="D24" s="59"/>
    </row>
    <row r="25" spans="1:4" ht="15.75">
      <c r="A25" s="57"/>
      <c r="B25" s="57"/>
      <c r="C25" s="59"/>
      <c r="D25" s="59"/>
    </row>
    <row r="26" spans="1:4" ht="15.75">
      <c r="A26" s="57"/>
      <c r="B26" s="57"/>
      <c r="C26" s="59"/>
      <c r="D26" s="59"/>
    </row>
    <row r="27" spans="1:4" ht="15.75">
      <c r="A27" s="57"/>
      <c r="B27" s="57"/>
      <c r="C27" s="59"/>
      <c r="D27" s="59"/>
    </row>
    <row r="28" spans="1:9" ht="15.75">
      <c r="A28" s="57"/>
      <c r="B28" s="57"/>
      <c r="C28" s="59"/>
      <c r="D28" s="59"/>
      <c r="H28" s="60"/>
      <c r="I28" s="57"/>
    </row>
    <row r="29" spans="1:4" ht="15.75">
      <c r="A29" s="57"/>
      <c r="B29" s="57"/>
      <c r="C29" s="59"/>
      <c r="D29" s="59"/>
    </row>
    <row r="30" spans="1:4" ht="15.75">
      <c r="A30" s="57"/>
      <c r="B30" s="57"/>
      <c r="C30" s="59"/>
      <c r="D30" s="59"/>
    </row>
    <row r="31" spans="1:4" ht="15.75">
      <c r="A31" s="57"/>
      <c r="B31" s="57"/>
      <c r="C31" s="59"/>
      <c r="D31" s="59"/>
    </row>
    <row r="32" spans="1:4" ht="15.75">
      <c r="A32" s="57"/>
      <c r="B32" s="59"/>
      <c r="C32" s="59"/>
      <c r="D32" s="59"/>
    </row>
    <row r="33" spans="1:9" ht="15.75">
      <c r="A33" s="57"/>
      <c r="B33" s="57"/>
      <c r="C33" s="59"/>
      <c r="D33" s="59"/>
      <c r="H33" s="60"/>
      <c r="I33" s="57"/>
    </row>
    <row r="34" ht="15.75">
      <c r="C34" s="57"/>
    </row>
    <row r="38" ht="15.75">
      <c r="B38" s="57"/>
    </row>
  </sheetData>
  <sheetProtection/>
  <mergeCells count="2">
    <mergeCell ref="D11:G11"/>
    <mergeCell ref="B15:G15"/>
  </mergeCells>
  <printOptions/>
  <pageMargins left="0.72" right="0.5" top="0.984251969" bottom="0.984251969" header="0.4921259845" footer="0.49212598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G145"/>
  <sheetViews>
    <sheetView tabSelected="1" zoomScalePageLayoutView="0" workbookViewId="0" topLeftCell="A105">
      <selection activeCell="G137" sqref="G137"/>
    </sheetView>
  </sheetViews>
  <sheetFormatPr defaultColWidth="9.140625" defaultRowHeight="12.75"/>
  <cols>
    <col min="1" max="1" width="5.57421875" style="3" customWidth="1"/>
    <col min="2" max="2" width="56.28125" style="3" customWidth="1"/>
    <col min="3" max="3" width="8.57421875" style="2" customWidth="1"/>
    <col min="4" max="4" width="4.8515625" style="3" customWidth="1"/>
    <col min="5" max="5" width="8.7109375" style="3" hidden="1" customWidth="1"/>
    <col min="6" max="6" width="5.00390625" style="3" hidden="1" customWidth="1"/>
    <col min="7" max="7" width="11.7109375" style="77" bestFit="1" customWidth="1"/>
    <col min="8" max="8" width="16.00390625" style="4" customWidth="1"/>
    <col min="9" max="9" width="1.7109375" style="3" customWidth="1"/>
    <col min="10" max="10" width="9.140625" style="5" customWidth="1"/>
    <col min="11" max="16384" width="9.140625" style="3" customWidth="1"/>
  </cols>
  <sheetData>
    <row r="1" spans="2:6" ht="15.75">
      <c r="B1" s="74"/>
      <c r="C1" s="75"/>
      <c r="D1" s="76"/>
      <c r="E1" s="76"/>
      <c r="F1" s="76"/>
    </row>
    <row r="2" spans="2:6" ht="12.75">
      <c r="B2" s="76"/>
      <c r="C2" s="75"/>
      <c r="D2" s="76"/>
      <c r="E2" s="76"/>
      <c r="F2" s="76"/>
    </row>
    <row r="3" spans="2:30" s="8" customFormat="1" ht="15.75">
      <c r="B3" s="78" t="s">
        <v>76</v>
      </c>
      <c r="C3" s="79"/>
      <c r="D3" s="80"/>
      <c r="E3" s="80"/>
      <c r="F3" s="80"/>
      <c r="G3" s="81"/>
      <c r="H3" s="9"/>
      <c r="I3" s="9"/>
      <c r="J3" s="10"/>
      <c r="K3" s="10"/>
      <c r="L3" s="10"/>
      <c r="N3" s="10"/>
      <c r="O3" s="10"/>
      <c r="P3" s="10"/>
      <c r="Q3" s="10"/>
      <c r="R3" s="10"/>
      <c r="S3" s="10"/>
      <c r="W3" s="10"/>
      <c r="X3" s="10"/>
      <c r="Y3" s="10"/>
      <c r="AB3" s="10"/>
      <c r="AC3" s="10"/>
      <c r="AD3" s="10"/>
    </row>
    <row r="4" spans="2:30" s="8" customFormat="1" ht="12.75">
      <c r="B4" s="80"/>
      <c r="C4" s="82"/>
      <c r="D4" s="80"/>
      <c r="E4" s="80"/>
      <c r="F4" s="80"/>
      <c r="G4" s="81"/>
      <c r="H4" s="9"/>
      <c r="I4" s="9"/>
      <c r="J4" s="10"/>
      <c r="K4" s="10"/>
      <c r="L4" s="10"/>
      <c r="N4" s="10"/>
      <c r="O4" s="10"/>
      <c r="P4" s="10"/>
      <c r="Q4" s="10"/>
      <c r="R4" s="10"/>
      <c r="S4" s="10"/>
      <c r="W4" s="10"/>
      <c r="X4" s="10"/>
      <c r="Y4" s="10"/>
      <c r="AB4" s="10"/>
      <c r="AC4" s="10"/>
      <c r="AD4" s="10"/>
    </row>
    <row r="5" spans="2:33" s="8" customFormat="1" ht="12.75">
      <c r="B5" s="83"/>
      <c r="C5" s="84"/>
      <c r="D5" s="80"/>
      <c r="E5" s="80"/>
      <c r="F5" s="80"/>
      <c r="G5" s="81"/>
      <c r="H5" s="13"/>
      <c r="I5" s="9"/>
      <c r="J5" s="10"/>
      <c r="K5" s="10"/>
      <c r="L5" s="10"/>
      <c r="N5" s="10"/>
      <c r="O5" s="10"/>
      <c r="P5" s="10"/>
      <c r="Q5" s="10"/>
      <c r="R5" s="10"/>
      <c r="S5" s="10"/>
      <c r="W5" s="10"/>
      <c r="X5" s="10"/>
      <c r="Y5" s="10"/>
      <c r="AB5" s="10"/>
      <c r="AC5" s="10"/>
      <c r="AD5" s="10"/>
      <c r="AF5" s="10"/>
      <c r="AG5" s="10"/>
    </row>
    <row r="6" spans="2:33" s="8" customFormat="1" ht="12.75">
      <c r="B6" s="85"/>
      <c r="C6" s="82" t="s">
        <v>77</v>
      </c>
      <c r="D6" s="80"/>
      <c r="E6" s="80"/>
      <c r="F6" s="80"/>
      <c r="G6" s="86"/>
      <c r="H6" s="13"/>
      <c r="I6" s="15"/>
      <c r="Y6" s="10"/>
      <c r="AF6" s="10"/>
      <c r="AG6" s="10"/>
    </row>
    <row r="7" spans="2:33" s="8" customFormat="1" ht="12.75">
      <c r="B7" s="85"/>
      <c r="C7" s="87" t="s">
        <v>34</v>
      </c>
      <c r="D7" s="88"/>
      <c r="E7" s="88"/>
      <c r="F7" s="88"/>
      <c r="G7" s="86"/>
      <c r="H7" s="13"/>
      <c r="I7" s="15"/>
      <c r="Y7" s="10"/>
      <c r="AF7" s="10"/>
      <c r="AG7" s="10"/>
    </row>
    <row r="8" spans="2:33" s="8" customFormat="1" ht="12.75">
      <c r="B8" s="85"/>
      <c r="C8" s="89" t="s">
        <v>78</v>
      </c>
      <c r="D8" s="90"/>
      <c r="E8" s="90"/>
      <c r="F8" s="90"/>
      <c r="G8" s="86"/>
      <c r="H8" s="13"/>
      <c r="I8" s="15"/>
      <c r="AF8" s="10"/>
      <c r="AG8" s="10"/>
    </row>
    <row r="9" spans="2:33" s="8" customFormat="1" ht="12.75">
      <c r="B9" s="85"/>
      <c r="C9" s="91" t="s">
        <v>79</v>
      </c>
      <c r="D9" s="90"/>
      <c r="E9" s="90"/>
      <c r="F9" s="90"/>
      <c r="G9" s="86"/>
      <c r="H9" s="13"/>
      <c r="I9" s="15"/>
      <c r="AF9" s="10"/>
      <c r="AG9" s="10"/>
    </row>
    <row r="10" spans="2:33" s="8" customFormat="1" ht="12.75">
      <c r="B10" s="85"/>
      <c r="C10" s="92" t="s">
        <v>32</v>
      </c>
      <c r="D10" s="93">
        <v>27534511</v>
      </c>
      <c r="E10" s="93"/>
      <c r="F10" s="93"/>
      <c r="G10" s="93"/>
      <c r="H10" s="13"/>
      <c r="I10" s="15"/>
      <c r="AF10" s="10"/>
      <c r="AG10" s="10"/>
    </row>
    <row r="11" spans="2:33" s="8" customFormat="1" ht="12.75">
      <c r="B11" s="85"/>
      <c r="C11" s="92" t="s">
        <v>33</v>
      </c>
      <c r="D11" s="94" t="s">
        <v>80</v>
      </c>
      <c r="E11" s="94"/>
      <c r="F11" s="94"/>
      <c r="G11" s="86"/>
      <c r="H11" s="15"/>
      <c r="I11" s="15"/>
      <c r="AF11" s="10"/>
      <c r="AG11" s="10"/>
    </row>
    <row r="12" spans="2:6" ht="12.75">
      <c r="B12" s="76"/>
      <c r="C12" s="75"/>
      <c r="D12" s="76"/>
      <c r="E12" s="76"/>
      <c r="F12" s="76"/>
    </row>
    <row r="13" spans="2:6" ht="15">
      <c r="B13" s="95" t="s">
        <v>81</v>
      </c>
      <c r="C13" s="75"/>
      <c r="D13" s="76"/>
      <c r="E13" s="76"/>
      <c r="F13" s="76"/>
    </row>
    <row r="14" spans="2:7" ht="14.25" customHeight="1">
      <c r="B14" s="96" t="s">
        <v>82</v>
      </c>
      <c r="C14" s="96"/>
      <c r="D14" s="96"/>
      <c r="E14" s="96"/>
      <c r="F14" s="96"/>
      <c r="G14" s="96"/>
    </row>
    <row r="15" spans="2:6" ht="12.75">
      <c r="B15" s="97"/>
      <c r="C15" s="75"/>
      <c r="D15" s="76"/>
      <c r="E15" s="76"/>
      <c r="F15" s="76"/>
    </row>
    <row r="16" spans="2:6" ht="12.75">
      <c r="B16" s="97" t="s">
        <v>83</v>
      </c>
      <c r="C16" s="75"/>
      <c r="D16" s="76"/>
      <c r="E16" s="76"/>
      <c r="F16" s="76"/>
    </row>
    <row r="17" spans="2:6" ht="12.75">
      <c r="B17" s="97" t="s">
        <v>84</v>
      </c>
      <c r="C17" s="75"/>
      <c r="D17" s="76"/>
      <c r="E17" s="76"/>
      <c r="F17" s="76"/>
    </row>
    <row r="18" spans="2:6" ht="12.75">
      <c r="B18" s="97"/>
      <c r="C18" s="75"/>
      <c r="D18" s="76"/>
      <c r="E18" s="76"/>
      <c r="F18" s="76"/>
    </row>
    <row r="19" spans="2:6" ht="12.75">
      <c r="B19" s="97"/>
      <c r="C19" s="75"/>
      <c r="D19" s="76"/>
      <c r="E19" s="76"/>
      <c r="F19" s="76"/>
    </row>
    <row r="20" spans="1:8" ht="25.5">
      <c r="A20" s="24" t="s">
        <v>14</v>
      </c>
      <c r="B20" s="25" t="s">
        <v>9</v>
      </c>
      <c r="C20" s="26" t="s">
        <v>10</v>
      </c>
      <c r="D20" s="27" t="s">
        <v>13</v>
      </c>
      <c r="E20" s="28" t="s">
        <v>10</v>
      </c>
      <c r="F20" s="27" t="s">
        <v>13</v>
      </c>
      <c r="G20" s="67" t="s">
        <v>11</v>
      </c>
      <c r="H20" s="29" t="s">
        <v>12</v>
      </c>
    </row>
    <row r="21" spans="2:8" ht="12.75">
      <c r="B21" s="30"/>
      <c r="C21" s="31"/>
      <c r="D21" s="32"/>
      <c r="E21" s="32"/>
      <c r="F21" s="32"/>
      <c r="G21" s="68"/>
      <c r="H21" s="33"/>
    </row>
    <row r="22" spans="1:8" ht="15">
      <c r="A22" s="34" t="s">
        <v>15</v>
      </c>
      <c r="B22" s="35" t="s">
        <v>0</v>
      </c>
      <c r="C22" s="31"/>
      <c r="D22" s="32"/>
      <c r="E22" s="32"/>
      <c r="F22" s="32"/>
      <c r="G22" s="68"/>
      <c r="H22" s="33"/>
    </row>
    <row r="23" spans="2:7" ht="12.75">
      <c r="B23" s="1"/>
      <c r="G23" s="66"/>
    </row>
    <row r="24" spans="1:8" ht="12.75">
      <c r="A24" s="36" t="s">
        <v>16</v>
      </c>
      <c r="B24" s="3" t="s">
        <v>64</v>
      </c>
      <c r="C24" s="2">
        <v>6350</v>
      </c>
      <c r="D24" s="3" t="s">
        <v>1</v>
      </c>
      <c r="G24" s="66"/>
      <c r="H24" s="4">
        <f>C24*G24</f>
        <v>0</v>
      </c>
    </row>
    <row r="25" spans="2:7" ht="12.75">
      <c r="B25" s="1"/>
      <c r="G25" s="66"/>
    </row>
    <row r="26" spans="1:8" ht="12.75">
      <c r="A26" s="36" t="s">
        <v>17</v>
      </c>
      <c r="B26" s="3" t="s">
        <v>35</v>
      </c>
      <c r="C26" s="37">
        <v>400</v>
      </c>
      <c r="D26" s="3" t="s">
        <v>1</v>
      </c>
      <c r="G26" s="66"/>
      <c r="H26" s="4">
        <f>C26*G26</f>
        <v>0</v>
      </c>
    </row>
    <row r="27" spans="1:7" ht="12.75">
      <c r="A27" s="36"/>
      <c r="C27" s="37"/>
      <c r="G27" s="66"/>
    </row>
    <row r="28" spans="1:8" ht="12.75">
      <c r="A28" s="36" t="s">
        <v>18</v>
      </c>
      <c r="B28" s="3" t="s">
        <v>36</v>
      </c>
      <c r="C28" s="37">
        <v>5950</v>
      </c>
      <c r="D28" s="3" t="s">
        <v>1</v>
      </c>
      <c r="G28" s="66"/>
      <c r="H28" s="4">
        <f>C28*G28</f>
        <v>0</v>
      </c>
    </row>
    <row r="29" spans="1:7" ht="12.75">
      <c r="A29" s="36"/>
      <c r="C29" s="37"/>
      <c r="G29" s="66"/>
    </row>
    <row r="30" spans="1:8" ht="12.75">
      <c r="A30" s="36" t="s">
        <v>19</v>
      </c>
      <c r="B30" s="3" t="s">
        <v>86</v>
      </c>
      <c r="C30" s="37">
        <v>240</v>
      </c>
      <c r="D30" s="3" t="s">
        <v>2</v>
      </c>
      <c r="F30" s="3" t="s">
        <v>1</v>
      </c>
      <c r="G30" s="66"/>
      <c r="H30" s="4">
        <f>C30*G30</f>
        <v>0</v>
      </c>
    </row>
    <row r="31" spans="1:7" ht="12.75">
      <c r="A31" s="36"/>
      <c r="C31" s="37"/>
      <c r="G31" s="66"/>
    </row>
    <row r="32" spans="1:8" ht="12.75">
      <c r="A32" s="36" t="s">
        <v>20</v>
      </c>
      <c r="B32" s="3" t="s">
        <v>87</v>
      </c>
      <c r="C32" s="37">
        <v>1250</v>
      </c>
      <c r="D32" s="3" t="s">
        <v>37</v>
      </c>
      <c r="F32" s="3" t="s">
        <v>1</v>
      </c>
      <c r="G32" s="66"/>
      <c r="H32" s="4">
        <f>C32*G32</f>
        <v>0</v>
      </c>
    </row>
    <row r="33" spans="1:7" ht="12.75">
      <c r="A33" s="36"/>
      <c r="C33" s="37"/>
      <c r="G33" s="66"/>
    </row>
    <row r="34" spans="1:8" ht="12.75">
      <c r="A34" s="36" t="s">
        <v>21</v>
      </c>
      <c r="B34" s="3" t="s">
        <v>88</v>
      </c>
      <c r="C34" s="37">
        <v>3740</v>
      </c>
      <c r="D34" s="3" t="s">
        <v>37</v>
      </c>
      <c r="F34" s="3" t="s">
        <v>1</v>
      </c>
      <c r="G34" s="66"/>
      <c r="H34" s="4">
        <f>C34*G34</f>
        <v>0</v>
      </c>
    </row>
    <row r="35" spans="1:7" ht="12.75">
      <c r="A35" s="36"/>
      <c r="C35" s="37"/>
      <c r="G35" s="66"/>
    </row>
    <row r="36" spans="1:8" ht="12.75">
      <c r="A36" s="36" t="s">
        <v>22</v>
      </c>
      <c r="B36" s="3" t="s">
        <v>89</v>
      </c>
      <c r="C36" s="37">
        <v>6200</v>
      </c>
      <c r="D36" s="3" t="s">
        <v>1</v>
      </c>
      <c r="G36" s="66"/>
      <c r="H36" s="4">
        <f>C36*G36</f>
        <v>0</v>
      </c>
    </row>
    <row r="37" spans="1:7" ht="12.75">
      <c r="A37" s="36"/>
      <c r="C37" s="37"/>
      <c r="G37" s="66"/>
    </row>
    <row r="38" spans="1:8" ht="12.75">
      <c r="A38" s="36" t="s">
        <v>23</v>
      </c>
      <c r="B38" s="3" t="s">
        <v>71</v>
      </c>
      <c r="C38" s="37">
        <v>60</v>
      </c>
      <c r="D38" s="3" t="s">
        <v>5</v>
      </c>
      <c r="G38" s="66"/>
      <c r="H38" s="4">
        <f>C38*G38</f>
        <v>0</v>
      </c>
    </row>
    <row r="39" spans="1:7" ht="12.75">
      <c r="A39" s="36"/>
      <c r="C39" s="37"/>
      <c r="G39" s="66"/>
    </row>
    <row r="40" spans="1:8" ht="12.75">
      <c r="A40" s="36" t="s">
        <v>24</v>
      </c>
      <c r="B40" s="3" t="s">
        <v>90</v>
      </c>
      <c r="C40" s="37">
        <v>3900</v>
      </c>
      <c r="D40" s="3" t="s">
        <v>1</v>
      </c>
      <c r="G40" s="66"/>
      <c r="H40" s="4">
        <f>C40*G40</f>
        <v>0</v>
      </c>
    </row>
    <row r="41" spans="1:7" ht="12.75">
      <c r="A41" s="36"/>
      <c r="C41" s="37"/>
      <c r="G41" s="66"/>
    </row>
    <row r="42" spans="1:8" ht="25.5">
      <c r="A42" s="24" t="s">
        <v>14</v>
      </c>
      <c r="B42" s="25" t="s">
        <v>9</v>
      </c>
      <c r="C42" s="26" t="s">
        <v>10</v>
      </c>
      <c r="D42" s="27" t="s">
        <v>13</v>
      </c>
      <c r="E42" s="28" t="s">
        <v>10</v>
      </c>
      <c r="F42" s="27" t="s">
        <v>13</v>
      </c>
      <c r="G42" s="67" t="s">
        <v>11</v>
      </c>
      <c r="H42" s="29" t="s">
        <v>12</v>
      </c>
    </row>
    <row r="43" spans="1:7" ht="12.75">
      <c r="A43" s="36"/>
      <c r="C43" s="37"/>
      <c r="G43" s="66"/>
    </row>
    <row r="44" spans="1:8" ht="12.75">
      <c r="A44" s="36" t="s">
        <v>25</v>
      </c>
      <c r="B44" s="3" t="s">
        <v>91</v>
      </c>
      <c r="C44" s="37">
        <v>2300</v>
      </c>
      <c r="D44" s="3" t="s">
        <v>1</v>
      </c>
      <c r="G44" s="66"/>
      <c r="H44" s="4">
        <f>C44*G44</f>
        <v>0</v>
      </c>
    </row>
    <row r="45" spans="1:7" ht="12.75">
      <c r="A45" s="36"/>
      <c r="C45" s="37"/>
      <c r="G45" s="66"/>
    </row>
    <row r="46" spans="1:8" ht="12.75">
      <c r="A46" s="36" t="s">
        <v>26</v>
      </c>
      <c r="B46" s="3" t="s">
        <v>92</v>
      </c>
      <c r="C46" s="37">
        <v>292</v>
      </c>
      <c r="D46" s="3" t="s">
        <v>2</v>
      </c>
      <c r="G46" s="66"/>
      <c r="H46" s="4">
        <f>C46*G46</f>
        <v>0</v>
      </c>
    </row>
    <row r="47" spans="1:7" ht="12.75">
      <c r="A47" s="36"/>
      <c r="C47" s="37"/>
      <c r="G47" s="66"/>
    </row>
    <row r="48" spans="1:8" ht="12.75">
      <c r="A48" s="36" t="s">
        <v>38</v>
      </c>
      <c r="B48" s="3" t="s">
        <v>99</v>
      </c>
      <c r="C48" s="37">
        <v>6200</v>
      </c>
      <c r="D48" s="3" t="s">
        <v>1</v>
      </c>
      <c r="G48" s="66"/>
      <c r="H48" s="4">
        <f>C48*G48</f>
        <v>0</v>
      </c>
    </row>
    <row r="49" spans="1:7" ht="12.75">
      <c r="A49" s="36"/>
      <c r="C49" s="37" t="s">
        <v>100</v>
      </c>
      <c r="G49" s="66"/>
    </row>
    <row r="50" spans="1:8" ht="12.75">
      <c r="A50" s="36" t="s">
        <v>40</v>
      </c>
      <c r="B50" s="3" t="s">
        <v>65</v>
      </c>
      <c r="C50" s="37">
        <v>6200</v>
      </c>
      <c r="D50" s="3" t="s">
        <v>1</v>
      </c>
      <c r="G50" s="66"/>
      <c r="H50" s="4">
        <f>C50*G50</f>
        <v>0</v>
      </c>
    </row>
    <row r="51" spans="1:7" ht="12.75">
      <c r="A51" s="36"/>
      <c r="C51" s="37"/>
      <c r="G51" s="66"/>
    </row>
    <row r="52" spans="1:8" ht="12.75">
      <c r="A52" s="36" t="s">
        <v>39</v>
      </c>
      <c r="B52" s="3" t="s">
        <v>72</v>
      </c>
      <c r="C52" s="37">
        <v>3100</v>
      </c>
      <c r="D52" s="3" t="s">
        <v>2</v>
      </c>
      <c r="F52" s="3" t="s">
        <v>1</v>
      </c>
      <c r="G52" s="66"/>
      <c r="H52" s="4">
        <f>C52*G52</f>
        <v>0</v>
      </c>
    </row>
    <row r="53" spans="1:7" ht="12.75">
      <c r="A53" s="36"/>
      <c r="C53" s="37"/>
      <c r="G53" s="66"/>
    </row>
    <row r="54" spans="1:8" ht="12.75">
      <c r="A54" s="36" t="s">
        <v>41</v>
      </c>
      <c r="B54" s="3" t="s">
        <v>103</v>
      </c>
      <c r="C54" s="37">
        <v>310</v>
      </c>
      <c r="D54" s="3" t="s">
        <v>60</v>
      </c>
      <c r="G54" s="66"/>
      <c r="H54" s="4">
        <f>C54*G54</f>
        <v>0</v>
      </c>
    </row>
    <row r="55" spans="1:7" ht="12.75">
      <c r="A55" s="36"/>
      <c r="C55" s="37"/>
      <c r="G55" s="66"/>
    </row>
    <row r="56" spans="1:8" ht="12.75">
      <c r="A56" s="36" t="s">
        <v>42</v>
      </c>
      <c r="B56" s="3" t="s">
        <v>59</v>
      </c>
      <c r="C56" s="37">
        <v>310</v>
      </c>
      <c r="D56" s="3" t="s">
        <v>60</v>
      </c>
      <c r="G56" s="66"/>
      <c r="H56" s="4">
        <f>C56*G56</f>
        <v>0</v>
      </c>
    </row>
    <row r="57" spans="1:7" ht="12.75">
      <c r="A57" s="36"/>
      <c r="C57" s="37"/>
      <c r="G57" s="66"/>
    </row>
    <row r="58" spans="1:8" ht="12.75">
      <c r="A58" s="36" t="s">
        <v>43</v>
      </c>
      <c r="B58" s="3" t="s">
        <v>66</v>
      </c>
      <c r="C58" s="37">
        <v>161</v>
      </c>
      <c r="D58" s="3" t="s">
        <v>1</v>
      </c>
      <c r="G58" s="66"/>
      <c r="H58" s="4">
        <f>C58*G58</f>
        <v>0</v>
      </c>
    </row>
    <row r="59" spans="1:7" ht="12.75">
      <c r="A59" s="36"/>
      <c r="C59" s="37"/>
      <c r="G59" s="66"/>
    </row>
    <row r="60" spans="1:8" ht="12.75">
      <c r="A60" s="36" t="s">
        <v>44</v>
      </c>
      <c r="B60" s="3" t="s">
        <v>63</v>
      </c>
      <c r="C60" s="37">
        <v>161</v>
      </c>
      <c r="D60" s="3" t="s">
        <v>1</v>
      </c>
      <c r="G60" s="66"/>
      <c r="H60" s="4">
        <f>C60*G60</f>
        <v>0</v>
      </c>
    </row>
    <row r="61" spans="1:7" ht="12.75">
      <c r="A61" s="36"/>
      <c r="C61" s="37"/>
      <c r="G61" s="66"/>
    </row>
    <row r="62" spans="1:8" ht="12.75">
      <c r="A62" s="36" t="s">
        <v>45</v>
      </c>
      <c r="B62" s="3" t="s">
        <v>93</v>
      </c>
      <c r="C62" s="37">
        <v>96</v>
      </c>
      <c r="D62" s="3" t="s">
        <v>2</v>
      </c>
      <c r="F62" s="3" t="s">
        <v>5</v>
      </c>
      <c r="G62" s="66"/>
      <c r="H62" s="4">
        <f>C62*G62</f>
        <v>0</v>
      </c>
    </row>
    <row r="63" spans="1:7" ht="12.75">
      <c r="A63" s="36"/>
      <c r="C63" s="37"/>
      <c r="G63" s="66"/>
    </row>
    <row r="64" spans="1:8" ht="12.75">
      <c r="A64" s="36" t="s">
        <v>46</v>
      </c>
      <c r="B64" s="3" t="s">
        <v>73</v>
      </c>
      <c r="C64" s="37">
        <v>96</v>
      </c>
      <c r="D64" s="3" t="s">
        <v>2</v>
      </c>
      <c r="G64" s="66"/>
      <c r="H64" s="4">
        <f>C64*G64</f>
        <v>0</v>
      </c>
    </row>
    <row r="65" spans="1:7" ht="12.75">
      <c r="A65" s="36" t="s">
        <v>100</v>
      </c>
      <c r="C65" s="37"/>
      <c r="G65" s="66"/>
    </row>
    <row r="66" spans="1:8" ht="12.75">
      <c r="A66" s="36" t="s">
        <v>47</v>
      </c>
      <c r="B66" s="3" t="s">
        <v>98</v>
      </c>
      <c r="C66" s="37">
        <v>3900</v>
      </c>
      <c r="D66" s="3" t="s">
        <v>37</v>
      </c>
      <c r="G66" s="66"/>
      <c r="H66" s="4">
        <f>C66*G66</f>
        <v>0</v>
      </c>
    </row>
    <row r="67" spans="1:7" ht="12.75">
      <c r="A67" s="36"/>
      <c r="C67" s="37"/>
      <c r="G67" s="66"/>
    </row>
    <row r="68" spans="1:8" ht="12.75">
      <c r="A68" s="36" t="s">
        <v>48</v>
      </c>
      <c r="B68" s="3" t="s">
        <v>97</v>
      </c>
      <c r="C68" s="37">
        <v>2300</v>
      </c>
      <c r="D68" s="3" t="s">
        <v>37</v>
      </c>
      <c r="G68" s="66"/>
      <c r="H68" s="4">
        <f>C68*G68</f>
        <v>0</v>
      </c>
    </row>
    <row r="69" spans="1:7" ht="12.75">
      <c r="A69" s="36"/>
      <c r="C69" s="37"/>
      <c r="G69" s="66"/>
    </row>
    <row r="70" spans="1:8" ht="12.75">
      <c r="A70" s="36" t="s">
        <v>49</v>
      </c>
      <c r="B70" s="3" t="s">
        <v>52</v>
      </c>
      <c r="C70" s="37">
        <v>2300</v>
      </c>
      <c r="D70" s="3" t="s">
        <v>37</v>
      </c>
      <c r="G70" s="66"/>
      <c r="H70" s="4">
        <f>C70*G70</f>
        <v>0</v>
      </c>
    </row>
    <row r="71" spans="1:7" ht="12.75">
      <c r="A71" s="36"/>
      <c r="C71" s="37"/>
      <c r="G71" s="66"/>
    </row>
    <row r="72" spans="1:8" ht="12.75">
      <c r="A72" s="36" t="s">
        <v>50</v>
      </c>
      <c r="B72" s="3" t="s">
        <v>94</v>
      </c>
      <c r="C72" s="37">
        <v>3900</v>
      </c>
      <c r="D72" s="3" t="s">
        <v>37</v>
      </c>
      <c r="G72" s="66"/>
      <c r="H72" s="4">
        <f>C72*G72</f>
        <v>0</v>
      </c>
    </row>
    <row r="73" spans="1:7" ht="12.75">
      <c r="A73" s="36"/>
      <c r="B73" s="3" t="s">
        <v>95</v>
      </c>
      <c r="C73" s="37"/>
      <c r="G73" s="66"/>
    </row>
    <row r="74" spans="1:7" ht="12.75">
      <c r="A74" s="36"/>
      <c r="C74" s="37"/>
      <c r="G74" s="66"/>
    </row>
    <row r="75" spans="1:8" ht="12.75">
      <c r="A75" s="36" t="s">
        <v>51</v>
      </c>
      <c r="B75" s="3" t="s">
        <v>96</v>
      </c>
      <c r="C75" s="37">
        <v>3900</v>
      </c>
      <c r="D75" s="3" t="s">
        <v>37</v>
      </c>
      <c r="G75" s="66"/>
      <c r="H75" s="4">
        <f>C75*G75</f>
        <v>0</v>
      </c>
    </row>
    <row r="76" spans="1:7" ht="12.75">
      <c r="A76" s="36"/>
      <c r="C76" s="37"/>
      <c r="G76" s="66"/>
    </row>
    <row r="77" spans="1:7" ht="12.75">
      <c r="A77" s="36"/>
      <c r="C77" s="37"/>
      <c r="G77" s="66"/>
    </row>
    <row r="78" spans="1:7" ht="12.75">
      <c r="A78" s="36"/>
      <c r="C78" s="37"/>
      <c r="G78" s="66"/>
    </row>
    <row r="79" spans="2:10" s="1" customFormat="1" ht="15">
      <c r="B79" s="23" t="s">
        <v>3</v>
      </c>
      <c r="C79" s="38"/>
      <c r="G79" s="69"/>
      <c r="H79" s="39">
        <f>SUM(H24:H78)</f>
        <v>0</v>
      </c>
      <c r="J79" s="40"/>
    </row>
    <row r="80" spans="1:10" s="1" customFormat="1" ht="13.5" thickBot="1">
      <c r="A80" s="41"/>
      <c r="B80" s="41"/>
      <c r="C80" s="42"/>
      <c r="D80" s="41"/>
      <c r="E80" s="41"/>
      <c r="F80" s="41"/>
      <c r="G80" s="70"/>
      <c r="H80" s="43"/>
      <c r="J80" s="40"/>
    </row>
    <row r="81" spans="3:7" ht="12.75">
      <c r="C81" s="37"/>
      <c r="G81" s="66"/>
    </row>
    <row r="82" spans="3:7" ht="12.75">
      <c r="C82" s="37"/>
      <c r="G82" s="66"/>
    </row>
    <row r="83" spans="1:7" ht="15">
      <c r="A83" s="34" t="s">
        <v>27</v>
      </c>
      <c r="B83" s="23" t="s">
        <v>4</v>
      </c>
      <c r="C83" s="37"/>
      <c r="G83" s="66"/>
    </row>
    <row r="84" spans="3:7" ht="12.75">
      <c r="C84" s="37"/>
      <c r="G84" s="66"/>
    </row>
    <row r="85" spans="1:8" ht="12.75">
      <c r="A85" s="36" t="s">
        <v>16</v>
      </c>
      <c r="B85" s="3" t="s">
        <v>107</v>
      </c>
      <c r="C85" s="37">
        <v>19050</v>
      </c>
      <c r="D85" s="3" t="s">
        <v>1</v>
      </c>
      <c r="G85" s="66"/>
      <c r="H85" s="4">
        <f>C85*G85</f>
        <v>0</v>
      </c>
    </row>
    <row r="86" spans="1:7" ht="12.75">
      <c r="A86" s="36"/>
      <c r="C86" s="37"/>
      <c r="G86" s="66"/>
    </row>
    <row r="87" spans="1:8" ht="12.75">
      <c r="A87" s="36" t="s">
        <v>17</v>
      </c>
      <c r="B87" s="3" t="s">
        <v>58</v>
      </c>
      <c r="C87" s="37">
        <v>6200</v>
      </c>
      <c r="D87" s="3" t="s">
        <v>5</v>
      </c>
      <c r="G87" s="66"/>
      <c r="H87" s="4">
        <f>C87*G87</f>
        <v>0</v>
      </c>
    </row>
    <row r="88" spans="1:7" ht="12.75">
      <c r="A88" s="36"/>
      <c r="C88" s="37"/>
      <c r="G88" s="66"/>
    </row>
    <row r="89" spans="1:8" ht="25.5">
      <c r="A89" s="24" t="s">
        <v>14</v>
      </c>
      <c r="B89" s="25" t="s">
        <v>9</v>
      </c>
      <c r="C89" s="26" t="s">
        <v>10</v>
      </c>
      <c r="D89" s="27" t="s">
        <v>13</v>
      </c>
      <c r="E89" s="28" t="s">
        <v>10</v>
      </c>
      <c r="F89" s="27" t="s">
        <v>13</v>
      </c>
      <c r="G89" s="67" t="s">
        <v>11</v>
      </c>
      <c r="H89" s="29" t="s">
        <v>12</v>
      </c>
    </row>
    <row r="90" spans="1:8" ht="12.75">
      <c r="A90" s="22"/>
      <c r="B90" s="30"/>
      <c r="C90" s="31"/>
      <c r="D90" s="32"/>
      <c r="E90" s="44"/>
      <c r="F90" s="32"/>
      <c r="G90" s="68"/>
      <c r="H90" s="33"/>
    </row>
    <row r="91" spans="1:8" ht="12.75">
      <c r="A91" s="36" t="s">
        <v>18</v>
      </c>
      <c r="B91" s="3" t="s">
        <v>61</v>
      </c>
      <c r="C91" s="37">
        <v>30</v>
      </c>
      <c r="D91" s="3" t="s">
        <v>5</v>
      </c>
      <c r="G91" s="66"/>
      <c r="H91" s="4">
        <f>C91*G91</f>
        <v>0</v>
      </c>
    </row>
    <row r="92" spans="1:7" ht="12.75">
      <c r="A92" s="36"/>
      <c r="C92" s="37"/>
      <c r="G92" s="66"/>
    </row>
    <row r="93" spans="1:8" ht="12.75">
      <c r="A93" s="36" t="s">
        <v>19</v>
      </c>
      <c r="B93" s="3" t="s">
        <v>62</v>
      </c>
      <c r="C93" s="37">
        <v>69</v>
      </c>
      <c r="D93" s="3" t="s">
        <v>5</v>
      </c>
      <c r="G93" s="66"/>
      <c r="H93" s="4">
        <f>C93*G93</f>
        <v>0</v>
      </c>
    </row>
    <row r="94" spans="1:7" ht="12.75">
      <c r="A94" s="36"/>
      <c r="C94" s="37"/>
      <c r="G94" s="66"/>
    </row>
    <row r="95" spans="1:8" ht="12.75">
      <c r="A95" s="36" t="s">
        <v>20</v>
      </c>
      <c r="B95" s="3" t="s">
        <v>69</v>
      </c>
      <c r="C95" s="37">
        <v>2</v>
      </c>
      <c r="D95" s="3" t="s">
        <v>70</v>
      </c>
      <c r="G95" s="71"/>
      <c r="H95" s="4">
        <f>ROUND(C95*G95/100,-1)</f>
        <v>0</v>
      </c>
    </row>
    <row r="96" spans="1:7" ht="12.75">
      <c r="A96" s="36"/>
      <c r="C96" s="37"/>
      <c r="G96" s="66"/>
    </row>
    <row r="97" spans="1:8" ht="12.75">
      <c r="A97" s="36" t="s">
        <v>21</v>
      </c>
      <c r="B97" s="3" t="s">
        <v>53</v>
      </c>
      <c r="C97" s="37">
        <v>1</v>
      </c>
      <c r="D97" s="3" t="s">
        <v>5</v>
      </c>
      <c r="G97" s="66"/>
      <c r="H97" s="4">
        <f>C97*G97</f>
        <v>0</v>
      </c>
    </row>
    <row r="98" spans="1:7" ht="12.75">
      <c r="A98" s="36"/>
      <c r="B98" s="3" t="s">
        <v>54</v>
      </c>
      <c r="C98" s="37"/>
      <c r="G98" s="66"/>
    </row>
    <row r="99" spans="1:7" ht="12.75">
      <c r="A99" s="36"/>
      <c r="C99" s="37"/>
      <c r="G99" s="66"/>
    </row>
    <row r="100" spans="1:8" ht="12.75">
      <c r="A100" s="36" t="s">
        <v>22</v>
      </c>
      <c r="B100" s="3" t="s">
        <v>68</v>
      </c>
      <c r="C100" s="37">
        <v>1</v>
      </c>
      <c r="D100" s="3" t="s">
        <v>5</v>
      </c>
      <c r="G100" s="66"/>
      <c r="H100" s="4">
        <f>C100*G100</f>
        <v>0</v>
      </c>
    </row>
    <row r="101" spans="3:7" ht="12.75">
      <c r="C101" s="37"/>
      <c r="G101" s="66"/>
    </row>
    <row r="102" spans="1:8" ht="15">
      <c r="A102" s="45"/>
      <c r="B102" s="46" t="s">
        <v>7</v>
      </c>
      <c r="C102" s="47"/>
      <c r="D102" s="45"/>
      <c r="E102" s="45"/>
      <c r="F102" s="45"/>
      <c r="G102" s="72"/>
      <c r="H102" s="15">
        <f>SUM(H85:H100)</f>
        <v>0</v>
      </c>
    </row>
    <row r="103" spans="1:8" ht="13.5" thickBot="1">
      <c r="A103" s="48"/>
      <c r="B103" s="41"/>
      <c r="C103" s="49"/>
      <c r="D103" s="48"/>
      <c r="E103" s="48"/>
      <c r="F103" s="48"/>
      <c r="G103" s="73"/>
      <c r="H103" s="43"/>
    </row>
    <row r="104" spans="3:7" ht="12.75">
      <c r="C104" s="37"/>
      <c r="G104" s="66"/>
    </row>
    <row r="105" spans="1:7" ht="15">
      <c r="A105" s="34" t="s">
        <v>28</v>
      </c>
      <c r="B105" s="23" t="s">
        <v>8</v>
      </c>
      <c r="G105" s="66"/>
    </row>
    <row r="106" ht="12.75">
      <c r="G106" s="66"/>
    </row>
    <row r="107" spans="1:8" ht="12.75">
      <c r="A107" s="36" t="s">
        <v>16</v>
      </c>
      <c r="B107" s="3" t="s">
        <v>108</v>
      </c>
      <c r="C107" s="2">
        <v>19200</v>
      </c>
      <c r="D107" s="3" t="s">
        <v>1</v>
      </c>
      <c r="G107" s="66"/>
      <c r="H107" s="4">
        <f aca="true" t="shared" si="0" ref="H107:H118">C107*G107</f>
        <v>0</v>
      </c>
    </row>
    <row r="108" spans="1:7" ht="12.75">
      <c r="A108" s="36"/>
      <c r="G108" s="66"/>
    </row>
    <row r="109" spans="1:8" ht="12.75">
      <c r="A109" s="36" t="s">
        <v>17</v>
      </c>
      <c r="B109" s="3" t="s">
        <v>55</v>
      </c>
      <c r="C109" s="2">
        <v>5</v>
      </c>
      <c r="D109" s="3" t="s">
        <v>6</v>
      </c>
      <c r="G109" s="66"/>
      <c r="H109" s="4">
        <f t="shared" si="0"/>
        <v>0</v>
      </c>
    </row>
    <row r="110" spans="1:7" ht="12.75">
      <c r="A110" s="36"/>
      <c r="G110" s="66"/>
    </row>
    <row r="111" spans="1:8" ht="12.75">
      <c r="A111" s="36" t="s">
        <v>18</v>
      </c>
      <c r="B111" s="3" t="s">
        <v>106</v>
      </c>
      <c r="C111" s="2">
        <v>1</v>
      </c>
      <c r="D111" s="3" t="s">
        <v>6</v>
      </c>
      <c r="G111" s="66"/>
      <c r="H111" s="4">
        <f t="shared" si="0"/>
        <v>0</v>
      </c>
    </row>
    <row r="112" spans="1:7" ht="12.75">
      <c r="A112" s="36"/>
      <c r="G112" s="66"/>
    </row>
    <row r="113" spans="1:8" ht="12.75">
      <c r="A113" s="36" t="s">
        <v>19</v>
      </c>
      <c r="B113" s="3" t="s">
        <v>56</v>
      </c>
      <c r="C113" s="37">
        <v>69</v>
      </c>
      <c r="D113" s="3" t="s">
        <v>5</v>
      </c>
      <c r="G113" s="66"/>
      <c r="H113" s="4">
        <f t="shared" si="0"/>
        <v>0</v>
      </c>
    </row>
    <row r="114" spans="1:7" ht="12.75">
      <c r="A114" s="36"/>
      <c r="C114" s="37"/>
      <c r="G114" s="66"/>
    </row>
    <row r="115" spans="1:8" ht="12.75">
      <c r="A115" s="36" t="s">
        <v>20</v>
      </c>
      <c r="B115" s="3" t="s">
        <v>85</v>
      </c>
      <c r="C115" s="37">
        <v>3</v>
      </c>
      <c r="D115" s="3" t="s">
        <v>5</v>
      </c>
      <c r="G115" s="66"/>
      <c r="H115" s="4">
        <f t="shared" si="0"/>
        <v>0</v>
      </c>
    </row>
    <row r="116" spans="1:7" ht="12.75">
      <c r="A116" s="36"/>
      <c r="C116" s="37"/>
      <c r="G116" s="66"/>
    </row>
    <row r="117" spans="1:8" ht="12.75">
      <c r="A117" s="36" t="s">
        <v>21</v>
      </c>
      <c r="B117" s="3" t="s">
        <v>57</v>
      </c>
      <c r="C117" s="37">
        <v>1</v>
      </c>
      <c r="D117" s="3" t="s">
        <v>6</v>
      </c>
      <c r="G117" s="66"/>
      <c r="H117" s="4">
        <f t="shared" si="0"/>
        <v>0</v>
      </c>
    </row>
    <row r="118" spans="3:8" ht="12.75">
      <c r="C118" s="37"/>
      <c r="G118" s="66"/>
      <c r="H118" s="4">
        <f t="shared" si="0"/>
        <v>0</v>
      </c>
    </row>
    <row r="119" spans="2:8" ht="15">
      <c r="B119" s="23" t="s">
        <v>29</v>
      </c>
      <c r="G119" s="66"/>
      <c r="H119" s="39">
        <f>SUM(H107:H117)</f>
        <v>0</v>
      </c>
    </row>
    <row r="120" spans="1:8" ht="12" customHeight="1" thickBot="1">
      <c r="A120" s="48"/>
      <c r="B120" s="41"/>
      <c r="C120" s="50"/>
      <c r="D120" s="48"/>
      <c r="E120" s="48"/>
      <c r="F120" s="48"/>
      <c r="G120" s="73"/>
      <c r="H120" s="43"/>
    </row>
    <row r="121" spans="1:8" ht="12" customHeight="1">
      <c r="A121" s="45"/>
      <c r="B121" s="22"/>
      <c r="C121" s="61"/>
      <c r="D121" s="45"/>
      <c r="E121" s="45"/>
      <c r="F121" s="45"/>
      <c r="G121" s="72"/>
      <c r="H121" s="15"/>
    </row>
    <row r="122" spans="1:8" ht="12" customHeight="1">
      <c r="A122" s="34" t="s">
        <v>28</v>
      </c>
      <c r="B122" s="23" t="s">
        <v>112</v>
      </c>
      <c r="C122" s="61"/>
      <c r="D122" s="45"/>
      <c r="E122" s="45"/>
      <c r="F122" s="45"/>
      <c r="G122" s="72"/>
      <c r="H122" s="15"/>
    </row>
    <row r="123" spans="1:8" ht="12" customHeight="1">
      <c r="A123" s="45"/>
      <c r="B123" s="22"/>
      <c r="C123" s="61"/>
      <c r="D123" s="45"/>
      <c r="E123" s="45"/>
      <c r="F123" s="45"/>
      <c r="G123" s="72"/>
      <c r="H123" s="15"/>
    </row>
    <row r="124" spans="1:8" ht="12" customHeight="1">
      <c r="A124" s="36" t="s">
        <v>16</v>
      </c>
      <c r="B124" s="3" t="s">
        <v>110</v>
      </c>
      <c r="C124" s="37">
        <v>1</v>
      </c>
      <c r="D124" s="3" t="s">
        <v>5</v>
      </c>
      <c r="G124" s="66"/>
      <c r="H124" s="4">
        <f>C124*G124</f>
        <v>0</v>
      </c>
    </row>
    <row r="125" spans="1:8" ht="12" customHeight="1">
      <c r="A125" s="36"/>
      <c r="C125" s="61"/>
      <c r="D125" s="45"/>
      <c r="E125" s="45"/>
      <c r="F125" s="45"/>
      <c r="G125" s="72"/>
      <c r="H125" s="15"/>
    </row>
    <row r="126" spans="1:8" ht="12" customHeight="1">
      <c r="A126" s="36" t="s">
        <v>17</v>
      </c>
      <c r="B126" s="3" t="s">
        <v>111</v>
      </c>
      <c r="C126" s="37">
        <v>1</v>
      </c>
      <c r="D126" s="3" t="s">
        <v>5</v>
      </c>
      <c r="E126" s="45"/>
      <c r="F126" s="45"/>
      <c r="G126" s="72"/>
      <c r="H126" s="4">
        <f>C126*G126</f>
        <v>0</v>
      </c>
    </row>
    <row r="127" spans="1:8" ht="12" customHeight="1">
      <c r="A127" s="36"/>
      <c r="C127" s="61"/>
      <c r="D127" s="45"/>
      <c r="E127" s="45"/>
      <c r="F127" s="45"/>
      <c r="G127" s="72"/>
      <c r="H127" s="15"/>
    </row>
    <row r="128" spans="1:8" ht="12" customHeight="1">
      <c r="A128" s="36" t="s">
        <v>18</v>
      </c>
      <c r="B128" s="3" t="s">
        <v>114</v>
      </c>
      <c r="C128" s="61">
        <v>6</v>
      </c>
      <c r="D128" s="3" t="s">
        <v>5</v>
      </c>
      <c r="E128" s="45"/>
      <c r="F128" s="45"/>
      <c r="G128" s="72"/>
      <c r="H128" s="4">
        <f>C128*G128</f>
        <v>0</v>
      </c>
    </row>
    <row r="129" spans="1:8" ht="12" customHeight="1">
      <c r="A129" s="36"/>
      <c r="C129" s="61"/>
      <c r="D129" s="45"/>
      <c r="E129" s="45"/>
      <c r="F129" s="45"/>
      <c r="G129" s="72"/>
      <c r="H129" s="15"/>
    </row>
    <row r="130" spans="1:8" ht="12" customHeight="1">
      <c r="A130" s="36" t="s">
        <v>19</v>
      </c>
      <c r="B130" s="3" t="s">
        <v>115</v>
      </c>
      <c r="C130" s="37">
        <v>1</v>
      </c>
      <c r="D130" s="3" t="s">
        <v>5</v>
      </c>
      <c r="E130" s="45"/>
      <c r="F130" s="45"/>
      <c r="G130" s="72"/>
      <c r="H130" s="4">
        <f>C130*G130</f>
        <v>0</v>
      </c>
    </row>
    <row r="131" spans="1:8" ht="12" customHeight="1">
      <c r="A131" s="36"/>
      <c r="C131" s="61"/>
      <c r="D131" s="45"/>
      <c r="E131" s="45"/>
      <c r="F131" s="45"/>
      <c r="G131" s="72"/>
      <c r="H131" s="15"/>
    </row>
    <row r="132" spans="2:8" ht="12" customHeight="1">
      <c r="B132" s="23" t="s">
        <v>113</v>
      </c>
      <c r="G132" s="66"/>
      <c r="H132" s="39">
        <f>SUM(H123:H130)</f>
        <v>0</v>
      </c>
    </row>
    <row r="133" spans="1:8" ht="13.5" thickBot="1">
      <c r="A133" s="48"/>
      <c r="B133" s="41"/>
      <c r="C133" s="50"/>
      <c r="D133" s="48"/>
      <c r="E133" s="48"/>
      <c r="F133" s="48"/>
      <c r="G133" s="73"/>
      <c r="H133" s="43"/>
    </row>
    <row r="134" spans="1:8" ht="12.75">
      <c r="A134" s="45"/>
      <c r="B134" s="22"/>
      <c r="C134" s="61"/>
      <c r="D134" s="45"/>
      <c r="E134" s="45"/>
      <c r="F134" s="45"/>
      <c r="G134" s="72"/>
      <c r="H134" s="15"/>
    </row>
    <row r="135" spans="1:8" ht="15">
      <c r="A135" s="34" t="s">
        <v>30</v>
      </c>
      <c r="B135" s="23" t="s">
        <v>67</v>
      </c>
      <c r="C135" s="37">
        <v>6350</v>
      </c>
      <c r="D135" s="3" t="s">
        <v>1</v>
      </c>
      <c r="G135" s="66"/>
      <c r="H135" s="39">
        <f>C135*G135</f>
        <v>0</v>
      </c>
    </row>
    <row r="136" spans="1:7" ht="14.25">
      <c r="A136" s="51"/>
      <c r="B136" s="51"/>
      <c r="G136" s="66"/>
    </row>
    <row r="137" spans="1:8" ht="15">
      <c r="A137" s="34" t="s">
        <v>109</v>
      </c>
      <c r="B137" s="23" t="s">
        <v>105</v>
      </c>
      <c r="C137" s="2">
        <v>18</v>
      </c>
      <c r="D137" s="52" t="s">
        <v>104</v>
      </c>
      <c r="E137" s="52"/>
      <c r="F137" s="52"/>
      <c r="G137" s="66"/>
      <c r="H137" s="39">
        <f>C137*G137</f>
        <v>0</v>
      </c>
    </row>
    <row r="138" spans="1:8" ht="12.75">
      <c r="A138" s="53"/>
      <c r="B138" s="1"/>
      <c r="D138" s="52"/>
      <c r="E138" s="52"/>
      <c r="F138" s="52"/>
      <c r="H138" s="39"/>
    </row>
    <row r="140" spans="2:10" s="1" customFormat="1" ht="21" customHeight="1">
      <c r="B140" s="54" t="s">
        <v>31</v>
      </c>
      <c r="C140" s="55"/>
      <c r="D140" s="54"/>
      <c r="E140" s="54"/>
      <c r="F140" s="54"/>
      <c r="G140" s="98"/>
      <c r="H140" s="56">
        <f>H79+H102+H119+H132+H135+H137</f>
        <v>0</v>
      </c>
      <c r="J140" s="40"/>
    </row>
    <row r="143" ht="12.75">
      <c r="B143" s="3" t="s">
        <v>101</v>
      </c>
    </row>
    <row r="145" ht="12.75">
      <c r="B145" s="3" t="s">
        <v>102</v>
      </c>
    </row>
  </sheetData>
  <sheetProtection/>
  <mergeCells count="2">
    <mergeCell ref="D10:G10"/>
    <mergeCell ref="B14:G14"/>
  </mergeCells>
  <printOptions/>
  <pageMargins left="0.72" right="0.24" top="0.4" bottom="0.28" header="0.2" footer="0.2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k-elektric</dc:creator>
  <cp:keywords/>
  <dc:description/>
  <cp:lastModifiedBy>Radek Hlaváček</cp:lastModifiedBy>
  <cp:lastPrinted>2019-11-14T08:31:03Z</cp:lastPrinted>
  <dcterms:created xsi:type="dcterms:W3CDTF">2011-11-02T10:19:19Z</dcterms:created>
  <dcterms:modified xsi:type="dcterms:W3CDTF">2020-09-29T10:51:49Z</dcterms:modified>
  <cp:category/>
  <cp:version/>
  <cp:contentType/>
  <cp:contentStatus/>
</cp:coreProperties>
</file>