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255" windowHeight="6930"/>
  </bookViews>
  <sheets>
    <sheet name="List1" sheetId="1" r:id="rId1"/>
  </sheets>
  <definedNames>
    <definedName name="_xlnm.Print_Titles" localSheetId="0">List1!$1:$11</definedName>
    <definedName name="_xlnm.Print_Area" localSheetId="0">List1!$B$1:$M$165</definedName>
  </definedNames>
  <calcPr calcId="124519"/>
</workbook>
</file>

<file path=xl/calcChain.xml><?xml version="1.0" encoding="utf-8"?>
<calcChain xmlns="http://schemas.openxmlformats.org/spreadsheetml/2006/main">
  <c r="U152" i="1"/>
  <c r="U154" s="1"/>
  <c r="M152"/>
  <c r="S152" s="1"/>
  <c r="S154" s="1"/>
  <c r="Q154"/>
  <c r="O154"/>
  <c r="U144"/>
  <c r="S144"/>
  <c r="O144"/>
  <c r="O148" s="1"/>
  <c r="M144"/>
  <c r="U148"/>
  <c r="S148"/>
  <c r="Q148"/>
  <c r="M148"/>
  <c r="O135"/>
  <c r="M135"/>
  <c r="U135" s="1"/>
  <c r="O132"/>
  <c r="M132"/>
  <c r="U132" s="1"/>
  <c r="O129"/>
  <c r="M129"/>
  <c r="U129" s="1"/>
  <c r="U140" s="1"/>
  <c r="Q140"/>
  <c r="O140"/>
  <c r="M117"/>
  <c r="S117" s="1"/>
  <c r="O110"/>
  <c r="M110"/>
  <c r="U110" s="1"/>
  <c r="O108"/>
  <c r="M108"/>
  <c r="U108" s="1"/>
  <c r="O101"/>
  <c r="M101"/>
  <c r="U101" s="1"/>
  <c r="O93"/>
  <c r="M93"/>
  <c r="U93" s="1"/>
  <c r="M89"/>
  <c r="U89" s="1"/>
  <c r="U82"/>
  <c r="O82"/>
  <c r="M82"/>
  <c r="S82" s="1"/>
  <c r="U77"/>
  <c r="O77"/>
  <c r="M77"/>
  <c r="S77" s="1"/>
  <c r="Q125"/>
  <c r="O125"/>
  <c r="M125"/>
  <c r="M68"/>
  <c r="U68" s="1"/>
  <c r="U73" s="1"/>
  <c r="Q73"/>
  <c r="O73"/>
  <c r="O61"/>
  <c r="O157" s="1"/>
  <c r="M61"/>
  <c r="U61" s="1"/>
  <c r="M54"/>
  <c r="U54" s="1"/>
  <c r="U52"/>
  <c r="M52"/>
  <c r="S52" s="1"/>
  <c r="U50"/>
  <c r="S50"/>
  <c r="M50"/>
  <c r="S47"/>
  <c r="M47"/>
  <c r="U47" s="1"/>
  <c r="M43"/>
  <c r="U43" s="1"/>
  <c r="U39"/>
  <c r="M39"/>
  <c r="S39" s="1"/>
  <c r="U30"/>
  <c r="S30"/>
  <c r="M30"/>
  <c r="S22"/>
  <c r="M22"/>
  <c r="U22" s="1"/>
  <c r="M14"/>
  <c r="U14" s="1"/>
  <c r="Q64"/>
  <c r="Q157" s="1"/>
  <c r="O64"/>
  <c r="U64" l="1"/>
  <c r="S14"/>
  <c r="S43"/>
  <c r="S54"/>
  <c r="S61"/>
  <c r="S68"/>
  <c r="S73" s="1"/>
  <c r="S89"/>
  <c r="S125" s="1"/>
  <c r="S93"/>
  <c r="S101"/>
  <c r="S108"/>
  <c r="S110"/>
  <c r="U117"/>
  <c r="U125" s="1"/>
  <c r="U157" s="1"/>
  <c r="U162" s="1"/>
  <c r="S129"/>
  <c r="S132"/>
  <c r="S135"/>
  <c r="M154"/>
  <c r="M64"/>
  <c r="M157" s="1"/>
  <c r="M73"/>
  <c r="M140"/>
  <c r="M160" l="1"/>
  <c r="M162" s="1"/>
  <c r="M159"/>
  <c r="S64"/>
  <c r="S157"/>
  <c r="S162" s="1"/>
  <c r="S140"/>
  <c r="U163" l="1"/>
  <c r="J163" s="1"/>
  <c r="M163" s="1"/>
  <c r="M165" s="1"/>
</calcChain>
</file>

<file path=xl/sharedStrings.xml><?xml version="1.0" encoding="utf-8"?>
<sst xmlns="http://schemas.openxmlformats.org/spreadsheetml/2006/main" count="488" uniqueCount="197">
  <si>
    <t>Datum tisku:</t>
  </si>
  <si>
    <t>22.04.2020</t>
  </si>
  <si>
    <t>Rozpočet</t>
  </si>
  <si>
    <t>Stavba:</t>
  </si>
  <si>
    <t>Roztoky</t>
  </si>
  <si>
    <t>Rekonstrukce obecního úřadu Roztoky,</t>
  </si>
  <si>
    <t>Kalkulant:</t>
  </si>
  <si>
    <t>Vratislav Tomášek</t>
  </si>
  <si>
    <t>Kraj, okres:</t>
  </si>
  <si>
    <t xml:space="preserve">    </t>
  </si>
  <si>
    <t>a příslušenství</t>
  </si>
  <si>
    <t>Objekt:</t>
  </si>
  <si>
    <t>SO 03-Venkovní úpravy,komunikace</t>
  </si>
  <si>
    <t>Kalkulace:</t>
  </si>
  <si>
    <t>3.stupně</t>
  </si>
  <si>
    <t>JKSO:</t>
  </si>
  <si>
    <t xml:space="preserve">            '</t>
  </si>
  <si>
    <t>Rozpočet:</t>
  </si>
  <si>
    <t>Vlastní objekt*rampa+schodiště</t>
  </si>
  <si>
    <t>Datum kalk.:</t>
  </si>
  <si>
    <t>24.01.2020</t>
  </si>
  <si>
    <t>KSD:</t>
  </si>
  <si>
    <t xml:space="preserve">        </t>
  </si>
  <si>
    <t>POŘ</t>
  </si>
  <si>
    <t>D</t>
  </si>
  <si>
    <t>ČÍS.KP</t>
  </si>
  <si>
    <t>POL</t>
  </si>
  <si>
    <t>Č.ROZP.POL.</t>
  </si>
  <si>
    <t>POPIS POLOŽKY</t>
  </si>
  <si>
    <t>VÝMĚRA</t>
  </si>
  <si>
    <t>MJ</t>
  </si>
  <si>
    <t>JED.CENA</t>
  </si>
  <si>
    <t xml:space="preserve"> CELK.CENA</t>
  </si>
  <si>
    <t>JEDN.HMOTNOST</t>
  </si>
  <si>
    <t>CELK.HMOTNOST</t>
  </si>
  <si>
    <t>JEDN.HMOT.SUTI</t>
  </si>
  <si>
    <t>CELK.HMOT.SUTI</t>
  </si>
  <si>
    <t>DPH sníž.</t>
  </si>
  <si>
    <t>DPH zákl.</t>
  </si>
  <si>
    <t>TYP</t>
  </si>
  <si>
    <t xml:space="preserve">SKP       </t>
  </si>
  <si>
    <t>Č.SPECIFIKACE</t>
  </si>
  <si>
    <t>Kč</t>
  </si>
  <si>
    <t>t</t>
  </si>
  <si>
    <t>0100</t>
  </si>
  <si>
    <t>Zemní práce</t>
  </si>
  <si>
    <t xml:space="preserve">MEZISOUČET: </t>
  </si>
  <si>
    <t xml:space="preserve">   </t>
  </si>
  <si>
    <t>C12220-1101/00</t>
  </si>
  <si>
    <t>Odkopávky a prokopávky nezapažené v hornině tř. 3 objem do 100 m3</t>
  </si>
  <si>
    <t xml:space="preserve">m3  </t>
  </si>
  <si>
    <t>K</t>
  </si>
  <si>
    <t xml:space="preserve">     (0,190)&lt;-</t>
  </si>
  <si>
    <t>3,07*0,062</t>
  </si>
  <si>
    <t>V</t>
  </si>
  <si>
    <t xml:space="preserve">   (102,370)&lt;-</t>
  </si>
  <si>
    <t>102,56-0,190</t>
  </si>
  <si>
    <t>102,18+0,190</t>
  </si>
  <si>
    <t/>
  </si>
  <si>
    <t>rampa</t>
  </si>
  <si>
    <t xml:space="preserve">     (0,840)&lt;-</t>
  </si>
  <si>
    <t>3,07*1,44*(0,38+0)*0,5</t>
  </si>
  <si>
    <t>schodiště</t>
  </si>
  <si>
    <t xml:space="preserve">     (0,480)&lt;-</t>
  </si>
  <si>
    <t>1,50*0,80*(0,80+0)*0,5</t>
  </si>
  <si>
    <t>C12220-1109/00</t>
  </si>
  <si>
    <t>Příplatek za lepivost u odkopávek v hornině tř. 1 až 3</t>
  </si>
  <si>
    <t xml:space="preserve">C16230-1101/00
</t>
  </si>
  <si>
    <t>Vodorovné přemístění do 500 m výkopku z horniny tř. 1 až 4
Odvoz zeminy na mezideponii.</t>
  </si>
  <si>
    <t>odvoz zeminy nab mezideponiu</t>
  </si>
  <si>
    <t xml:space="preserve">C17120-1201/00
</t>
  </si>
  <si>
    <t>Uložení sypaniny na skládky
 Mezideponie.</t>
  </si>
  <si>
    <t>mezideponie</t>
  </si>
  <si>
    <t>odkopávka do 100m3</t>
  </si>
  <si>
    <t xml:space="preserve">     (1,320)&lt;-</t>
  </si>
  <si>
    <t>1,320</t>
  </si>
  <si>
    <t xml:space="preserve">C16710-1101/00
</t>
  </si>
  <si>
    <t>Nakládání výkopku z hornin tř. 1 až 4 do 100 m3
Pro odvoz na skládku.</t>
  </si>
  <si>
    <t>odvoz veškeré vykopané zeminy</t>
  </si>
  <si>
    <t xml:space="preserve">C16270-1105/00
</t>
  </si>
  <si>
    <t>Vodorovné přemístění do 10000 m výkopku z horniny tř. 1 až 4
Odvoz zeminy na skládku.</t>
  </si>
  <si>
    <t>odvoz na skládku</t>
  </si>
  <si>
    <t xml:space="preserve">C16270-1109/00
</t>
  </si>
  <si>
    <t>Příplatek k vodorovnému přemístění výkopku z horniny tř. 1 až 4 ZKD 1000 m přes 10000 m
do 20km
Skládka Lány.</t>
  </si>
  <si>
    <t xml:space="preserve">    (13,200)&lt;-</t>
  </si>
  <si>
    <t>1,320*10</t>
  </si>
  <si>
    <t xml:space="preserve">              </t>
  </si>
  <si>
    <t>Skládkovné zeminy</t>
  </si>
  <si>
    <t xml:space="preserve">t   </t>
  </si>
  <si>
    <t xml:space="preserve">     (2,112)&lt;-</t>
  </si>
  <si>
    <t>1,320*1,600</t>
  </si>
  <si>
    <t>C17110-1111/00</t>
  </si>
  <si>
    <t>Uložení sypaniny z hornin nesoudržných sypkých s vlhkostí l(d) 0,9 v aktivní zóně</t>
  </si>
  <si>
    <t xml:space="preserve">     (2,201)&lt;-</t>
  </si>
  <si>
    <t>(8,0-3,07)*1,44*(0,62+0)*0,5</t>
  </si>
  <si>
    <t xml:space="preserve">     (0,533)&lt;-</t>
  </si>
  <si>
    <t>0,16/0,30</t>
  </si>
  <si>
    <t xml:space="preserve">     (0,281)&lt;-</t>
  </si>
  <si>
    <t>0,15/0,533</t>
  </si>
  <si>
    <t xml:space="preserve">     (0,317)&lt;-</t>
  </si>
  <si>
    <t>(1,50-0,28)*0,80*(0+0,65)*0,5</t>
  </si>
  <si>
    <t xml:space="preserve">14.21.12      </t>
  </si>
  <si>
    <t>5833362500</t>
  </si>
  <si>
    <t>kamenivo těžené hrubé frakce 4-8 třída B</t>
  </si>
  <si>
    <t>M</t>
  </si>
  <si>
    <t xml:space="preserve">     (4,196)&lt;-</t>
  </si>
  <si>
    <t>2,518*1,50*1,01*1,10</t>
  </si>
  <si>
    <t>0210</t>
  </si>
  <si>
    <t>Úprava podloží</t>
  </si>
  <si>
    <t xml:space="preserve">m2  </t>
  </si>
  <si>
    <t xml:space="preserve">C21590-       
</t>
  </si>
  <si>
    <t>Zhutnění podloží z hornin nesoudržných
Pod  rampu.</t>
  </si>
  <si>
    <t xml:space="preserve">     (1,002)&lt;-</t>
  </si>
  <si>
    <t>1/0,9980</t>
  </si>
  <si>
    <t xml:space="preserve">    (11,543)&lt;-</t>
  </si>
  <si>
    <t>8,0*1,44*1,002</t>
  </si>
  <si>
    <t>0430</t>
  </si>
  <si>
    <t>Schodiště</t>
  </si>
  <si>
    <t>C43032-1515/00</t>
  </si>
  <si>
    <t>Schodišťová konstrukce ze ŽB tř. C 20/25</t>
  </si>
  <si>
    <t>16/30</t>
  </si>
  <si>
    <t xml:space="preserve">     (1,133)&lt;-</t>
  </si>
  <si>
    <t>1/0,8823</t>
  </si>
  <si>
    <t xml:space="preserve">     (0,166)&lt;-</t>
  </si>
  <si>
    <t>(1,50-0,28)*0,80*0,15*1,133</t>
  </si>
  <si>
    <t xml:space="preserve">     (0,019)&lt;-</t>
  </si>
  <si>
    <t>0,80*0,28*0,15*0,5*1,133</t>
  </si>
  <si>
    <t>C43135-1121/00</t>
  </si>
  <si>
    <t>Zřízení bednění podest schodišť  přímočarých v do 4 m</t>
  </si>
  <si>
    <t>boky</t>
  </si>
  <si>
    <t xml:space="preserve">     (0,207)&lt;-</t>
  </si>
  <si>
    <t>(1,50-0,28)*0,15*1,133</t>
  </si>
  <si>
    <t xml:space="preserve">     (0,024)&lt;-</t>
  </si>
  <si>
    <t>0,28*0,15*0,5*1,133</t>
  </si>
  <si>
    <t>C43135-1122/00</t>
  </si>
  <si>
    <t>Odstranění bednění podest schodišť a ramp přímočarých v do 4 m</t>
  </si>
  <si>
    <t xml:space="preserve">C43036-1821/00
</t>
  </si>
  <si>
    <t>Výztuž schodišťové konstrukce  betonářskou ocelí 10 505
odhad
Je uvažováno 50kg výztuže/m3  schodiště.</t>
  </si>
  <si>
    <t>schodišťové stupně</t>
  </si>
  <si>
    <t xml:space="preserve">     (0,005)&lt;-</t>
  </si>
  <si>
    <t>0,80*0,30*0,16*0,5*5*50,0*0,001</t>
  </si>
  <si>
    <t>schodišťová deska</t>
  </si>
  <si>
    <t xml:space="preserve">     (0,008)&lt;-</t>
  </si>
  <si>
    <t>(1,50-0,28)*0,80*0,15*1,133*50,0*0,001</t>
  </si>
  <si>
    <t xml:space="preserve">     (0,001)&lt;-</t>
  </si>
  <si>
    <t>0,80*0,28*0,15*0,5*1,133*50,0*0,001</t>
  </si>
  <si>
    <t xml:space="preserve">C43036-2021/00
</t>
  </si>
  <si>
    <t>Výztuž schodišťové konstrukce  svařovanými sítěmi Kari
odhad
Je uvažováno 50kg výztuže/m3  schodiště.</t>
  </si>
  <si>
    <t>KH 30</t>
  </si>
  <si>
    <t>Q 100*100*6mm</t>
  </si>
  <si>
    <t>(1,50-0,28)*0,80*1,133*4,44*0,001</t>
  </si>
  <si>
    <t>0,80*0,28*1,133*4,44*0,001</t>
  </si>
  <si>
    <t xml:space="preserve">C43431-1      </t>
  </si>
  <si>
    <t>Schodišťové stupně dusané na terén z betonu tř. C 20/25 bez potěru</t>
  </si>
  <si>
    <t xml:space="preserve">m   </t>
  </si>
  <si>
    <t xml:space="preserve">     (4,000)&lt;-</t>
  </si>
  <si>
    <t>0,80*5</t>
  </si>
  <si>
    <t>C43435-1141/00</t>
  </si>
  <si>
    <t>Zřízení bednění stupňů přímočarých schodišť</t>
  </si>
  <si>
    <t>stupnice</t>
  </si>
  <si>
    <t xml:space="preserve">     (1,200)&lt;-</t>
  </si>
  <si>
    <t>0,80*0,30*5</t>
  </si>
  <si>
    <t>podstupnice</t>
  </si>
  <si>
    <t xml:space="preserve">     (0,640)&lt;-</t>
  </si>
  <si>
    <t>0,80*0,16*5</t>
  </si>
  <si>
    <t xml:space="preserve">     (0,120)&lt;-</t>
  </si>
  <si>
    <t>0,30*0,16*0,5*5</t>
  </si>
  <si>
    <t>C43435-1142/00</t>
  </si>
  <si>
    <t>Odstranění bednění stupňů přímočarých schodišť</t>
  </si>
  <si>
    <t>0500</t>
  </si>
  <si>
    <t>Komunikace</t>
  </si>
  <si>
    <t xml:space="preserve">C56483-1111/00
</t>
  </si>
  <si>
    <t>Podklad ze štěrkodrtě ŠD tl 100 mm
Chodníky.</t>
  </si>
  <si>
    <t xml:space="preserve">C59121-1111/00
</t>
  </si>
  <si>
    <t>Kladení dlažby z kostek drobných (mozaika) do lože z kameniva těženého
Chodníky.
Vyplnění spár dlažby je uvažováno v ceně pokládky.</t>
  </si>
  <si>
    <t xml:space="preserve">00000-2206
</t>
  </si>
  <si>
    <t>Mozaiková žulová kostková dlažba
z kostek 6*6 cm</t>
  </si>
  <si>
    <t>ploch\a dle projektanta</t>
  </si>
  <si>
    <t xml:space="preserve">     (3,600)&lt;-</t>
  </si>
  <si>
    <t>0,06*0,06*1000</t>
  </si>
  <si>
    <t xml:space="preserve">     (4,710)&lt;-</t>
  </si>
  <si>
    <t>0,06*0,06*400*277,777*11,543*0,001*1,02</t>
  </si>
  <si>
    <t>0630</t>
  </si>
  <si>
    <t>Podlahové konstrukce</t>
  </si>
  <si>
    <t>C63245-1426/00</t>
  </si>
  <si>
    <t>Potěr pískocementový tl do 20 mm tř. C 25 běžný</t>
  </si>
  <si>
    <t>0990</t>
  </si>
  <si>
    <t>Přesun hmot HSV</t>
  </si>
  <si>
    <t>C99928-1111/00</t>
  </si>
  <si>
    <t>Přesun hmot pro opravy a údržbu budov v do 25 m</t>
  </si>
  <si>
    <t>CELKEM:</t>
  </si>
  <si>
    <t>Zařízení staveniště</t>
  </si>
  <si>
    <t>R</t>
  </si>
  <si>
    <t>Kompletační činnost</t>
  </si>
  <si>
    <t>CELKOVÝ SOUČET:</t>
  </si>
  <si>
    <t>DPH-SAZBA</t>
  </si>
  <si>
    <t>CELKOVÝ SOUČET VČETNĚ DPH: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</si>
</sst>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6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2" xfId="0" applyFont="1" applyBorder="1" applyAlignment="1"/>
    <xf numFmtId="0" fontId="4" fillId="0" borderId="2" xfId="0" applyFont="1" applyBorder="1" applyAlignment="1"/>
    <xf numFmtId="0" fontId="4" fillId="0" borderId="0" xfId="0" applyFont="1" applyAlignment="1"/>
    <xf numFmtId="49" fontId="1" fillId="0" borderId="0" xfId="0" quotePrefix="1" applyNumberFormat="1" applyFont="1"/>
    <xf numFmtId="0" fontId="1" fillId="0" borderId="3" xfId="0" applyFont="1" applyBorder="1"/>
    <xf numFmtId="0" fontId="1" fillId="0" borderId="1" xfId="0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/>
    <xf numFmtId="0" fontId="5" fillId="0" borderId="2" xfId="0" applyFont="1" applyBorder="1" applyAlignme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/>
    <xf numFmtId="3" fontId="1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 vertical="top"/>
    </xf>
    <xf numFmtId="165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/>
    <xf numFmtId="0" fontId="1" fillId="0" borderId="4" xfId="0" applyFont="1" applyBorder="1"/>
    <xf numFmtId="0" fontId="5" fillId="0" borderId="4" xfId="0" applyFont="1" applyBorder="1" applyAlignment="1"/>
    <xf numFmtId="3" fontId="5" fillId="0" borderId="4" xfId="0" applyNumberFormat="1" applyFont="1" applyBorder="1"/>
    <xf numFmtId="164" fontId="5" fillId="0" borderId="4" xfId="0" applyNumberFormat="1" applyFont="1" applyBorder="1"/>
    <xf numFmtId="0" fontId="5" fillId="0" borderId="4" xfId="0" applyFont="1" applyBorder="1"/>
    <xf numFmtId="9" fontId="1" fillId="0" borderId="0" xfId="0" applyNumberFormat="1" applyFont="1" applyAlignment="1">
      <alignment horizontal="center"/>
    </xf>
    <xf numFmtId="3" fontId="1" fillId="0" borderId="2" xfId="0" applyNumberFormat="1" applyFont="1" applyBorder="1" applyAlignment="1"/>
    <xf numFmtId="0" fontId="1" fillId="0" borderId="5" xfId="0" applyFont="1" applyBorder="1" applyAlignment="1"/>
    <xf numFmtId="0" fontId="1" fillId="0" borderId="5" xfId="0" applyFont="1" applyBorder="1"/>
    <xf numFmtId="0" fontId="5" fillId="0" borderId="5" xfId="0" applyFont="1" applyBorder="1" applyAlignment="1"/>
    <xf numFmtId="3" fontId="5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5"/>
  <sheetViews>
    <sheetView showZeros="0" tabSelected="1" workbookViewId="0"/>
  </sheetViews>
  <sheetFormatPr defaultRowHeight="15"/>
  <cols>
    <col min="1" max="1" width="4.28515625" style="1" customWidth="1"/>
    <col min="2" max="2" width="3.85546875" style="1" customWidth="1"/>
    <col min="3" max="3" width="2.7109375" style="1" customWidth="1"/>
    <col min="4" max="4" width="9.7109375" style="1" customWidth="1"/>
    <col min="5" max="5" width="4.5703125" style="1" customWidth="1"/>
    <col min="6" max="6" width="13.28515625" style="1" customWidth="1"/>
    <col min="7" max="7" width="54.140625" style="1" customWidth="1"/>
    <col min="8" max="8" width="11.140625" style="1" customWidth="1"/>
    <col min="9" max="9" width="13.42578125" style="1" customWidth="1"/>
    <col min="10" max="10" width="4.7109375" style="1" customWidth="1"/>
    <col min="11" max="11" width="11" style="1" customWidth="1"/>
    <col min="12" max="12" width="0" style="1" hidden="1" customWidth="1"/>
    <col min="13" max="13" width="13.5703125" style="1" customWidth="1"/>
    <col min="14" max="17" width="15.7109375" style="1" customWidth="1"/>
    <col min="18" max="18" width="9.7109375" style="1" customWidth="1"/>
    <col min="19" max="19" width="13.5703125" style="1" customWidth="1"/>
    <col min="20" max="20" width="9.7109375" style="1" customWidth="1"/>
    <col min="21" max="21" width="13.5703125" style="1" customWidth="1"/>
  </cols>
  <sheetData>
    <row r="1" spans="1:21" ht="16.5" customHeight="1">
      <c r="B1" s="3"/>
      <c r="C1" s="3"/>
      <c r="D1" s="3"/>
      <c r="E1" s="3"/>
      <c r="F1" s="3"/>
      <c r="G1" s="3"/>
      <c r="K1" s="4" t="s">
        <v>0</v>
      </c>
      <c r="M1" s="5" t="s">
        <v>1</v>
      </c>
    </row>
    <row r="2" spans="1:21" ht="16.5" customHeight="1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21" ht="0.75" customHeight="1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7"/>
      <c r="O3" s="7"/>
      <c r="P3" s="7"/>
      <c r="Q3" s="7"/>
    </row>
    <row r="4" spans="1:21" ht="13.5" customHeight="1">
      <c r="B4" s="9" t="s">
        <v>3</v>
      </c>
      <c r="C4" s="8"/>
      <c r="D4" s="8"/>
      <c r="E4" s="1">
        <v>3430</v>
      </c>
      <c r="F4" s="1" t="s">
        <v>4</v>
      </c>
      <c r="G4" s="1" t="s">
        <v>5</v>
      </c>
      <c r="H4" s="4" t="s">
        <v>6</v>
      </c>
      <c r="I4" s="8" t="s">
        <v>7</v>
      </c>
      <c r="J4" s="8"/>
      <c r="K4" s="4" t="s">
        <v>8</v>
      </c>
      <c r="M4" s="1" t="s">
        <v>9</v>
      </c>
    </row>
    <row r="5" spans="1:21" ht="12.75" customHeight="1">
      <c r="G5" s="1" t="s">
        <v>10</v>
      </c>
    </row>
    <row r="6" spans="1:21" ht="13.5" customHeight="1">
      <c r="B6" s="10" t="s">
        <v>11</v>
      </c>
      <c r="C6" s="2"/>
      <c r="D6" s="2"/>
      <c r="E6" s="1">
        <v>3</v>
      </c>
      <c r="G6" s="1" t="s">
        <v>12</v>
      </c>
      <c r="H6" s="4" t="s">
        <v>13</v>
      </c>
      <c r="I6" s="2" t="s">
        <v>14</v>
      </c>
      <c r="J6" s="2"/>
      <c r="K6" s="4" t="s">
        <v>15</v>
      </c>
      <c r="M6" s="11" t="s">
        <v>16</v>
      </c>
    </row>
    <row r="7" spans="1:21" ht="13.5" customHeight="1">
      <c r="B7" s="10" t="s">
        <v>17</v>
      </c>
      <c r="C7" s="2"/>
      <c r="D7" s="2"/>
      <c r="E7" s="1">
        <v>2</v>
      </c>
      <c r="G7" s="1" t="s">
        <v>18</v>
      </c>
      <c r="H7" s="4" t="s">
        <v>19</v>
      </c>
      <c r="I7" s="2" t="s">
        <v>20</v>
      </c>
      <c r="J7" s="2"/>
      <c r="K7" s="4" t="s">
        <v>21</v>
      </c>
      <c r="M7" s="1" t="s">
        <v>22</v>
      </c>
    </row>
    <row r="8" spans="1:21" ht="0.75" customHeight="1" thickBot="1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spans="1:21" ht="15" customHeight="1" thickTop="1">
      <c r="A9" s="1" t="s">
        <v>39</v>
      </c>
      <c r="B9" s="1" t="s">
        <v>23</v>
      </c>
      <c r="C9" s="1" t="s">
        <v>24</v>
      </c>
      <c r="D9" s="1" t="s">
        <v>25</v>
      </c>
      <c r="E9" s="1" t="s">
        <v>26</v>
      </c>
      <c r="F9" s="1" t="s">
        <v>27</v>
      </c>
      <c r="G9" s="1" t="s">
        <v>28</v>
      </c>
      <c r="I9" s="5" t="s">
        <v>29</v>
      </c>
      <c r="J9" s="1" t="s">
        <v>30</v>
      </c>
      <c r="K9" s="5" t="s">
        <v>31</v>
      </c>
      <c r="M9" s="5" t="s">
        <v>32</v>
      </c>
      <c r="N9" s="1" t="s">
        <v>33</v>
      </c>
      <c r="O9" s="1" t="s">
        <v>34</v>
      </c>
      <c r="P9" s="1" t="s">
        <v>35</v>
      </c>
      <c r="Q9" s="1" t="s">
        <v>36</v>
      </c>
      <c r="R9" s="1" t="s">
        <v>37</v>
      </c>
      <c r="S9" s="1" t="s">
        <v>37</v>
      </c>
      <c r="T9" s="1" t="s">
        <v>38</v>
      </c>
      <c r="U9" s="1" t="s">
        <v>38</v>
      </c>
    </row>
    <row r="10" spans="1:21" ht="15" customHeight="1">
      <c r="B10" s="7"/>
      <c r="C10" s="7"/>
      <c r="D10" s="7" t="s">
        <v>40</v>
      </c>
      <c r="E10" s="7"/>
      <c r="F10" s="7" t="s">
        <v>41</v>
      </c>
      <c r="G10" s="7"/>
      <c r="H10" s="7"/>
      <c r="I10" s="7"/>
      <c r="J10" s="7"/>
      <c r="K10" s="13" t="s">
        <v>42</v>
      </c>
      <c r="L10" s="7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5" t="s">
        <v>42</v>
      </c>
      <c r="U10" s="5" t="s">
        <v>42</v>
      </c>
    </row>
    <row r="11" spans="1:21" ht="12.75" customHeight="1"/>
    <row r="12" spans="1:21" ht="15" customHeight="1">
      <c r="A12" s="1" t="s">
        <v>24</v>
      </c>
      <c r="B12" s="6"/>
      <c r="C12" s="6"/>
      <c r="D12" s="6"/>
      <c r="E12" s="6"/>
      <c r="F12" s="14" t="s">
        <v>44</v>
      </c>
      <c r="G12" s="15" t="s">
        <v>45</v>
      </c>
      <c r="H12" s="6"/>
      <c r="I12" s="6"/>
      <c r="J12" s="6"/>
      <c r="K12" s="6"/>
      <c r="L12" s="6"/>
      <c r="M12" s="6"/>
      <c r="N12" s="7"/>
      <c r="O12" s="7"/>
      <c r="P12" s="7"/>
      <c r="Q12" s="7"/>
    </row>
    <row r="13" spans="1:21" ht="3" customHeight="1"/>
    <row r="14" spans="1:21" ht="12.75" customHeight="1">
      <c r="A14" s="1" t="s">
        <v>51</v>
      </c>
      <c r="B14" s="1">
        <v>1</v>
      </c>
      <c r="C14" s="1">
        <v>0</v>
      </c>
      <c r="D14" s="5">
        <v>1010127</v>
      </c>
      <c r="E14" s="1" t="s">
        <v>47</v>
      </c>
      <c r="F14" s="17" t="s">
        <v>48</v>
      </c>
      <c r="G14" s="23" t="s">
        <v>49</v>
      </c>
      <c r="H14" s="24"/>
      <c r="I14" s="25">
        <v>1.32</v>
      </c>
      <c r="J14" s="1" t="s">
        <v>50</v>
      </c>
      <c r="K14" s="26">
        <v>0</v>
      </c>
      <c r="M14" s="27">
        <f>ROUND(I14*K14,0)</f>
        <v>0</v>
      </c>
      <c r="R14" s="28">
        <v>0</v>
      </c>
      <c r="S14" s="29">
        <f>ROUND(M14*R14,2)</f>
        <v>0</v>
      </c>
      <c r="T14" s="28">
        <v>1</v>
      </c>
      <c r="U14" s="29">
        <f>ROUND(M14*T14,2)</f>
        <v>0</v>
      </c>
    </row>
    <row r="15" spans="1:21" s="40" customFormat="1">
      <c r="A15" s="30" t="s">
        <v>54</v>
      </c>
      <c r="B15" s="30"/>
      <c r="C15" s="30"/>
      <c r="D15" s="31"/>
      <c r="E15" s="30"/>
      <c r="F15" s="32" t="s">
        <v>52</v>
      </c>
      <c r="G15" s="33" t="s">
        <v>53</v>
      </c>
      <c r="H15" s="34"/>
      <c r="I15" s="35"/>
      <c r="J15" s="30"/>
      <c r="K15" s="36"/>
      <c r="L15" s="30"/>
      <c r="M15" s="37"/>
      <c r="N15" s="30"/>
      <c r="O15" s="30"/>
      <c r="P15" s="30"/>
      <c r="Q15" s="30"/>
      <c r="R15" s="38"/>
      <c r="S15" s="39"/>
      <c r="T15" s="38"/>
      <c r="U15" s="39"/>
    </row>
    <row r="16" spans="1:21" s="40" customFormat="1">
      <c r="A16" s="30" t="s">
        <v>54</v>
      </c>
      <c r="B16" s="30"/>
      <c r="C16" s="30"/>
      <c r="D16" s="31"/>
      <c r="E16" s="30"/>
      <c r="F16" s="32" t="s">
        <v>55</v>
      </c>
      <c r="G16" s="33" t="s">
        <v>56</v>
      </c>
      <c r="H16" s="34"/>
      <c r="I16" s="35"/>
      <c r="J16" s="30"/>
      <c r="K16" s="36"/>
      <c r="L16" s="30"/>
      <c r="M16" s="37"/>
      <c r="N16" s="30"/>
      <c r="O16" s="30"/>
      <c r="P16" s="30"/>
      <c r="Q16" s="30"/>
      <c r="R16" s="38"/>
      <c r="S16" s="39"/>
      <c r="T16" s="38"/>
      <c r="U16" s="39"/>
    </row>
    <row r="17" spans="1:21" s="40" customFormat="1">
      <c r="A17" s="30" t="s">
        <v>54</v>
      </c>
      <c r="B17" s="30"/>
      <c r="C17" s="30"/>
      <c r="D17" s="31"/>
      <c r="E17" s="30"/>
      <c r="F17" s="32" t="s">
        <v>55</v>
      </c>
      <c r="G17" s="33" t="s">
        <v>57</v>
      </c>
      <c r="H17" s="34"/>
      <c r="I17" s="35"/>
      <c r="J17" s="30"/>
      <c r="K17" s="36"/>
      <c r="L17" s="30"/>
      <c r="M17" s="37"/>
      <c r="N17" s="30"/>
      <c r="O17" s="30"/>
      <c r="P17" s="30"/>
      <c r="Q17" s="30"/>
      <c r="R17" s="38"/>
      <c r="S17" s="39"/>
      <c r="T17" s="38"/>
      <c r="U17" s="39"/>
    </row>
    <row r="18" spans="1:21" s="40" customFormat="1">
      <c r="A18" s="30" t="s">
        <v>54</v>
      </c>
      <c r="B18" s="30"/>
      <c r="C18" s="30"/>
      <c r="D18" s="31"/>
      <c r="E18" s="30"/>
      <c r="F18" s="32" t="s">
        <v>58</v>
      </c>
      <c r="G18" s="33" t="s">
        <v>59</v>
      </c>
      <c r="H18" s="34"/>
      <c r="I18" s="35"/>
      <c r="J18" s="30"/>
      <c r="K18" s="36"/>
      <c r="L18" s="30"/>
      <c r="M18" s="37"/>
      <c r="N18" s="30"/>
      <c r="O18" s="30"/>
      <c r="P18" s="30"/>
      <c r="Q18" s="30"/>
      <c r="R18" s="38"/>
      <c r="S18" s="39"/>
      <c r="T18" s="38"/>
      <c r="U18" s="39"/>
    </row>
    <row r="19" spans="1:21" s="40" customFormat="1">
      <c r="A19" s="30" t="s">
        <v>54</v>
      </c>
      <c r="B19" s="30"/>
      <c r="C19" s="30"/>
      <c r="D19" s="31"/>
      <c r="E19" s="30"/>
      <c r="F19" s="32" t="s">
        <v>60</v>
      </c>
      <c r="G19" s="33" t="s">
        <v>61</v>
      </c>
      <c r="H19" s="34"/>
      <c r="I19" s="35"/>
      <c r="J19" s="30"/>
      <c r="K19" s="36"/>
      <c r="L19" s="30"/>
      <c r="M19" s="37"/>
      <c r="N19" s="30"/>
      <c r="O19" s="30"/>
      <c r="P19" s="30"/>
      <c r="Q19" s="30"/>
      <c r="R19" s="38"/>
      <c r="S19" s="39"/>
      <c r="T19" s="38"/>
      <c r="U19" s="39"/>
    </row>
    <row r="20" spans="1:21" s="40" customFormat="1">
      <c r="A20" s="30" t="s">
        <v>54</v>
      </c>
      <c r="B20" s="30"/>
      <c r="C20" s="30"/>
      <c r="D20" s="31"/>
      <c r="E20" s="30"/>
      <c r="F20" s="32" t="s">
        <v>58</v>
      </c>
      <c r="G20" s="33" t="s">
        <v>62</v>
      </c>
      <c r="H20" s="34"/>
      <c r="I20" s="35"/>
      <c r="J20" s="30"/>
      <c r="K20" s="36"/>
      <c r="L20" s="30"/>
      <c r="M20" s="37"/>
      <c r="N20" s="30"/>
      <c r="O20" s="30"/>
      <c r="P20" s="30"/>
      <c r="Q20" s="30"/>
      <c r="R20" s="38"/>
      <c r="S20" s="39"/>
      <c r="T20" s="38"/>
      <c r="U20" s="39"/>
    </row>
    <row r="21" spans="1:21" s="40" customFormat="1">
      <c r="A21" s="30" t="s">
        <v>54</v>
      </c>
      <c r="B21" s="30"/>
      <c r="C21" s="30"/>
      <c r="D21" s="31"/>
      <c r="E21" s="30"/>
      <c r="F21" s="32" t="s">
        <v>63</v>
      </c>
      <c r="G21" s="33" t="s">
        <v>64</v>
      </c>
      <c r="H21" s="34"/>
      <c r="I21" s="35"/>
      <c r="J21" s="30"/>
      <c r="K21" s="36"/>
      <c r="L21" s="30"/>
      <c r="M21" s="37"/>
      <c r="N21" s="30"/>
      <c r="O21" s="30"/>
      <c r="P21" s="30"/>
      <c r="Q21" s="30"/>
      <c r="R21" s="38"/>
      <c r="S21" s="39"/>
      <c r="T21" s="38"/>
      <c r="U21" s="39"/>
    </row>
    <row r="22" spans="1:21" s="40" customFormat="1" ht="12.75" customHeight="1">
      <c r="A22" s="30" t="s">
        <v>51</v>
      </c>
      <c r="B22" s="30">
        <v>2</v>
      </c>
      <c r="C22" s="30">
        <v>0</v>
      </c>
      <c r="D22" s="31">
        <v>1010131</v>
      </c>
      <c r="E22" s="30" t="s">
        <v>47</v>
      </c>
      <c r="F22" s="32" t="s">
        <v>65</v>
      </c>
      <c r="G22" s="41" t="s">
        <v>66</v>
      </c>
      <c r="H22" s="42"/>
      <c r="I22" s="35">
        <v>1.32</v>
      </c>
      <c r="J22" s="30" t="s">
        <v>50</v>
      </c>
      <c r="K22" s="36">
        <v>0</v>
      </c>
      <c r="L22" s="30"/>
      <c r="M22" s="37">
        <f>ROUND(I22*K22,0)</f>
        <v>0</v>
      </c>
      <c r="N22" s="30"/>
      <c r="O22" s="30"/>
      <c r="P22" s="30"/>
      <c r="Q22" s="30"/>
      <c r="R22" s="38">
        <v>0</v>
      </c>
      <c r="S22" s="39">
        <f>ROUND(M22*R22,2)</f>
        <v>0</v>
      </c>
      <c r="T22" s="38">
        <v>1</v>
      </c>
      <c r="U22" s="39">
        <f>ROUND(M22*T22,2)</f>
        <v>0</v>
      </c>
    </row>
    <row r="23" spans="1:21" s="40" customFormat="1">
      <c r="A23" s="30" t="s">
        <v>54</v>
      </c>
      <c r="B23" s="30"/>
      <c r="C23" s="30"/>
      <c r="D23" s="31"/>
      <c r="E23" s="30"/>
      <c r="F23" s="32" t="s">
        <v>52</v>
      </c>
      <c r="G23" s="33" t="s">
        <v>53</v>
      </c>
      <c r="H23" s="43"/>
      <c r="I23" s="35"/>
      <c r="J23" s="30"/>
      <c r="K23" s="36"/>
      <c r="L23" s="30"/>
      <c r="M23" s="37"/>
      <c r="N23" s="30"/>
      <c r="O23" s="30"/>
      <c r="P23" s="30"/>
      <c r="Q23" s="30"/>
      <c r="R23" s="38"/>
      <c r="S23" s="39"/>
      <c r="T23" s="38"/>
      <c r="U23" s="39"/>
    </row>
    <row r="24" spans="1:21" s="40" customFormat="1">
      <c r="A24" s="30" t="s">
        <v>54</v>
      </c>
      <c r="B24" s="30"/>
      <c r="C24" s="30"/>
      <c r="D24" s="31"/>
      <c r="E24" s="30"/>
      <c r="F24" s="32" t="s">
        <v>55</v>
      </c>
      <c r="G24" s="33" t="s">
        <v>56</v>
      </c>
      <c r="H24" s="43"/>
      <c r="I24" s="35"/>
      <c r="J24" s="30"/>
      <c r="K24" s="36"/>
      <c r="L24" s="30"/>
      <c r="M24" s="37"/>
      <c r="N24" s="30"/>
      <c r="O24" s="30"/>
      <c r="P24" s="30"/>
      <c r="Q24" s="30"/>
      <c r="R24" s="38"/>
      <c r="S24" s="39"/>
      <c r="T24" s="38"/>
      <c r="U24" s="39"/>
    </row>
    <row r="25" spans="1:21" s="40" customFormat="1">
      <c r="A25" s="30" t="s">
        <v>54</v>
      </c>
      <c r="B25" s="30"/>
      <c r="C25" s="30"/>
      <c r="D25" s="31"/>
      <c r="E25" s="30"/>
      <c r="F25" s="32" t="s">
        <v>55</v>
      </c>
      <c r="G25" s="33" t="s">
        <v>57</v>
      </c>
      <c r="H25" s="43"/>
      <c r="I25" s="35"/>
      <c r="J25" s="30"/>
      <c r="K25" s="36"/>
      <c r="L25" s="30"/>
      <c r="M25" s="37"/>
      <c r="N25" s="30"/>
      <c r="O25" s="30"/>
      <c r="P25" s="30"/>
      <c r="Q25" s="30"/>
      <c r="R25" s="38"/>
      <c r="S25" s="39"/>
      <c r="T25" s="38"/>
      <c r="U25" s="39"/>
    </row>
    <row r="26" spans="1:21" s="40" customFormat="1">
      <c r="A26" s="30" t="s">
        <v>54</v>
      </c>
      <c r="B26" s="30"/>
      <c r="C26" s="30"/>
      <c r="D26" s="31"/>
      <c r="E26" s="30"/>
      <c r="F26" s="32" t="s">
        <v>58</v>
      </c>
      <c r="G26" s="33" t="s">
        <v>59</v>
      </c>
      <c r="H26" s="43"/>
      <c r="I26" s="35"/>
      <c r="J26" s="30"/>
      <c r="K26" s="36"/>
      <c r="L26" s="30"/>
      <c r="M26" s="37"/>
      <c r="N26" s="30"/>
      <c r="O26" s="30"/>
      <c r="P26" s="30"/>
      <c r="Q26" s="30"/>
      <c r="R26" s="38"/>
      <c r="S26" s="39"/>
      <c r="T26" s="38"/>
      <c r="U26" s="39"/>
    </row>
    <row r="27" spans="1:21" s="40" customFormat="1">
      <c r="A27" s="30" t="s">
        <v>54</v>
      </c>
      <c r="B27" s="30"/>
      <c r="C27" s="30"/>
      <c r="D27" s="31"/>
      <c r="E27" s="30"/>
      <c r="F27" s="32" t="s">
        <v>60</v>
      </c>
      <c r="G27" s="33" t="s">
        <v>61</v>
      </c>
      <c r="H27" s="43"/>
      <c r="I27" s="35"/>
      <c r="J27" s="30"/>
      <c r="K27" s="36"/>
      <c r="L27" s="30"/>
      <c r="M27" s="37"/>
      <c r="N27" s="30"/>
      <c r="O27" s="30"/>
      <c r="P27" s="30"/>
      <c r="Q27" s="30"/>
      <c r="R27" s="38"/>
      <c r="S27" s="39"/>
      <c r="T27" s="38"/>
      <c r="U27" s="39"/>
    </row>
    <row r="28" spans="1:21" s="40" customFormat="1">
      <c r="A28" s="30" t="s">
        <v>54</v>
      </c>
      <c r="B28" s="30"/>
      <c r="C28" s="30"/>
      <c r="D28" s="31"/>
      <c r="E28" s="30"/>
      <c r="F28" s="32" t="s">
        <v>58</v>
      </c>
      <c r="G28" s="33" t="s">
        <v>62</v>
      </c>
      <c r="H28" s="43"/>
      <c r="I28" s="35"/>
      <c r="J28" s="30"/>
      <c r="K28" s="36"/>
      <c r="L28" s="30"/>
      <c r="M28" s="37"/>
      <c r="N28" s="30"/>
      <c r="O28" s="30"/>
      <c r="P28" s="30"/>
      <c r="Q28" s="30"/>
      <c r="R28" s="38"/>
      <c r="S28" s="39"/>
      <c r="T28" s="38"/>
      <c r="U28" s="39"/>
    </row>
    <row r="29" spans="1:21" s="40" customFormat="1">
      <c r="A29" s="30" t="s">
        <v>54</v>
      </c>
      <c r="B29" s="30"/>
      <c r="C29" s="30"/>
      <c r="D29" s="31"/>
      <c r="E29" s="30"/>
      <c r="F29" s="32" t="s">
        <v>63</v>
      </c>
      <c r="G29" s="33" t="s">
        <v>64</v>
      </c>
      <c r="H29" s="43"/>
      <c r="I29" s="35"/>
      <c r="J29" s="30"/>
      <c r="K29" s="36"/>
      <c r="L29" s="30"/>
      <c r="M29" s="37"/>
      <c r="N29" s="30"/>
      <c r="O29" s="30"/>
      <c r="P29" s="30"/>
      <c r="Q29" s="30"/>
      <c r="R29" s="38"/>
      <c r="S29" s="39"/>
      <c r="T29" s="38"/>
      <c r="U29" s="39"/>
    </row>
    <row r="30" spans="1:21" s="40" customFormat="1" ht="25.5" customHeight="1">
      <c r="A30" s="30" t="s">
        <v>51</v>
      </c>
      <c r="B30" s="30">
        <v>3</v>
      </c>
      <c r="C30" s="30">
        <v>0</v>
      </c>
      <c r="D30" s="31">
        <v>1010602</v>
      </c>
      <c r="E30" s="30" t="s">
        <v>47</v>
      </c>
      <c r="F30" s="44" t="s">
        <v>67</v>
      </c>
      <c r="G30" s="41" t="s">
        <v>68</v>
      </c>
      <c r="H30" s="42"/>
      <c r="I30" s="35">
        <v>1.32</v>
      </c>
      <c r="J30" s="30" t="s">
        <v>50</v>
      </c>
      <c r="K30" s="36">
        <v>0</v>
      </c>
      <c r="L30" s="30"/>
      <c r="M30" s="37">
        <f>ROUND(I30*K30,0)</f>
        <v>0</v>
      </c>
      <c r="N30" s="30"/>
      <c r="O30" s="30"/>
      <c r="P30" s="30"/>
      <c r="Q30" s="30"/>
      <c r="R30" s="38">
        <v>0</v>
      </c>
      <c r="S30" s="39">
        <f>ROUND(M30*R30,2)</f>
        <v>0</v>
      </c>
      <c r="T30" s="38">
        <v>1</v>
      </c>
      <c r="U30" s="39">
        <f>ROUND(M30*T30,2)</f>
        <v>0</v>
      </c>
    </row>
    <row r="31" spans="1:21" s="40" customFormat="1">
      <c r="A31" s="30" t="s">
        <v>54</v>
      </c>
      <c r="B31" s="30"/>
      <c r="C31" s="30"/>
      <c r="D31" s="31"/>
      <c r="E31" s="30"/>
      <c r="F31" s="44" t="s">
        <v>58</v>
      </c>
      <c r="G31" s="33" t="s">
        <v>69</v>
      </c>
      <c r="H31" s="43"/>
      <c r="I31" s="35"/>
      <c r="J31" s="30"/>
      <c r="K31" s="36"/>
      <c r="L31" s="30"/>
      <c r="M31" s="37"/>
      <c r="N31" s="30"/>
      <c r="O31" s="30"/>
      <c r="P31" s="30"/>
      <c r="Q31" s="30"/>
      <c r="R31" s="38"/>
      <c r="S31" s="39"/>
      <c r="T31" s="38"/>
      <c r="U31" s="39"/>
    </row>
    <row r="32" spans="1:21" s="40" customFormat="1">
      <c r="A32" s="30" t="s">
        <v>54</v>
      </c>
      <c r="B32" s="30"/>
      <c r="C32" s="30"/>
      <c r="D32" s="31"/>
      <c r="E32" s="30"/>
      <c r="F32" s="44" t="s">
        <v>52</v>
      </c>
      <c r="G32" s="33" t="s">
        <v>53</v>
      </c>
      <c r="H32" s="43"/>
      <c r="I32" s="35"/>
      <c r="J32" s="30"/>
      <c r="K32" s="36"/>
      <c r="L32" s="30"/>
      <c r="M32" s="37"/>
      <c r="N32" s="30"/>
      <c r="O32" s="30"/>
      <c r="P32" s="30"/>
      <c r="Q32" s="30"/>
      <c r="R32" s="38"/>
      <c r="S32" s="39"/>
      <c r="T32" s="38"/>
      <c r="U32" s="39"/>
    </row>
    <row r="33" spans="1:21" s="40" customFormat="1">
      <c r="A33" s="30" t="s">
        <v>54</v>
      </c>
      <c r="B33" s="30"/>
      <c r="C33" s="30"/>
      <c r="D33" s="31"/>
      <c r="E33" s="30"/>
      <c r="F33" s="44" t="s">
        <v>55</v>
      </c>
      <c r="G33" s="33" t="s">
        <v>56</v>
      </c>
      <c r="H33" s="43"/>
      <c r="I33" s="35"/>
      <c r="J33" s="30"/>
      <c r="K33" s="36"/>
      <c r="L33" s="30"/>
      <c r="M33" s="37"/>
      <c r="N33" s="30"/>
      <c r="O33" s="30"/>
      <c r="P33" s="30"/>
      <c r="Q33" s="30"/>
      <c r="R33" s="38"/>
      <c r="S33" s="39"/>
      <c r="T33" s="38"/>
      <c r="U33" s="39"/>
    </row>
    <row r="34" spans="1:21" s="40" customFormat="1">
      <c r="A34" s="30" t="s">
        <v>54</v>
      </c>
      <c r="B34" s="30"/>
      <c r="C34" s="30"/>
      <c r="D34" s="31"/>
      <c r="E34" s="30"/>
      <c r="F34" s="44" t="s">
        <v>55</v>
      </c>
      <c r="G34" s="33" t="s">
        <v>57</v>
      </c>
      <c r="H34" s="43"/>
      <c r="I34" s="35"/>
      <c r="J34" s="30"/>
      <c r="K34" s="36"/>
      <c r="L34" s="30"/>
      <c r="M34" s="37"/>
      <c r="N34" s="30"/>
      <c r="O34" s="30"/>
      <c r="P34" s="30"/>
      <c r="Q34" s="30"/>
      <c r="R34" s="38"/>
      <c r="S34" s="39"/>
      <c r="T34" s="38"/>
      <c r="U34" s="39"/>
    </row>
    <row r="35" spans="1:21" s="40" customFormat="1">
      <c r="A35" s="30" t="s">
        <v>54</v>
      </c>
      <c r="B35" s="30"/>
      <c r="C35" s="30"/>
      <c r="D35" s="31"/>
      <c r="E35" s="30"/>
      <c r="F35" s="44" t="s">
        <v>58</v>
      </c>
      <c r="G35" s="33" t="s">
        <v>59</v>
      </c>
      <c r="H35" s="43"/>
      <c r="I35" s="35"/>
      <c r="J35" s="30"/>
      <c r="K35" s="36"/>
      <c r="L35" s="30"/>
      <c r="M35" s="37"/>
      <c r="N35" s="30"/>
      <c r="O35" s="30"/>
      <c r="P35" s="30"/>
      <c r="Q35" s="30"/>
      <c r="R35" s="38"/>
      <c r="S35" s="39"/>
      <c r="T35" s="38"/>
      <c r="U35" s="39"/>
    </row>
    <row r="36" spans="1:21" s="40" customFormat="1">
      <c r="A36" s="30" t="s">
        <v>54</v>
      </c>
      <c r="B36" s="30"/>
      <c r="C36" s="30"/>
      <c r="D36" s="31"/>
      <c r="E36" s="30"/>
      <c r="F36" s="44" t="s">
        <v>60</v>
      </c>
      <c r="G36" s="33" t="s">
        <v>61</v>
      </c>
      <c r="H36" s="43"/>
      <c r="I36" s="35"/>
      <c r="J36" s="30"/>
      <c r="K36" s="36"/>
      <c r="L36" s="30"/>
      <c r="M36" s="37"/>
      <c r="N36" s="30"/>
      <c r="O36" s="30"/>
      <c r="P36" s="30"/>
      <c r="Q36" s="30"/>
      <c r="R36" s="38"/>
      <c r="S36" s="39"/>
      <c r="T36" s="38"/>
      <c r="U36" s="39"/>
    </row>
    <row r="37" spans="1:21" s="40" customFormat="1">
      <c r="A37" s="30" t="s">
        <v>54</v>
      </c>
      <c r="B37" s="30"/>
      <c r="C37" s="30"/>
      <c r="D37" s="31"/>
      <c r="E37" s="30"/>
      <c r="F37" s="44" t="s">
        <v>58</v>
      </c>
      <c r="G37" s="33" t="s">
        <v>62</v>
      </c>
      <c r="H37" s="43"/>
      <c r="I37" s="35"/>
      <c r="J37" s="30"/>
      <c r="K37" s="36"/>
      <c r="L37" s="30"/>
      <c r="M37" s="37"/>
      <c r="N37" s="30"/>
      <c r="O37" s="30"/>
      <c r="P37" s="30"/>
      <c r="Q37" s="30"/>
      <c r="R37" s="38"/>
      <c r="S37" s="39"/>
      <c r="T37" s="38"/>
      <c r="U37" s="39"/>
    </row>
    <row r="38" spans="1:21" s="40" customFormat="1">
      <c r="A38" s="30" t="s">
        <v>54</v>
      </c>
      <c r="B38" s="30"/>
      <c r="C38" s="30"/>
      <c r="D38" s="31"/>
      <c r="E38" s="30"/>
      <c r="F38" s="44" t="s">
        <v>63</v>
      </c>
      <c r="G38" s="33" t="s">
        <v>64</v>
      </c>
      <c r="H38" s="43"/>
      <c r="I38" s="35"/>
      <c r="J38" s="30"/>
      <c r="K38" s="36"/>
      <c r="L38" s="30"/>
      <c r="M38" s="37"/>
      <c r="N38" s="30"/>
      <c r="O38" s="30"/>
      <c r="P38" s="30"/>
      <c r="Q38" s="30"/>
      <c r="R38" s="38"/>
      <c r="S38" s="39"/>
      <c r="T38" s="38"/>
      <c r="U38" s="39"/>
    </row>
    <row r="39" spans="1:21" s="40" customFormat="1" ht="25.5" customHeight="1">
      <c r="A39" s="30" t="s">
        <v>51</v>
      </c>
      <c r="B39" s="30">
        <v>4</v>
      </c>
      <c r="C39" s="30">
        <v>0</v>
      </c>
      <c r="D39" s="31">
        <v>1010712</v>
      </c>
      <c r="E39" s="30" t="s">
        <v>47</v>
      </c>
      <c r="F39" s="44" t="s">
        <v>70</v>
      </c>
      <c r="G39" s="41" t="s">
        <v>71</v>
      </c>
      <c r="H39" s="42"/>
      <c r="I39" s="35">
        <v>1.32</v>
      </c>
      <c r="J39" s="30" t="s">
        <v>50</v>
      </c>
      <c r="K39" s="36">
        <v>0</v>
      </c>
      <c r="L39" s="30"/>
      <c r="M39" s="37">
        <f>ROUND(I39*K39,0)</f>
        <v>0</v>
      </c>
      <c r="N39" s="30"/>
      <c r="O39" s="30"/>
      <c r="P39" s="30"/>
      <c r="Q39" s="30"/>
      <c r="R39" s="38">
        <v>0</v>
      </c>
      <c r="S39" s="39">
        <f>ROUND(M39*R39,2)</f>
        <v>0</v>
      </c>
      <c r="T39" s="38">
        <v>1</v>
      </c>
      <c r="U39" s="39">
        <f>ROUND(M39*T39,2)</f>
        <v>0</v>
      </c>
    </row>
    <row r="40" spans="1:21" s="40" customFormat="1">
      <c r="A40" s="30" t="s">
        <v>54</v>
      </c>
      <c r="B40" s="30"/>
      <c r="C40" s="30"/>
      <c r="D40" s="31"/>
      <c r="E40" s="30"/>
      <c r="F40" s="44" t="s">
        <v>58</v>
      </c>
      <c r="G40" s="33" t="s">
        <v>72</v>
      </c>
      <c r="H40" s="43"/>
      <c r="I40" s="35"/>
      <c r="J40" s="30"/>
      <c r="K40" s="36"/>
      <c r="L40" s="30"/>
      <c r="M40" s="37"/>
      <c r="N40" s="30"/>
      <c r="O40" s="30"/>
      <c r="P40" s="30"/>
      <c r="Q40" s="30"/>
      <c r="R40" s="38"/>
      <c r="S40" s="39"/>
      <c r="T40" s="38"/>
      <c r="U40" s="39"/>
    </row>
    <row r="41" spans="1:21" s="40" customFormat="1">
      <c r="A41" s="30" t="s">
        <v>54</v>
      </c>
      <c r="B41" s="30"/>
      <c r="C41" s="30"/>
      <c r="D41" s="31"/>
      <c r="E41" s="30"/>
      <c r="F41" s="44" t="s">
        <v>58</v>
      </c>
      <c r="G41" s="33" t="s">
        <v>73</v>
      </c>
      <c r="H41" s="43"/>
      <c r="I41" s="35"/>
      <c r="J41" s="30"/>
      <c r="K41" s="36"/>
      <c r="L41" s="30"/>
      <c r="M41" s="37"/>
      <c r="N41" s="30"/>
      <c r="O41" s="30"/>
      <c r="P41" s="30"/>
      <c r="Q41" s="30"/>
      <c r="R41" s="38"/>
      <c r="S41" s="39"/>
      <c r="T41" s="38"/>
      <c r="U41" s="39"/>
    </row>
    <row r="42" spans="1:21" s="40" customFormat="1">
      <c r="A42" s="30" t="s">
        <v>54</v>
      </c>
      <c r="B42" s="30"/>
      <c r="C42" s="30"/>
      <c r="D42" s="31"/>
      <c r="E42" s="30"/>
      <c r="F42" s="44" t="s">
        <v>74</v>
      </c>
      <c r="G42" s="33" t="s">
        <v>75</v>
      </c>
      <c r="H42" s="43"/>
      <c r="I42" s="35"/>
      <c r="J42" s="30"/>
      <c r="K42" s="36"/>
      <c r="L42" s="30"/>
      <c r="M42" s="37"/>
      <c r="N42" s="30"/>
      <c r="O42" s="30"/>
      <c r="P42" s="30"/>
      <c r="Q42" s="30"/>
      <c r="R42" s="38"/>
      <c r="S42" s="39"/>
      <c r="T42" s="38"/>
      <c r="U42" s="39"/>
    </row>
    <row r="43" spans="1:21" s="40" customFormat="1" ht="25.5" customHeight="1">
      <c r="A43" s="30" t="s">
        <v>51</v>
      </c>
      <c r="B43" s="30">
        <v>5</v>
      </c>
      <c r="C43" s="30">
        <v>0</v>
      </c>
      <c r="D43" s="31">
        <v>1010692</v>
      </c>
      <c r="E43" s="30" t="s">
        <v>47</v>
      </c>
      <c r="F43" s="44" t="s">
        <v>76</v>
      </c>
      <c r="G43" s="41" t="s">
        <v>77</v>
      </c>
      <c r="H43" s="42"/>
      <c r="I43" s="35">
        <v>1.32</v>
      </c>
      <c r="J43" s="30" t="s">
        <v>50</v>
      </c>
      <c r="K43" s="36">
        <v>0</v>
      </c>
      <c r="L43" s="30"/>
      <c r="M43" s="37">
        <f>ROUND(I43*K43,0)</f>
        <v>0</v>
      </c>
      <c r="N43" s="30"/>
      <c r="O43" s="30"/>
      <c r="P43" s="30"/>
      <c r="Q43" s="30"/>
      <c r="R43" s="38">
        <v>0</v>
      </c>
      <c r="S43" s="39">
        <f>ROUND(M43*R43,2)</f>
        <v>0</v>
      </c>
      <c r="T43" s="38">
        <v>1</v>
      </c>
      <c r="U43" s="39">
        <f>ROUND(M43*T43,2)</f>
        <v>0</v>
      </c>
    </row>
    <row r="44" spans="1:21" s="40" customFormat="1">
      <c r="A44" s="30" t="s">
        <v>54</v>
      </c>
      <c r="B44" s="30"/>
      <c r="C44" s="30"/>
      <c r="D44" s="31"/>
      <c r="E44" s="30"/>
      <c r="F44" s="44" t="s">
        <v>58</v>
      </c>
      <c r="G44" s="33" t="s">
        <v>78</v>
      </c>
      <c r="H44" s="43"/>
      <c r="I44" s="35"/>
      <c r="J44" s="30"/>
      <c r="K44" s="36"/>
      <c r="L44" s="30"/>
      <c r="M44" s="37"/>
      <c r="N44" s="30"/>
      <c r="O44" s="30"/>
      <c r="P44" s="30"/>
      <c r="Q44" s="30"/>
      <c r="R44" s="38"/>
      <c r="S44" s="39"/>
      <c r="T44" s="38"/>
      <c r="U44" s="39"/>
    </row>
    <row r="45" spans="1:21" s="40" customFormat="1">
      <c r="A45" s="30" t="s">
        <v>54</v>
      </c>
      <c r="B45" s="30"/>
      <c r="C45" s="30"/>
      <c r="D45" s="31"/>
      <c r="E45" s="30"/>
      <c r="F45" s="44" t="s">
        <v>58</v>
      </c>
      <c r="G45" s="33" t="s">
        <v>73</v>
      </c>
      <c r="H45" s="43"/>
      <c r="I45" s="35"/>
      <c r="J45" s="30"/>
      <c r="K45" s="36"/>
      <c r="L45" s="30"/>
      <c r="M45" s="37"/>
      <c r="N45" s="30"/>
      <c r="O45" s="30"/>
      <c r="P45" s="30"/>
      <c r="Q45" s="30"/>
      <c r="R45" s="38"/>
      <c r="S45" s="39"/>
      <c r="T45" s="38"/>
      <c r="U45" s="39"/>
    </row>
    <row r="46" spans="1:21" s="40" customFormat="1">
      <c r="A46" s="30" t="s">
        <v>54</v>
      </c>
      <c r="B46" s="30"/>
      <c r="C46" s="30"/>
      <c r="D46" s="31"/>
      <c r="E46" s="30"/>
      <c r="F46" s="44" t="s">
        <v>74</v>
      </c>
      <c r="G46" s="33" t="s">
        <v>75</v>
      </c>
      <c r="H46" s="43"/>
      <c r="I46" s="35"/>
      <c r="J46" s="30"/>
      <c r="K46" s="36"/>
      <c r="L46" s="30"/>
      <c r="M46" s="37"/>
      <c r="N46" s="30"/>
      <c r="O46" s="30"/>
      <c r="P46" s="30"/>
      <c r="Q46" s="30"/>
      <c r="R46" s="38"/>
      <c r="S46" s="39"/>
      <c r="T46" s="38"/>
      <c r="U46" s="39"/>
    </row>
    <row r="47" spans="1:21" s="40" customFormat="1" ht="25.5" customHeight="1">
      <c r="A47" s="30" t="s">
        <v>51</v>
      </c>
      <c r="B47" s="30">
        <v>6</v>
      </c>
      <c r="C47" s="30">
        <v>0</v>
      </c>
      <c r="D47" s="31">
        <v>1010676</v>
      </c>
      <c r="E47" s="30" t="s">
        <v>47</v>
      </c>
      <c r="F47" s="44" t="s">
        <v>79</v>
      </c>
      <c r="G47" s="41" t="s">
        <v>80</v>
      </c>
      <c r="H47" s="42"/>
      <c r="I47" s="35">
        <v>1.32</v>
      </c>
      <c r="J47" s="30" t="s">
        <v>50</v>
      </c>
      <c r="K47" s="36">
        <v>0</v>
      </c>
      <c r="L47" s="30"/>
      <c r="M47" s="37">
        <f>ROUND(I47*K47,0)</f>
        <v>0</v>
      </c>
      <c r="N47" s="30"/>
      <c r="O47" s="30"/>
      <c r="P47" s="30"/>
      <c r="Q47" s="30"/>
      <c r="R47" s="38">
        <v>0</v>
      </c>
      <c r="S47" s="39">
        <f>ROUND(M47*R47,2)</f>
        <v>0</v>
      </c>
      <c r="T47" s="38">
        <v>1</v>
      </c>
      <c r="U47" s="39">
        <f>ROUND(M47*T47,2)</f>
        <v>0</v>
      </c>
    </row>
    <row r="48" spans="1:21" s="40" customFormat="1">
      <c r="A48" s="30" t="s">
        <v>54</v>
      </c>
      <c r="B48" s="30"/>
      <c r="C48" s="30"/>
      <c r="D48" s="31"/>
      <c r="E48" s="30"/>
      <c r="F48" s="44" t="s">
        <v>58</v>
      </c>
      <c r="G48" s="33" t="s">
        <v>81</v>
      </c>
      <c r="H48" s="43"/>
      <c r="I48" s="35"/>
      <c r="J48" s="30"/>
      <c r="K48" s="36"/>
      <c r="L48" s="30"/>
      <c r="M48" s="37"/>
      <c r="N48" s="30"/>
      <c r="O48" s="30"/>
      <c r="P48" s="30"/>
      <c r="Q48" s="30"/>
      <c r="R48" s="38"/>
      <c r="S48" s="39"/>
      <c r="T48" s="38"/>
      <c r="U48" s="39"/>
    </row>
    <row r="49" spans="1:21" s="40" customFormat="1">
      <c r="A49" s="30" t="s">
        <v>54</v>
      </c>
      <c r="B49" s="30"/>
      <c r="C49" s="30"/>
      <c r="D49" s="31"/>
      <c r="E49" s="30"/>
      <c r="F49" s="44" t="s">
        <v>74</v>
      </c>
      <c r="G49" s="33" t="s">
        <v>75</v>
      </c>
      <c r="H49" s="43"/>
      <c r="I49" s="35"/>
      <c r="J49" s="30"/>
      <c r="K49" s="36"/>
      <c r="L49" s="30"/>
      <c r="M49" s="37"/>
      <c r="N49" s="30"/>
      <c r="O49" s="30"/>
      <c r="P49" s="30"/>
      <c r="Q49" s="30"/>
      <c r="R49" s="38"/>
      <c r="S49" s="39"/>
      <c r="T49" s="38"/>
      <c r="U49" s="39"/>
    </row>
    <row r="50" spans="1:21" s="40" customFormat="1" ht="51" customHeight="1">
      <c r="A50" s="30" t="s">
        <v>51</v>
      </c>
      <c r="B50" s="30">
        <v>7</v>
      </c>
      <c r="C50" s="30">
        <v>0</v>
      </c>
      <c r="D50" s="31">
        <v>1010677</v>
      </c>
      <c r="E50" s="30" t="s">
        <v>47</v>
      </c>
      <c r="F50" s="44" t="s">
        <v>82</v>
      </c>
      <c r="G50" s="41" t="s">
        <v>83</v>
      </c>
      <c r="H50" s="42"/>
      <c r="I50" s="35">
        <v>13.2</v>
      </c>
      <c r="J50" s="30" t="s">
        <v>50</v>
      </c>
      <c r="K50" s="36">
        <v>0</v>
      </c>
      <c r="L50" s="30"/>
      <c r="M50" s="37">
        <f>ROUND(I50*K50,0)</f>
        <v>0</v>
      </c>
      <c r="N50" s="30"/>
      <c r="O50" s="30"/>
      <c r="P50" s="30"/>
      <c r="Q50" s="30"/>
      <c r="R50" s="38">
        <v>0</v>
      </c>
      <c r="S50" s="39">
        <f>ROUND(M50*R50,2)</f>
        <v>0</v>
      </c>
      <c r="T50" s="38">
        <v>1</v>
      </c>
      <c r="U50" s="39">
        <f>ROUND(M50*T50,2)</f>
        <v>0</v>
      </c>
    </row>
    <row r="51" spans="1:21" s="40" customFormat="1">
      <c r="A51" s="30" t="s">
        <v>54</v>
      </c>
      <c r="B51" s="30"/>
      <c r="C51" s="30"/>
      <c r="D51" s="31"/>
      <c r="E51" s="30"/>
      <c r="F51" s="44" t="s">
        <v>84</v>
      </c>
      <c r="G51" s="33" t="s">
        <v>85</v>
      </c>
      <c r="H51" s="43"/>
      <c r="I51" s="35"/>
      <c r="J51" s="30"/>
      <c r="K51" s="36"/>
      <c r="L51" s="30"/>
      <c r="M51" s="37"/>
      <c r="N51" s="30"/>
      <c r="O51" s="30"/>
      <c r="P51" s="30"/>
      <c r="Q51" s="30"/>
      <c r="R51" s="38"/>
      <c r="S51" s="39"/>
      <c r="T51" s="38"/>
      <c r="U51" s="39"/>
    </row>
    <row r="52" spans="1:21" s="40" customFormat="1" ht="12.75" customHeight="1">
      <c r="A52" s="30" t="s">
        <v>51</v>
      </c>
      <c r="B52" s="30">
        <v>8</v>
      </c>
      <c r="C52" s="30">
        <v>0</v>
      </c>
      <c r="D52" s="31">
        <v>0</v>
      </c>
      <c r="E52" s="30" t="s">
        <v>47</v>
      </c>
      <c r="F52" s="44" t="s">
        <v>86</v>
      </c>
      <c r="G52" s="41" t="s">
        <v>87</v>
      </c>
      <c r="H52" s="42"/>
      <c r="I52" s="35">
        <v>2.1120000000000001</v>
      </c>
      <c r="J52" s="30" t="s">
        <v>88</v>
      </c>
      <c r="K52" s="36">
        <v>0</v>
      </c>
      <c r="L52" s="30"/>
      <c r="M52" s="37">
        <f>ROUND(I52*K52,0)</f>
        <v>0</v>
      </c>
      <c r="N52" s="30"/>
      <c r="O52" s="30"/>
      <c r="P52" s="30"/>
      <c r="Q52" s="30"/>
      <c r="R52" s="38">
        <v>0</v>
      </c>
      <c r="S52" s="39">
        <f>ROUND(M52*R52,2)</f>
        <v>0</v>
      </c>
      <c r="T52" s="38">
        <v>1</v>
      </c>
      <c r="U52" s="39">
        <f>ROUND(M52*T52,2)</f>
        <v>0</v>
      </c>
    </row>
    <row r="53" spans="1:21" s="40" customFormat="1">
      <c r="A53" s="30" t="s">
        <v>54</v>
      </c>
      <c r="B53" s="30"/>
      <c r="C53" s="30"/>
      <c r="D53" s="31"/>
      <c r="E53" s="30"/>
      <c r="F53" s="44" t="s">
        <v>89</v>
      </c>
      <c r="G53" s="33" t="s">
        <v>90</v>
      </c>
      <c r="H53" s="43"/>
      <c r="I53" s="35"/>
      <c r="J53" s="30"/>
      <c r="K53" s="36"/>
      <c r="L53" s="30"/>
      <c r="M53" s="37"/>
      <c r="N53" s="30"/>
      <c r="O53" s="30"/>
      <c r="P53" s="30"/>
      <c r="Q53" s="30"/>
      <c r="R53" s="38"/>
      <c r="S53" s="39"/>
      <c r="T53" s="38"/>
      <c r="U53" s="39"/>
    </row>
    <row r="54" spans="1:21" s="40" customFormat="1" ht="25.5" customHeight="1">
      <c r="A54" s="30" t="s">
        <v>51</v>
      </c>
      <c r="B54" s="30">
        <v>9</v>
      </c>
      <c r="C54" s="30">
        <v>0</v>
      </c>
      <c r="D54" s="31">
        <v>1010705</v>
      </c>
      <c r="E54" s="30" t="s">
        <v>47</v>
      </c>
      <c r="F54" s="44" t="s">
        <v>91</v>
      </c>
      <c r="G54" s="41" t="s">
        <v>92</v>
      </c>
      <c r="H54" s="42"/>
      <c r="I54" s="35">
        <v>2.5179999999999998</v>
      </c>
      <c r="J54" s="30" t="s">
        <v>50</v>
      </c>
      <c r="K54" s="36">
        <v>0</v>
      </c>
      <c r="L54" s="30"/>
      <c r="M54" s="37">
        <f>ROUND(I54*K54,0)</f>
        <v>0</v>
      </c>
      <c r="N54" s="30"/>
      <c r="O54" s="30"/>
      <c r="P54" s="30"/>
      <c r="Q54" s="30"/>
      <c r="R54" s="38">
        <v>0</v>
      </c>
      <c r="S54" s="39">
        <f>ROUND(M54*R54,2)</f>
        <v>0</v>
      </c>
      <c r="T54" s="38">
        <v>1</v>
      </c>
      <c r="U54" s="39">
        <f>ROUND(M54*T54,2)</f>
        <v>0</v>
      </c>
    </row>
    <row r="55" spans="1:21" s="40" customFormat="1">
      <c r="A55" s="30" t="s">
        <v>54</v>
      </c>
      <c r="B55" s="30"/>
      <c r="C55" s="30"/>
      <c r="D55" s="31"/>
      <c r="E55" s="30"/>
      <c r="F55" s="44" t="s">
        <v>58</v>
      </c>
      <c r="G55" s="33" t="s">
        <v>59</v>
      </c>
      <c r="H55" s="43"/>
      <c r="I55" s="35"/>
      <c r="J55" s="30"/>
      <c r="K55" s="36"/>
      <c r="L55" s="30"/>
      <c r="M55" s="37"/>
      <c r="N55" s="30"/>
      <c r="O55" s="30"/>
      <c r="P55" s="30"/>
      <c r="Q55" s="30"/>
      <c r="R55" s="38"/>
      <c r="S55" s="39"/>
      <c r="T55" s="38"/>
      <c r="U55" s="39"/>
    </row>
    <row r="56" spans="1:21" s="40" customFormat="1">
      <c r="A56" s="30" t="s">
        <v>54</v>
      </c>
      <c r="B56" s="30"/>
      <c r="C56" s="30"/>
      <c r="D56" s="31"/>
      <c r="E56" s="30"/>
      <c r="F56" s="44" t="s">
        <v>93</v>
      </c>
      <c r="G56" s="33" t="s">
        <v>94</v>
      </c>
      <c r="H56" s="43"/>
      <c r="I56" s="35"/>
      <c r="J56" s="30"/>
      <c r="K56" s="36"/>
      <c r="L56" s="30"/>
      <c r="M56" s="37"/>
      <c r="N56" s="30"/>
      <c r="O56" s="30"/>
      <c r="P56" s="30"/>
      <c r="Q56" s="30"/>
      <c r="R56" s="38"/>
      <c r="S56" s="39"/>
      <c r="T56" s="38"/>
      <c r="U56" s="39"/>
    </row>
    <row r="57" spans="1:21" s="40" customFormat="1">
      <c r="A57" s="30" t="s">
        <v>54</v>
      </c>
      <c r="B57" s="30"/>
      <c r="C57" s="30"/>
      <c r="D57" s="31"/>
      <c r="E57" s="30"/>
      <c r="F57" s="44" t="s">
        <v>58</v>
      </c>
      <c r="G57" s="33" t="s">
        <v>62</v>
      </c>
      <c r="H57" s="43"/>
      <c r="I57" s="35"/>
      <c r="J57" s="30"/>
      <c r="K57" s="36"/>
      <c r="L57" s="30"/>
      <c r="M57" s="37"/>
      <c r="N57" s="30"/>
      <c r="O57" s="30"/>
      <c r="P57" s="30"/>
      <c r="Q57" s="30"/>
      <c r="R57" s="38"/>
      <c r="S57" s="39"/>
      <c r="T57" s="38"/>
      <c r="U57" s="39"/>
    </row>
    <row r="58" spans="1:21" s="40" customFormat="1">
      <c r="A58" s="30" t="s">
        <v>54</v>
      </c>
      <c r="B58" s="30"/>
      <c r="C58" s="30"/>
      <c r="D58" s="31"/>
      <c r="E58" s="30"/>
      <c r="F58" s="44" t="s">
        <v>95</v>
      </c>
      <c r="G58" s="33" t="s">
        <v>96</v>
      </c>
      <c r="H58" s="43"/>
      <c r="I58" s="35"/>
      <c r="J58" s="30"/>
      <c r="K58" s="36"/>
      <c r="L58" s="30"/>
      <c r="M58" s="37"/>
      <c r="N58" s="30"/>
      <c r="O58" s="30"/>
      <c r="P58" s="30"/>
      <c r="Q58" s="30"/>
      <c r="R58" s="38"/>
      <c r="S58" s="39"/>
      <c r="T58" s="38"/>
      <c r="U58" s="39"/>
    </row>
    <row r="59" spans="1:21" s="40" customFormat="1">
      <c r="A59" s="30" t="s">
        <v>54</v>
      </c>
      <c r="B59" s="30"/>
      <c r="C59" s="30"/>
      <c r="D59" s="31"/>
      <c r="E59" s="30"/>
      <c r="F59" s="44" t="s">
        <v>97</v>
      </c>
      <c r="G59" s="33" t="s">
        <v>98</v>
      </c>
      <c r="H59" s="43"/>
      <c r="I59" s="35"/>
      <c r="J59" s="30"/>
      <c r="K59" s="36"/>
      <c r="L59" s="30"/>
      <c r="M59" s="37"/>
      <c r="N59" s="30"/>
      <c r="O59" s="30"/>
      <c r="P59" s="30"/>
      <c r="Q59" s="30"/>
      <c r="R59" s="38"/>
      <c r="S59" s="39"/>
      <c r="T59" s="38"/>
      <c r="U59" s="39"/>
    </row>
    <row r="60" spans="1:21" s="40" customFormat="1">
      <c r="A60" s="30" t="s">
        <v>54</v>
      </c>
      <c r="B60" s="30"/>
      <c r="C60" s="30"/>
      <c r="D60" s="31"/>
      <c r="E60" s="30"/>
      <c r="F60" s="44" t="s">
        <v>99</v>
      </c>
      <c r="G60" s="33" t="s">
        <v>100</v>
      </c>
      <c r="H60" s="43"/>
      <c r="I60" s="35"/>
      <c r="J60" s="30"/>
      <c r="K60" s="36"/>
      <c r="L60" s="30"/>
      <c r="M60" s="37"/>
      <c r="N60" s="30"/>
      <c r="O60" s="30"/>
      <c r="P60" s="30"/>
      <c r="Q60" s="30"/>
      <c r="R60" s="38"/>
      <c r="S60" s="39"/>
      <c r="T60" s="38"/>
      <c r="U60" s="39"/>
    </row>
    <row r="61" spans="1:21" s="40" customFormat="1" ht="12.75" customHeight="1">
      <c r="A61" s="30" t="s">
        <v>104</v>
      </c>
      <c r="B61" s="30">
        <v>10</v>
      </c>
      <c r="C61" s="30">
        <v>0</v>
      </c>
      <c r="D61" s="31" t="s">
        <v>101</v>
      </c>
      <c r="E61" s="30" t="s">
        <v>47</v>
      </c>
      <c r="F61" s="44" t="s">
        <v>102</v>
      </c>
      <c r="G61" s="41" t="s">
        <v>103</v>
      </c>
      <c r="H61" s="42"/>
      <c r="I61" s="35">
        <v>4.1959999999999997</v>
      </c>
      <c r="J61" s="30" t="s">
        <v>88</v>
      </c>
      <c r="K61" s="36">
        <v>0</v>
      </c>
      <c r="L61" s="30"/>
      <c r="M61" s="37">
        <f>ROUND(I61*K61,0)</f>
        <v>0</v>
      </c>
      <c r="N61" s="38">
        <v>1</v>
      </c>
      <c r="O61" s="35">
        <f>ROUND(I61*N61,3)</f>
        <v>4.1959999999999997</v>
      </c>
      <c r="P61" s="30"/>
      <c r="Q61" s="30"/>
      <c r="R61" s="38">
        <v>0</v>
      </c>
      <c r="S61" s="39">
        <f>ROUND(M61*R61,2)</f>
        <v>0</v>
      </c>
      <c r="T61" s="38">
        <v>1</v>
      </c>
      <c r="U61" s="39">
        <f>ROUND(M61*T61,2)</f>
        <v>0</v>
      </c>
    </row>
    <row r="62" spans="1:21" s="40" customFormat="1">
      <c r="A62" s="30" t="s">
        <v>54</v>
      </c>
      <c r="B62" s="30"/>
      <c r="C62" s="30"/>
      <c r="D62" s="31"/>
      <c r="E62" s="30"/>
      <c r="F62" s="44" t="s">
        <v>105</v>
      </c>
      <c r="G62" s="33" t="s">
        <v>106</v>
      </c>
      <c r="H62" s="43"/>
      <c r="I62" s="35"/>
      <c r="J62" s="30"/>
      <c r="K62" s="36"/>
      <c r="L62" s="30"/>
      <c r="M62" s="37"/>
      <c r="N62" s="38"/>
      <c r="O62" s="35"/>
      <c r="P62" s="30"/>
      <c r="Q62" s="30"/>
      <c r="R62" s="38"/>
      <c r="S62" s="39"/>
      <c r="T62" s="38"/>
      <c r="U62" s="39"/>
    </row>
    <row r="63" spans="1:21" ht="3" customHeight="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1" ht="15" customHeight="1">
      <c r="B64" s="16" t="s">
        <v>46</v>
      </c>
      <c r="C64" s="8"/>
      <c r="D64" s="8"/>
      <c r="E64" s="8"/>
      <c r="F64" s="18" t="s">
        <v>44</v>
      </c>
      <c r="G64" s="19" t="s">
        <v>45</v>
      </c>
      <c r="M64" s="21">
        <f>ROUND(SUBTOTAL(9,M13:M63),0)</f>
        <v>0</v>
      </c>
      <c r="O64" s="22">
        <f>ROUND(SUBTOTAL(9,O13:O63),3)</f>
        <v>4.1959999999999997</v>
      </c>
      <c r="Q64" s="22">
        <f>ROUND(SUBTOTAL(9,Q13:Q63),3)</f>
        <v>0</v>
      </c>
      <c r="S64" s="1">
        <f>ROUND(SUBTOTAL(9,S13:S63),2)</f>
        <v>0</v>
      </c>
      <c r="U64" s="1">
        <f>ROUND(SUBTOTAL(9,U13:U63),2)</f>
        <v>0</v>
      </c>
    </row>
    <row r="65" spans="1:21" ht="12.75" customHeight="1"/>
    <row r="66" spans="1:21" ht="15" customHeight="1">
      <c r="A66" s="1" t="s">
        <v>24</v>
      </c>
      <c r="B66" s="6"/>
      <c r="C66" s="6"/>
      <c r="D66" s="6"/>
      <c r="E66" s="6"/>
      <c r="F66" s="14" t="s">
        <v>107</v>
      </c>
      <c r="G66" s="15" t="s">
        <v>108</v>
      </c>
      <c r="H66" s="6"/>
      <c r="I66" s="6"/>
      <c r="J66" s="6"/>
      <c r="K66" s="6"/>
      <c r="L66" s="6"/>
      <c r="M66" s="6"/>
      <c r="N66" s="7"/>
      <c r="O66" s="7"/>
      <c r="P66" s="7"/>
      <c r="Q66" s="7"/>
    </row>
    <row r="67" spans="1:21" ht="3" customHeight="1"/>
    <row r="68" spans="1:21" s="40" customFormat="1" ht="25.5" customHeight="1">
      <c r="A68" s="30" t="s">
        <v>51</v>
      </c>
      <c r="B68" s="30">
        <v>1</v>
      </c>
      <c r="C68" s="30">
        <v>0</v>
      </c>
      <c r="D68" s="31">
        <v>1010770</v>
      </c>
      <c r="E68" s="30" t="s">
        <v>47</v>
      </c>
      <c r="F68" s="44" t="s">
        <v>110</v>
      </c>
      <c r="G68" s="41" t="s">
        <v>111</v>
      </c>
      <c r="H68" s="45"/>
      <c r="I68" s="35">
        <v>11.542999999999999</v>
      </c>
      <c r="J68" s="30" t="s">
        <v>109</v>
      </c>
      <c r="K68" s="36">
        <v>0</v>
      </c>
      <c r="L68" s="30"/>
      <c r="M68" s="37">
        <f>ROUND(I68*K68,0)</f>
        <v>0</v>
      </c>
      <c r="N68" s="30"/>
      <c r="O68" s="30"/>
      <c r="P68" s="30"/>
      <c r="Q68" s="30"/>
      <c r="R68" s="38">
        <v>0</v>
      </c>
      <c r="S68" s="39">
        <f>ROUND(M68*R68,2)</f>
        <v>0</v>
      </c>
      <c r="T68" s="38">
        <v>1</v>
      </c>
      <c r="U68" s="39">
        <f>ROUND(M68*T68,2)</f>
        <v>0</v>
      </c>
    </row>
    <row r="69" spans="1:21" s="40" customFormat="1">
      <c r="A69" s="30" t="s">
        <v>54</v>
      </c>
      <c r="B69" s="30"/>
      <c r="C69" s="30"/>
      <c r="D69" s="31"/>
      <c r="E69" s="30"/>
      <c r="F69" s="44" t="s">
        <v>58</v>
      </c>
      <c r="G69" s="33" t="s">
        <v>59</v>
      </c>
      <c r="H69" s="34"/>
      <c r="I69" s="35"/>
      <c r="J69" s="30"/>
      <c r="K69" s="36"/>
      <c r="L69" s="30"/>
      <c r="M69" s="37"/>
      <c r="N69" s="30"/>
      <c r="O69" s="30"/>
      <c r="P69" s="30"/>
      <c r="Q69" s="30"/>
      <c r="R69" s="38"/>
      <c r="S69" s="39"/>
      <c r="T69" s="38"/>
      <c r="U69" s="39"/>
    </row>
    <row r="70" spans="1:21" s="40" customFormat="1">
      <c r="A70" s="30" t="s">
        <v>54</v>
      </c>
      <c r="B70" s="30"/>
      <c r="C70" s="30"/>
      <c r="D70" s="31"/>
      <c r="E70" s="30"/>
      <c r="F70" s="44" t="s">
        <v>112</v>
      </c>
      <c r="G70" s="33" t="s">
        <v>113</v>
      </c>
      <c r="H70" s="34"/>
      <c r="I70" s="35"/>
      <c r="J70" s="30"/>
      <c r="K70" s="36"/>
      <c r="L70" s="30"/>
      <c r="M70" s="37"/>
      <c r="N70" s="30"/>
      <c r="O70" s="30"/>
      <c r="P70" s="30"/>
      <c r="Q70" s="30"/>
      <c r="R70" s="38"/>
      <c r="S70" s="39"/>
      <c r="T70" s="38"/>
      <c r="U70" s="39"/>
    </row>
    <row r="71" spans="1:21" s="40" customFormat="1">
      <c r="A71" s="30" t="s">
        <v>54</v>
      </c>
      <c r="B71" s="30"/>
      <c r="C71" s="30"/>
      <c r="D71" s="31"/>
      <c r="E71" s="30"/>
      <c r="F71" s="44" t="s">
        <v>114</v>
      </c>
      <c r="G71" s="33" t="s">
        <v>115</v>
      </c>
      <c r="H71" s="34"/>
      <c r="I71" s="35"/>
      <c r="J71" s="30"/>
      <c r="K71" s="36"/>
      <c r="L71" s="30"/>
      <c r="M71" s="37"/>
      <c r="N71" s="30"/>
      <c r="O71" s="30"/>
      <c r="P71" s="30"/>
      <c r="Q71" s="30"/>
      <c r="R71" s="38"/>
      <c r="S71" s="39"/>
      <c r="T71" s="38"/>
      <c r="U71" s="39"/>
    </row>
    <row r="72" spans="1:21" ht="3" customHeight="1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21" ht="15" customHeight="1">
      <c r="B73" s="16" t="s">
        <v>46</v>
      </c>
      <c r="C73" s="8"/>
      <c r="D73" s="8"/>
      <c r="E73" s="8"/>
      <c r="F73" s="18" t="s">
        <v>107</v>
      </c>
      <c r="G73" s="19" t="s">
        <v>108</v>
      </c>
      <c r="M73" s="21">
        <f>ROUND(SUBTOTAL(9,M67:M72),0)</f>
        <v>0</v>
      </c>
      <c r="O73" s="22">
        <f>ROUND(SUBTOTAL(9,O67:O72),3)</f>
        <v>0</v>
      </c>
      <c r="Q73" s="22">
        <f>ROUND(SUBTOTAL(9,Q67:Q72),3)</f>
        <v>0</v>
      </c>
      <c r="S73" s="1">
        <f>ROUND(SUBTOTAL(9,S67:S72),2)</f>
        <v>0</v>
      </c>
      <c r="U73" s="1">
        <f>ROUND(SUBTOTAL(9,U67:U72),2)</f>
        <v>0</v>
      </c>
    </row>
    <row r="74" spans="1:21" ht="12.75" customHeight="1"/>
    <row r="75" spans="1:21" ht="15" customHeight="1">
      <c r="A75" s="1" t="s">
        <v>24</v>
      </c>
      <c r="B75" s="6"/>
      <c r="C75" s="6"/>
      <c r="D75" s="6"/>
      <c r="E75" s="6"/>
      <c r="F75" s="14" t="s">
        <v>116</v>
      </c>
      <c r="G75" s="15" t="s">
        <v>117</v>
      </c>
      <c r="H75" s="6"/>
      <c r="I75" s="6"/>
      <c r="J75" s="6"/>
      <c r="K75" s="6"/>
      <c r="L75" s="6"/>
      <c r="M75" s="6"/>
      <c r="N75" s="7"/>
      <c r="O75" s="7"/>
      <c r="P75" s="7"/>
      <c r="Q75" s="7"/>
    </row>
    <row r="76" spans="1:21" ht="3" customHeight="1"/>
    <row r="77" spans="1:21" ht="12.75" customHeight="1">
      <c r="A77" s="1" t="s">
        <v>51</v>
      </c>
      <c r="B77" s="1">
        <v>1</v>
      </c>
      <c r="C77" s="1">
        <v>0</v>
      </c>
      <c r="D77" s="5">
        <v>1175542</v>
      </c>
      <c r="E77" s="1" t="s">
        <v>47</v>
      </c>
      <c r="F77" s="17" t="s">
        <v>118</v>
      </c>
      <c r="G77" s="23" t="s">
        <v>119</v>
      </c>
      <c r="H77" s="24"/>
      <c r="I77" s="25">
        <v>0.185</v>
      </c>
      <c r="J77" s="1" t="s">
        <v>50</v>
      </c>
      <c r="K77" s="26">
        <v>0</v>
      </c>
      <c r="M77" s="27">
        <f>ROUND(I77*K77,0)</f>
        <v>0</v>
      </c>
      <c r="N77" s="28">
        <v>2.4533700000000001</v>
      </c>
      <c r="O77" s="25">
        <f>ROUND(I77*N77,3)</f>
        <v>0.45400000000000001</v>
      </c>
      <c r="R77" s="28">
        <v>0</v>
      </c>
      <c r="S77" s="29">
        <f>ROUND(M77*R77,2)</f>
        <v>0</v>
      </c>
      <c r="T77" s="28">
        <v>1</v>
      </c>
      <c r="U77" s="29">
        <f>ROUND(M77*T77,2)</f>
        <v>0</v>
      </c>
    </row>
    <row r="78" spans="1:21" s="40" customFormat="1">
      <c r="A78" s="30" t="s">
        <v>54</v>
      </c>
      <c r="B78" s="30"/>
      <c r="C78" s="30"/>
      <c r="D78" s="31"/>
      <c r="E78" s="30"/>
      <c r="F78" s="32" t="s">
        <v>95</v>
      </c>
      <c r="G78" s="33" t="s">
        <v>120</v>
      </c>
      <c r="H78" s="34"/>
      <c r="I78" s="35"/>
      <c r="J78" s="30"/>
      <c r="K78" s="36"/>
      <c r="L78" s="30"/>
      <c r="M78" s="37"/>
      <c r="N78" s="38"/>
      <c r="O78" s="35"/>
      <c r="P78" s="30"/>
      <c r="Q78" s="30"/>
      <c r="R78" s="38"/>
      <c r="S78" s="39"/>
      <c r="T78" s="38"/>
      <c r="U78" s="39"/>
    </row>
    <row r="79" spans="1:21" s="40" customFormat="1">
      <c r="A79" s="30" t="s">
        <v>54</v>
      </c>
      <c r="B79" s="30"/>
      <c r="C79" s="30"/>
      <c r="D79" s="31"/>
      <c r="E79" s="30"/>
      <c r="F79" s="32" t="s">
        <v>121</v>
      </c>
      <c r="G79" s="33" t="s">
        <v>122</v>
      </c>
      <c r="H79" s="34"/>
      <c r="I79" s="35"/>
      <c r="J79" s="30"/>
      <c r="K79" s="36"/>
      <c r="L79" s="30"/>
      <c r="M79" s="37"/>
      <c r="N79" s="38"/>
      <c r="O79" s="35"/>
      <c r="P79" s="30"/>
      <c r="Q79" s="30"/>
      <c r="R79" s="38"/>
      <c r="S79" s="39"/>
      <c r="T79" s="38"/>
      <c r="U79" s="39"/>
    </row>
    <row r="80" spans="1:21" s="40" customFormat="1">
      <c r="A80" s="30" t="s">
        <v>54</v>
      </c>
      <c r="B80" s="30"/>
      <c r="C80" s="30"/>
      <c r="D80" s="31"/>
      <c r="E80" s="30"/>
      <c r="F80" s="32" t="s">
        <v>123</v>
      </c>
      <c r="G80" s="33" t="s">
        <v>124</v>
      </c>
      <c r="H80" s="34"/>
      <c r="I80" s="35"/>
      <c r="J80" s="30"/>
      <c r="K80" s="36"/>
      <c r="L80" s="30"/>
      <c r="M80" s="37"/>
      <c r="N80" s="38"/>
      <c r="O80" s="35"/>
      <c r="P80" s="30"/>
      <c r="Q80" s="30"/>
      <c r="R80" s="38"/>
      <c r="S80" s="39"/>
      <c r="T80" s="38"/>
      <c r="U80" s="39"/>
    </row>
    <row r="81" spans="1:21" s="40" customFormat="1">
      <c r="A81" s="30" t="s">
        <v>54</v>
      </c>
      <c r="B81" s="30"/>
      <c r="C81" s="30"/>
      <c r="D81" s="31"/>
      <c r="E81" s="30"/>
      <c r="F81" s="32" t="s">
        <v>125</v>
      </c>
      <c r="G81" s="33" t="s">
        <v>126</v>
      </c>
      <c r="H81" s="34"/>
      <c r="I81" s="35"/>
      <c r="J81" s="30"/>
      <c r="K81" s="36"/>
      <c r="L81" s="30"/>
      <c r="M81" s="37"/>
      <c r="N81" s="38"/>
      <c r="O81" s="35"/>
      <c r="P81" s="30"/>
      <c r="Q81" s="30"/>
      <c r="R81" s="38"/>
      <c r="S81" s="39"/>
      <c r="T81" s="38"/>
      <c r="U81" s="39"/>
    </row>
    <row r="82" spans="1:21" s="40" customFormat="1" ht="12.75" customHeight="1">
      <c r="A82" s="30" t="s">
        <v>51</v>
      </c>
      <c r="B82" s="30">
        <v>2</v>
      </c>
      <c r="C82" s="30">
        <v>0</v>
      </c>
      <c r="D82" s="31">
        <v>1175550</v>
      </c>
      <c r="E82" s="30" t="s">
        <v>47</v>
      </c>
      <c r="F82" s="32" t="s">
        <v>127</v>
      </c>
      <c r="G82" s="41" t="s">
        <v>128</v>
      </c>
      <c r="H82" s="42"/>
      <c r="I82" s="35">
        <v>0.23100000000000001</v>
      </c>
      <c r="J82" s="30" t="s">
        <v>109</v>
      </c>
      <c r="K82" s="36">
        <v>0</v>
      </c>
      <c r="L82" s="30"/>
      <c r="M82" s="37">
        <f>ROUND(I82*K82,0)</f>
        <v>0</v>
      </c>
      <c r="N82" s="38">
        <v>1.392E-2</v>
      </c>
      <c r="O82" s="35">
        <f>ROUND(I82*N82,3)</f>
        <v>3.0000000000000001E-3</v>
      </c>
      <c r="P82" s="30"/>
      <c r="Q82" s="30"/>
      <c r="R82" s="38">
        <v>0</v>
      </c>
      <c r="S82" s="39">
        <f>ROUND(M82*R82,2)</f>
        <v>0</v>
      </c>
      <c r="T82" s="38">
        <v>1</v>
      </c>
      <c r="U82" s="39">
        <f>ROUND(M82*T82,2)</f>
        <v>0</v>
      </c>
    </row>
    <row r="83" spans="1:21" s="40" customFormat="1">
      <c r="A83" s="30" t="s">
        <v>54</v>
      </c>
      <c r="B83" s="30"/>
      <c r="C83" s="30"/>
      <c r="D83" s="31"/>
      <c r="E83" s="30"/>
      <c r="F83" s="32" t="s">
        <v>58</v>
      </c>
      <c r="G83" s="33" t="s">
        <v>129</v>
      </c>
      <c r="H83" s="43"/>
      <c r="I83" s="35"/>
      <c r="J83" s="30"/>
      <c r="K83" s="36"/>
      <c r="L83" s="30"/>
      <c r="M83" s="37"/>
      <c r="N83" s="38"/>
      <c r="O83" s="35"/>
      <c r="P83" s="30"/>
      <c r="Q83" s="30"/>
      <c r="R83" s="38"/>
      <c r="S83" s="39"/>
      <c r="T83" s="38"/>
      <c r="U83" s="39"/>
    </row>
    <row r="84" spans="1:21" s="40" customFormat="1">
      <c r="A84" s="30" t="s">
        <v>54</v>
      </c>
      <c r="B84" s="30"/>
      <c r="C84" s="30"/>
      <c r="D84" s="31"/>
      <c r="E84" s="30"/>
      <c r="F84" s="32" t="s">
        <v>95</v>
      </c>
      <c r="G84" s="33" t="s">
        <v>120</v>
      </c>
      <c r="H84" s="43"/>
      <c r="I84" s="35"/>
      <c r="J84" s="30"/>
      <c r="K84" s="36"/>
      <c r="L84" s="30"/>
      <c r="M84" s="37"/>
      <c r="N84" s="38"/>
      <c r="O84" s="35"/>
      <c r="P84" s="30"/>
      <c r="Q84" s="30"/>
      <c r="R84" s="38"/>
      <c r="S84" s="39"/>
      <c r="T84" s="38"/>
      <c r="U84" s="39"/>
    </row>
    <row r="85" spans="1:21" s="40" customFormat="1">
      <c r="A85" s="30" t="s">
        <v>54</v>
      </c>
      <c r="B85" s="30"/>
      <c r="C85" s="30"/>
      <c r="D85" s="31"/>
      <c r="E85" s="30"/>
      <c r="F85" s="32" t="s">
        <v>97</v>
      </c>
      <c r="G85" s="33" t="s">
        <v>98</v>
      </c>
      <c r="H85" s="43"/>
      <c r="I85" s="35"/>
      <c r="J85" s="30"/>
      <c r="K85" s="36"/>
      <c r="L85" s="30"/>
      <c r="M85" s="37"/>
      <c r="N85" s="38"/>
      <c r="O85" s="35"/>
      <c r="P85" s="30"/>
      <c r="Q85" s="30"/>
      <c r="R85" s="38"/>
      <c r="S85" s="39"/>
      <c r="T85" s="38"/>
      <c r="U85" s="39"/>
    </row>
    <row r="86" spans="1:21" s="40" customFormat="1">
      <c r="A86" s="30" t="s">
        <v>54</v>
      </c>
      <c r="B86" s="30"/>
      <c r="C86" s="30"/>
      <c r="D86" s="31"/>
      <c r="E86" s="30"/>
      <c r="F86" s="32" t="s">
        <v>121</v>
      </c>
      <c r="G86" s="33" t="s">
        <v>122</v>
      </c>
      <c r="H86" s="43"/>
      <c r="I86" s="35"/>
      <c r="J86" s="30"/>
      <c r="K86" s="36"/>
      <c r="L86" s="30"/>
      <c r="M86" s="37"/>
      <c r="N86" s="38"/>
      <c r="O86" s="35"/>
      <c r="P86" s="30"/>
      <c r="Q86" s="30"/>
      <c r="R86" s="38"/>
      <c r="S86" s="39"/>
      <c r="T86" s="38"/>
      <c r="U86" s="39"/>
    </row>
    <row r="87" spans="1:21" s="40" customFormat="1">
      <c r="A87" s="30" t="s">
        <v>54</v>
      </c>
      <c r="B87" s="30"/>
      <c r="C87" s="30"/>
      <c r="D87" s="31"/>
      <c r="E87" s="30"/>
      <c r="F87" s="32" t="s">
        <v>130</v>
      </c>
      <c r="G87" s="33" t="s">
        <v>131</v>
      </c>
      <c r="H87" s="43"/>
      <c r="I87" s="35"/>
      <c r="J87" s="30"/>
      <c r="K87" s="36"/>
      <c r="L87" s="30"/>
      <c r="M87" s="37"/>
      <c r="N87" s="38"/>
      <c r="O87" s="35"/>
      <c r="P87" s="30"/>
      <c r="Q87" s="30"/>
      <c r="R87" s="38"/>
      <c r="S87" s="39"/>
      <c r="T87" s="38"/>
      <c r="U87" s="39"/>
    </row>
    <row r="88" spans="1:21" s="40" customFormat="1">
      <c r="A88" s="30" t="s">
        <v>54</v>
      </c>
      <c r="B88" s="30"/>
      <c r="C88" s="30"/>
      <c r="D88" s="31"/>
      <c r="E88" s="30"/>
      <c r="F88" s="32" t="s">
        <v>132</v>
      </c>
      <c r="G88" s="33" t="s">
        <v>133</v>
      </c>
      <c r="H88" s="43"/>
      <c r="I88" s="35"/>
      <c r="J88" s="30"/>
      <c r="K88" s="36"/>
      <c r="L88" s="30"/>
      <c r="M88" s="37"/>
      <c r="N88" s="38"/>
      <c r="O88" s="35"/>
      <c r="P88" s="30"/>
      <c r="Q88" s="30"/>
      <c r="R88" s="38"/>
      <c r="S88" s="39"/>
      <c r="T88" s="38"/>
      <c r="U88" s="39"/>
    </row>
    <row r="89" spans="1:21" s="40" customFormat="1" ht="12.75" customHeight="1">
      <c r="A89" s="30" t="s">
        <v>51</v>
      </c>
      <c r="B89" s="30">
        <v>3</v>
      </c>
      <c r="C89" s="30">
        <v>0</v>
      </c>
      <c r="D89" s="31">
        <v>1175551</v>
      </c>
      <c r="E89" s="30" t="s">
        <v>47</v>
      </c>
      <c r="F89" s="32" t="s">
        <v>134</v>
      </c>
      <c r="G89" s="41" t="s">
        <v>135</v>
      </c>
      <c r="H89" s="42"/>
      <c r="I89" s="35">
        <v>0.23100000000000001</v>
      </c>
      <c r="J89" s="30" t="s">
        <v>109</v>
      </c>
      <c r="K89" s="36">
        <v>0</v>
      </c>
      <c r="L89" s="30"/>
      <c r="M89" s="37">
        <f>ROUND(I89*K89,0)</f>
        <v>0</v>
      </c>
      <c r="N89" s="38"/>
      <c r="O89" s="35"/>
      <c r="P89" s="30"/>
      <c r="Q89" s="30"/>
      <c r="R89" s="38">
        <v>0</v>
      </c>
      <c r="S89" s="39">
        <f>ROUND(M89*R89,2)</f>
        <v>0</v>
      </c>
      <c r="T89" s="38">
        <v>1</v>
      </c>
      <c r="U89" s="39">
        <f>ROUND(M89*T89,2)</f>
        <v>0</v>
      </c>
    </row>
    <row r="90" spans="1:21" s="40" customFormat="1">
      <c r="A90" s="30" t="s">
        <v>54</v>
      </c>
      <c r="B90" s="30"/>
      <c r="C90" s="30"/>
      <c r="D90" s="31"/>
      <c r="E90" s="30"/>
      <c r="F90" s="32" t="s">
        <v>58</v>
      </c>
      <c r="G90" s="33" t="s">
        <v>129</v>
      </c>
      <c r="H90" s="43"/>
      <c r="I90" s="35"/>
      <c r="J90" s="30"/>
      <c r="K90" s="36"/>
      <c r="L90" s="30"/>
      <c r="M90" s="37"/>
      <c r="N90" s="38"/>
      <c r="O90" s="35"/>
      <c r="P90" s="30"/>
      <c r="Q90" s="30"/>
      <c r="R90" s="38"/>
      <c r="S90" s="39"/>
      <c r="T90" s="38"/>
      <c r="U90" s="39"/>
    </row>
    <row r="91" spans="1:21" s="40" customFormat="1">
      <c r="A91" s="30" t="s">
        <v>54</v>
      </c>
      <c r="B91" s="30"/>
      <c r="C91" s="30"/>
      <c r="D91" s="31"/>
      <c r="E91" s="30"/>
      <c r="F91" s="32" t="s">
        <v>130</v>
      </c>
      <c r="G91" s="33" t="s">
        <v>131</v>
      </c>
      <c r="H91" s="43"/>
      <c r="I91" s="35"/>
      <c r="J91" s="30"/>
      <c r="K91" s="36"/>
      <c r="L91" s="30"/>
      <c r="M91" s="37"/>
      <c r="N91" s="38"/>
      <c r="O91" s="35"/>
      <c r="P91" s="30"/>
      <c r="Q91" s="30"/>
      <c r="R91" s="38"/>
      <c r="S91" s="39"/>
      <c r="T91" s="38"/>
      <c r="U91" s="39"/>
    </row>
    <row r="92" spans="1:21" s="40" customFormat="1">
      <c r="A92" s="30" t="s">
        <v>54</v>
      </c>
      <c r="B92" s="30"/>
      <c r="C92" s="30"/>
      <c r="D92" s="31"/>
      <c r="E92" s="30"/>
      <c r="F92" s="32" t="s">
        <v>132</v>
      </c>
      <c r="G92" s="33" t="s">
        <v>133</v>
      </c>
      <c r="H92" s="43"/>
      <c r="I92" s="35"/>
      <c r="J92" s="30"/>
      <c r="K92" s="36"/>
      <c r="L92" s="30"/>
      <c r="M92" s="37"/>
      <c r="N92" s="38"/>
      <c r="O92" s="35"/>
      <c r="P92" s="30"/>
      <c r="Q92" s="30"/>
      <c r="R92" s="38"/>
      <c r="S92" s="39"/>
      <c r="T92" s="38"/>
      <c r="U92" s="39"/>
    </row>
    <row r="93" spans="1:21" s="40" customFormat="1" ht="38.25" customHeight="1">
      <c r="A93" s="30" t="s">
        <v>51</v>
      </c>
      <c r="B93" s="30">
        <v>4</v>
      </c>
      <c r="C93" s="30">
        <v>0</v>
      </c>
      <c r="D93" s="31">
        <v>1175547</v>
      </c>
      <c r="E93" s="30" t="s">
        <v>47</v>
      </c>
      <c r="F93" s="44" t="s">
        <v>136</v>
      </c>
      <c r="G93" s="41" t="s">
        <v>137</v>
      </c>
      <c r="H93" s="42"/>
      <c r="I93" s="35">
        <v>1.4E-2</v>
      </c>
      <c r="J93" s="30" t="s">
        <v>88</v>
      </c>
      <c r="K93" s="36">
        <v>0</v>
      </c>
      <c r="L93" s="30"/>
      <c r="M93" s="37">
        <f>ROUND(I93*K93,0)</f>
        <v>0</v>
      </c>
      <c r="N93" s="38">
        <v>1.04887</v>
      </c>
      <c r="O93" s="35">
        <f>ROUND(I93*N93,3)</f>
        <v>1.4999999999999999E-2</v>
      </c>
      <c r="P93" s="30"/>
      <c r="Q93" s="30"/>
      <c r="R93" s="38">
        <v>0</v>
      </c>
      <c r="S93" s="39">
        <f>ROUND(M93*R93,2)</f>
        <v>0</v>
      </c>
      <c r="T93" s="38">
        <v>1</v>
      </c>
      <c r="U93" s="39">
        <f>ROUND(M93*T93,2)</f>
        <v>0</v>
      </c>
    </row>
    <row r="94" spans="1:21" s="40" customFormat="1">
      <c r="A94" s="30" t="s">
        <v>54</v>
      </c>
      <c r="B94" s="30"/>
      <c r="C94" s="30"/>
      <c r="D94" s="31"/>
      <c r="E94" s="30"/>
      <c r="F94" s="44" t="s">
        <v>58</v>
      </c>
      <c r="G94" s="33" t="s">
        <v>138</v>
      </c>
      <c r="H94" s="43"/>
      <c r="I94" s="35"/>
      <c r="J94" s="30"/>
      <c r="K94" s="36"/>
      <c r="L94" s="30"/>
      <c r="M94" s="37"/>
      <c r="N94" s="38"/>
      <c r="O94" s="35"/>
      <c r="P94" s="30"/>
      <c r="Q94" s="30"/>
      <c r="R94" s="38"/>
      <c r="S94" s="39"/>
      <c r="T94" s="38"/>
      <c r="U94" s="39"/>
    </row>
    <row r="95" spans="1:21" s="40" customFormat="1">
      <c r="A95" s="30" t="s">
        <v>54</v>
      </c>
      <c r="B95" s="30"/>
      <c r="C95" s="30"/>
      <c r="D95" s="31"/>
      <c r="E95" s="30"/>
      <c r="F95" s="44" t="s">
        <v>139</v>
      </c>
      <c r="G95" s="33" t="s">
        <v>140</v>
      </c>
      <c r="H95" s="43"/>
      <c r="I95" s="35"/>
      <c r="J95" s="30"/>
      <c r="K95" s="36"/>
      <c r="L95" s="30"/>
      <c r="M95" s="37"/>
      <c r="N95" s="38"/>
      <c r="O95" s="35"/>
      <c r="P95" s="30"/>
      <c r="Q95" s="30"/>
      <c r="R95" s="38"/>
      <c r="S95" s="39"/>
      <c r="T95" s="38"/>
      <c r="U95" s="39"/>
    </row>
    <row r="96" spans="1:21" s="40" customFormat="1">
      <c r="A96" s="30" t="s">
        <v>54</v>
      </c>
      <c r="B96" s="30"/>
      <c r="C96" s="30"/>
      <c r="D96" s="31"/>
      <c r="E96" s="30"/>
      <c r="F96" s="44" t="s">
        <v>58</v>
      </c>
      <c r="G96" s="33" t="s">
        <v>141</v>
      </c>
      <c r="H96" s="43"/>
      <c r="I96" s="35"/>
      <c r="J96" s="30"/>
      <c r="K96" s="36"/>
      <c r="L96" s="30"/>
      <c r="M96" s="37"/>
      <c r="N96" s="38"/>
      <c r="O96" s="35"/>
      <c r="P96" s="30"/>
      <c r="Q96" s="30"/>
      <c r="R96" s="38"/>
      <c r="S96" s="39"/>
      <c r="T96" s="38"/>
      <c r="U96" s="39"/>
    </row>
    <row r="97" spans="1:21" s="40" customFormat="1">
      <c r="A97" s="30" t="s">
        <v>54</v>
      </c>
      <c r="B97" s="30"/>
      <c r="C97" s="30"/>
      <c r="D97" s="31"/>
      <c r="E97" s="30"/>
      <c r="F97" s="44" t="s">
        <v>95</v>
      </c>
      <c r="G97" s="33" t="s">
        <v>120</v>
      </c>
      <c r="H97" s="43"/>
      <c r="I97" s="35"/>
      <c r="J97" s="30"/>
      <c r="K97" s="36"/>
      <c r="L97" s="30"/>
      <c r="M97" s="37"/>
      <c r="N97" s="38"/>
      <c r="O97" s="35"/>
      <c r="P97" s="30"/>
      <c r="Q97" s="30"/>
      <c r="R97" s="38"/>
      <c r="S97" s="39"/>
      <c r="T97" s="38"/>
      <c r="U97" s="39"/>
    </row>
    <row r="98" spans="1:21" s="40" customFormat="1">
      <c r="A98" s="30" t="s">
        <v>54</v>
      </c>
      <c r="B98" s="30"/>
      <c r="C98" s="30"/>
      <c r="D98" s="31"/>
      <c r="E98" s="30"/>
      <c r="F98" s="44" t="s">
        <v>121</v>
      </c>
      <c r="G98" s="33" t="s">
        <v>122</v>
      </c>
      <c r="H98" s="43"/>
      <c r="I98" s="35"/>
      <c r="J98" s="30"/>
      <c r="K98" s="36"/>
      <c r="L98" s="30"/>
      <c r="M98" s="37"/>
      <c r="N98" s="38"/>
      <c r="O98" s="35"/>
      <c r="P98" s="30"/>
      <c r="Q98" s="30"/>
      <c r="R98" s="38"/>
      <c r="S98" s="39"/>
      <c r="T98" s="38"/>
      <c r="U98" s="39"/>
    </row>
    <row r="99" spans="1:21" s="40" customFormat="1">
      <c r="A99" s="30" t="s">
        <v>54</v>
      </c>
      <c r="B99" s="30"/>
      <c r="C99" s="30"/>
      <c r="D99" s="31"/>
      <c r="E99" s="30"/>
      <c r="F99" s="44" t="s">
        <v>142</v>
      </c>
      <c r="G99" s="33" t="s">
        <v>143</v>
      </c>
      <c r="H99" s="43"/>
      <c r="I99" s="35"/>
      <c r="J99" s="30"/>
      <c r="K99" s="36"/>
      <c r="L99" s="30"/>
      <c r="M99" s="37"/>
      <c r="N99" s="38"/>
      <c r="O99" s="35"/>
      <c r="P99" s="30"/>
      <c r="Q99" s="30"/>
      <c r="R99" s="38"/>
      <c r="S99" s="39"/>
      <c r="T99" s="38"/>
      <c r="U99" s="39"/>
    </row>
    <row r="100" spans="1:21" s="40" customFormat="1">
      <c r="A100" s="30" t="s">
        <v>54</v>
      </c>
      <c r="B100" s="30"/>
      <c r="C100" s="30"/>
      <c r="D100" s="31"/>
      <c r="E100" s="30"/>
      <c r="F100" s="44" t="s">
        <v>144</v>
      </c>
      <c r="G100" s="33" t="s">
        <v>145</v>
      </c>
      <c r="H100" s="43"/>
      <c r="I100" s="35"/>
      <c r="J100" s="30"/>
      <c r="K100" s="36"/>
      <c r="L100" s="30"/>
      <c r="M100" s="37"/>
      <c r="N100" s="38"/>
      <c r="O100" s="35"/>
      <c r="P100" s="30"/>
      <c r="Q100" s="30"/>
      <c r="R100" s="38"/>
      <c r="S100" s="39"/>
      <c r="T100" s="38"/>
      <c r="U100" s="39"/>
    </row>
    <row r="101" spans="1:21" s="40" customFormat="1" ht="38.25" customHeight="1">
      <c r="A101" s="30" t="s">
        <v>51</v>
      </c>
      <c r="B101" s="30">
        <v>5</v>
      </c>
      <c r="C101" s="30">
        <v>0</v>
      </c>
      <c r="D101" s="31">
        <v>1175549</v>
      </c>
      <c r="E101" s="30" t="s">
        <v>47</v>
      </c>
      <c r="F101" s="44" t="s">
        <v>146</v>
      </c>
      <c r="G101" s="41" t="s">
        <v>147</v>
      </c>
      <c r="H101" s="42"/>
      <c r="I101" s="35">
        <v>6.0000000000000001E-3</v>
      </c>
      <c r="J101" s="30" t="s">
        <v>88</v>
      </c>
      <c r="K101" s="36">
        <v>0</v>
      </c>
      <c r="L101" s="30"/>
      <c r="M101" s="37">
        <f>ROUND(I101*K101,0)</f>
        <v>0</v>
      </c>
      <c r="N101" s="38">
        <v>1.0530600000000001</v>
      </c>
      <c r="O101" s="35">
        <f>ROUND(I101*N101,3)</f>
        <v>6.0000000000000001E-3</v>
      </c>
      <c r="P101" s="30"/>
      <c r="Q101" s="30"/>
      <c r="R101" s="38">
        <v>0</v>
      </c>
      <c r="S101" s="39">
        <f>ROUND(M101*R101,2)</f>
        <v>0</v>
      </c>
      <c r="T101" s="38">
        <v>1</v>
      </c>
      <c r="U101" s="39">
        <f>ROUND(M101*T101,2)</f>
        <v>0</v>
      </c>
    </row>
    <row r="102" spans="1:21" s="40" customFormat="1">
      <c r="A102" s="30" t="s">
        <v>54</v>
      </c>
      <c r="B102" s="30"/>
      <c r="C102" s="30"/>
      <c r="D102" s="31"/>
      <c r="E102" s="30"/>
      <c r="F102" s="44" t="s">
        <v>58</v>
      </c>
      <c r="G102" s="33" t="s">
        <v>148</v>
      </c>
      <c r="H102" s="43"/>
      <c r="I102" s="35"/>
      <c r="J102" s="30"/>
      <c r="K102" s="36"/>
      <c r="L102" s="30"/>
      <c r="M102" s="37"/>
      <c r="N102" s="38"/>
      <c r="O102" s="35"/>
      <c r="P102" s="30"/>
      <c r="Q102" s="30"/>
      <c r="R102" s="38"/>
      <c r="S102" s="39"/>
      <c r="T102" s="38"/>
      <c r="U102" s="39"/>
    </row>
    <row r="103" spans="1:21" s="40" customFormat="1">
      <c r="A103" s="30" t="s">
        <v>54</v>
      </c>
      <c r="B103" s="30"/>
      <c r="C103" s="30"/>
      <c r="D103" s="31"/>
      <c r="E103" s="30"/>
      <c r="F103" s="44" t="s">
        <v>58</v>
      </c>
      <c r="G103" s="33" t="s">
        <v>149</v>
      </c>
      <c r="H103" s="43"/>
      <c r="I103" s="35"/>
      <c r="J103" s="30"/>
      <c r="K103" s="36"/>
      <c r="L103" s="30"/>
      <c r="M103" s="37"/>
      <c r="N103" s="38"/>
      <c r="O103" s="35"/>
      <c r="P103" s="30"/>
      <c r="Q103" s="30"/>
      <c r="R103" s="38"/>
      <c r="S103" s="39"/>
      <c r="T103" s="38"/>
      <c r="U103" s="39"/>
    </row>
    <row r="104" spans="1:21" s="40" customFormat="1">
      <c r="A104" s="30" t="s">
        <v>54</v>
      </c>
      <c r="B104" s="30"/>
      <c r="C104" s="30"/>
      <c r="D104" s="31"/>
      <c r="E104" s="30"/>
      <c r="F104" s="44" t="s">
        <v>95</v>
      </c>
      <c r="G104" s="33" t="s">
        <v>120</v>
      </c>
      <c r="H104" s="43"/>
      <c r="I104" s="35"/>
      <c r="J104" s="30"/>
      <c r="K104" s="36"/>
      <c r="L104" s="30"/>
      <c r="M104" s="37"/>
      <c r="N104" s="38"/>
      <c r="O104" s="35"/>
      <c r="P104" s="30"/>
      <c r="Q104" s="30"/>
      <c r="R104" s="38"/>
      <c r="S104" s="39"/>
      <c r="T104" s="38"/>
      <c r="U104" s="39"/>
    </row>
    <row r="105" spans="1:21" s="40" customFormat="1">
      <c r="A105" s="30" t="s">
        <v>54</v>
      </c>
      <c r="B105" s="30"/>
      <c r="C105" s="30"/>
      <c r="D105" s="31"/>
      <c r="E105" s="30"/>
      <c r="F105" s="44" t="s">
        <v>121</v>
      </c>
      <c r="G105" s="33" t="s">
        <v>122</v>
      </c>
      <c r="H105" s="43"/>
      <c r="I105" s="35"/>
      <c r="J105" s="30"/>
      <c r="K105" s="36"/>
      <c r="L105" s="30"/>
      <c r="M105" s="37"/>
      <c r="N105" s="38"/>
      <c r="O105" s="35"/>
      <c r="P105" s="30"/>
      <c r="Q105" s="30"/>
      <c r="R105" s="38"/>
      <c r="S105" s="39"/>
      <c r="T105" s="38"/>
      <c r="U105" s="39"/>
    </row>
    <row r="106" spans="1:21" s="40" customFormat="1">
      <c r="A106" s="30" t="s">
        <v>54</v>
      </c>
      <c r="B106" s="30"/>
      <c r="C106" s="30"/>
      <c r="D106" s="31"/>
      <c r="E106" s="30"/>
      <c r="F106" s="44" t="s">
        <v>139</v>
      </c>
      <c r="G106" s="33" t="s">
        <v>150</v>
      </c>
      <c r="H106" s="43"/>
      <c r="I106" s="35"/>
      <c r="J106" s="30"/>
      <c r="K106" s="36"/>
      <c r="L106" s="30"/>
      <c r="M106" s="37"/>
      <c r="N106" s="38"/>
      <c r="O106" s="35"/>
      <c r="P106" s="30"/>
      <c r="Q106" s="30"/>
      <c r="R106" s="38"/>
      <c r="S106" s="39"/>
      <c r="T106" s="38"/>
      <c r="U106" s="39"/>
    </row>
    <row r="107" spans="1:21" s="40" customFormat="1">
      <c r="A107" s="30" t="s">
        <v>54</v>
      </c>
      <c r="B107" s="30"/>
      <c r="C107" s="30"/>
      <c r="D107" s="31"/>
      <c r="E107" s="30"/>
      <c r="F107" s="44" t="s">
        <v>144</v>
      </c>
      <c r="G107" s="33" t="s">
        <v>151</v>
      </c>
      <c r="H107" s="43"/>
      <c r="I107" s="35"/>
      <c r="J107" s="30"/>
      <c r="K107" s="36"/>
      <c r="L107" s="30"/>
      <c r="M107" s="37"/>
      <c r="N107" s="38"/>
      <c r="O107" s="35"/>
      <c r="P107" s="30"/>
      <c r="Q107" s="30"/>
      <c r="R107" s="38"/>
      <c r="S107" s="39"/>
      <c r="T107" s="38"/>
      <c r="U107" s="39"/>
    </row>
    <row r="108" spans="1:21" s="40" customFormat="1" ht="12.75" customHeight="1">
      <c r="A108" s="30" t="s">
        <v>51</v>
      </c>
      <c r="B108" s="30">
        <v>6</v>
      </c>
      <c r="C108" s="30">
        <v>0</v>
      </c>
      <c r="D108" s="31">
        <v>1175601</v>
      </c>
      <c r="E108" s="30" t="s">
        <v>47</v>
      </c>
      <c r="F108" s="44" t="s">
        <v>152</v>
      </c>
      <c r="G108" s="41" t="s">
        <v>153</v>
      </c>
      <c r="H108" s="42"/>
      <c r="I108" s="35">
        <v>4</v>
      </c>
      <c r="J108" s="30" t="s">
        <v>154</v>
      </c>
      <c r="K108" s="36">
        <v>0</v>
      </c>
      <c r="L108" s="30"/>
      <c r="M108" s="37">
        <f>ROUND(I108*K108,0)</f>
        <v>0</v>
      </c>
      <c r="N108" s="38">
        <v>0.1016</v>
      </c>
      <c r="O108" s="35">
        <f>ROUND(I108*N108,3)</f>
        <v>0.40600000000000003</v>
      </c>
      <c r="P108" s="30"/>
      <c r="Q108" s="30"/>
      <c r="R108" s="38">
        <v>0</v>
      </c>
      <c r="S108" s="39">
        <f>ROUND(M108*R108,2)</f>
        <v>0</v>
      </c>
      <c r="T108" s="38">
        <v>1</v>
      </c>
      <c r="U108" s="39">
        <f>ROUND(M108*T108,2)</f>
        <v>0</v>
      </c>
    </row>
    <row r="109" spans="1:21" s="40" customFormat="1">
      <c r="A109" s="30" t="s">
        <v>54</v>
      </c>
      <c r="B109" s="30"/>
      <c r="C109" s="30"/>
      <c r="D109" s="31"/>
      <c r="E109" s="30"/>
      <c r="F109" s="44" t="s">
        <v>155</v>
      </c>
      <c r="G109" s="33" t="s">
        <v>156</v>
      </c>
      <c r="H109" s="43"/>
      <c r="I109" s="35"/>
      <c r="J109" s="30"/>
      <c r="K109" s="36"/>
      <c r="L109" s="30"/>
      <c r="M109" s="37"/>
      <c r="N109" s="38"/>
      <c r="O109" s="35"/>
      <c r="P109" s="30"/>
      <c r="Q109" s="30"/>
      <c r="R109" s="38"/>
      <c r="S109" s="39"/>
      <c r="T109" s="38"/>
      <c r="U109" s="39"/>
    </row>
    <row r="110" spans="1:21" s="40" customFormat="1" ht="12.75" customHeight="1">
      <c r="A110" s="30" t="s">
        <v>51</v>
      </c>
      <c r="B110" s="30">
        <v>7</v>
      </c>
      <c r="C110" s="30">
        <v>0</v>
      </c>
      <c r="D110" s="31">
        <v>1175602</v>
      </c>
      <c r="E110" s="30" t="s">
        <v>47</v>
      </c>
      <c r="F110" s="44" t="s">
        <v>157</v>
      </c>
      <c r="G110" s="41" t="s">
        <v>158</v>
      </c>
      <c r="H110" s="42"/>
      <c r="I110" s="35">
        <v>1.96</v>
      </c>
      <c r="J110" s="30" t="s">
        <v>109</v>
      </c>
      <c r="K110" s="36">
        <v>0</v>
      </c>
      <c r="L110" s="30"/>
      <c r="M110" s="37">
        <f>ROUND(I110*K110,0)</f>
        <v>0</v>
      </c>
      <c r="N110" s="38">
        <v>6.5799999999999999E-3</v>
      </c>
      <c r="O110" s="35">
        <f>ROUND(I110*N110,3)</f>
        <v>1.2999999999999999E-2</v>
      </c>
      <c r="P110" s="30"/>
      <c r="Q110" s="30"/>
      <c r="R110" s="38">
        <v>0</v>
      </c>
      <c r="S110" s="39">
        <f>ROUND(M110*R110,2)</f>
        <v>0</v>
      </c>
      <c r="T110" s="38">
        <v>1</v>
      </c>
      <c r="U110" s="39">
        <f>ROUND(M110*T110,2)</f>
        <v>0</v>
      </c>
    </row>
    <row r="111" spans="1:21" s="40" customFormat="1">
      <c r="A111" s="30" t="s">
        <v>54</v>
      </c>
      <c r="B111" s="30"/>
      <c r="C111" s="30"/>
      <c r="D111" s="31"/>
      <c r="E111" s="30"/>
      <c r="F111" s="44" t="s">
        <v>58</v>
      </c>
      <c r="G111" s="33" t="s">
        <v>159</v>
      </c>
      <c r="H111" s="43"/>
      <c r="I111" s="35"/>
      <c r="J111" s="30"/>
      <c r="K111" s="36"/>
      <c r="L111" s="30"/>
      <c r="M111" s="37"/>
      <c r="N111" s="38"/>
      <c r="O111" s="35"/>
      <c r="P111" s="30"/>
      <c r="Q111" s="30"/>
      <c r="R111" s="38"/>
      <c r="S111" s="39"/>
      <c r="T111" s="38"/>
      <c r="U111" s="39"/>
    </row>
    <row r="112" spans="1:21" s="40" customFormat="1">
      <c r="A112" s="30" t="s">
        <v>54</v>
      </c>
      <c r="B112" s="30"/>
      <c r="C112" s="30"/>
      <c r="D112" s="31"/>
      <c r="E112" s="30"/>
      <c r="F112" s="44" t="s">
        <v>160</v>
      </c>
      <c r="G112" s="33" t="s">
        <v>161</v>
      </c>
      <c r="H112" s="43"/>
      <c r="I112" s="35"/>
      <c r="J112" s="30"/>
      <c r="K112" s="36"/>
      <c r="L112" s="30"/>
      <c r="M112" s="37"/>
      <c r="N112" s="38"/>
      <c r="O112" s="35"/>
      <c r="P112" s="30"/>
      <c r="Q112" s="30"/>
      <c r="R112" s="38"/>
      <c r="S112" s="39"/>
      <c r="T112" s="38"/>
      <c r="U112" s="39"/>
    </row>
    <row r="113" spans="1:21" s="40" customFormat="1">
      <c r="A113" s="30" t="s">
        <v>54</v>
      </c>
      <c r="B113" s="30"/>
      <c r="C113" s="30"/>
      <c r="D113" s="31"/>
      <c r="E113" s="30"/>
      <c r="F113" s="44" t="s">
        <v>58</v>
      </c>
      <c r="G113" s="33" t="s">
        <v>162</v>
      </c>
      <c r="H113" s="43"/>
      <c r="I113" s="35"/>
      <c r="J113" s="30"/>
      <c r="K113" s="36"/>
      <c r="L113" s="30"/>
      <c r="M113" s="37"/>
      <c r="N113" s="38"/>
      <c r="O113" s="35"/>
      <c r="P113" s="30"/>
      <c r="Q113" s="30"/>
      <c r="R113" s="38"/>
      <c r="S113" s="39"/>
      <c r="T113" s="38"/>
      <c r="U113" s="39"/>
    </row>
    <row r="114" spans="1:21" s="40" customFormat="1">
      <c r="A114" s="30" t="s">
        <v>54</v>
      </c>
      <c r="B114" s="30"/>
      <c r="C114" s="30"/>
      <c r="D114" s="31"/>
      <c r="E114" s="30"/>
      <c r="F114" s="44" t="s">
        <v>163</v>
      </c>
      <c r="G114" s="33" t="s">
        <v>164</v>
      </c>
      <c r="H114" s="43"/>
      <c r="I114" s="35"/>
      <c r="J114" s="30"/>
      <c r="K114" s="36"/>
      <c r="L114" s="30"/>
      <c r="M114" s="37"/>
      <c r="N114" s="38"/>
      <c r="O114" s="35"/>
      <c r="P114" s="30"/>
      <c r="Q114" s="30"/>
      <c r="R114" s="38"/>
      <c r="S114" s="39"/>
      <c r="T114" s="38"/>
      <c r="U114" s="39"/>
    </row>
    <row r="115" spans="1:21" s="40" customFormat="1">
      <c r="A115" s="30" t="s">
        <v>54</v>
      </c>
      <c r="B115" s="30"/>
      <c r="C115" s="30"/>
      <c r="D115" s="31"/>
      <c r="E115" s="30"/>
      <c r="F115" s="44" t="s">
        <v>58</v>
      </c>
      <c r="G115" s="33" t="s">
        <v>129</v>
      </c>
      <c r="H115" s="43"/>
      <c r="I115" s="35"/>
      <c r="J115" s="30"/>
      <c r="K115" s="36"/>
      <c r="L115" s="30"/>
      <c r="M115" s="37"/>
      <c r="N115" s="38"/>
      <c r="O115" s="35"/>
      <c r="P115" s="30"/>
      <c r="Q115" s="30"/>
      <c r="R115" s="38"/>
      <c r="S115" s="39"/>
      <c r="T115" s="38"/>
      <c r="U115" s="39"/>
    </row>
    <row r="116" spans="1:21" s="40" customFormat="1">
      <c r="A116" s="30" t="s">
        <v>54</v>
      </c>
      <c r="B116" s="30"/>
      <c r="C116" s="30"/>
      <c r="D116" s="31"/>
      <c r="E116" s="30"/>
      <c r="F116" s="44" t="s">
        <v>165</v>
      </c>
      <c r="G116" s="33" t="s">
        <v>166</v>
      </c>
      <c r="H116" s="43"/>
      <c r="I116" s="35"/>
      <c r="J116" s="30"/>
      <c r="K116" s="36"/>
      <c r="L116" s="30"/>
      <c r="M116" s="37"/>
      <c r="N116" s="38"/>
      <c r="O116" s="35"/>
      <c r="P116" s="30"/>
      <c r="Q116" s="30"/>
      <c r="R116" s="38"/>
      <c r="S116" s="39"/>
      <c r="T116" s="38"/>
      <c r="U116" s="39"/>
    </row>
    <row r="117" spans="1:21" s="40" customFormat="1" ht="12.75" customHeight="1">
      <c r="A117" s="30" t="s">
        <v>51</v>
      </c>
      <c r="B117" s="30">
        <v>8</v>
      </c>
      <c r="C117" s="30">
        <v>0</v>
      </c>
      <c r="D117" s="31">
        <v>1175603</v>
      </c>
      <c r="E117" s="30" t="s">
        <v>47</v>
      </c>
      <c r="F117" s="44" t="s">
        <v>167</v>
      </c>
      <c r="G117" s="41" t="s">
        <v>168</v>
      </c>
      <c r="H117" s="42"/>
      <c r="I117" s="35">
        <v>1.96</v>
      </c>
      <c r="J117" s="30" t="s">
        <v>109</v>
      </c>
      <c r="K117" s="36">
        <v>0</v>
      </c>
      <c r="L117" s="30"/>
      <c r="M117" s="37">
        <f>ROUND(I117*K117,0)</f>
        <v>0</v>
      </c>
      <c r="N117" s="38"/>
      <c r="O117" s="35"/>
      <c r="P117" s="30"/>
      <c r="Q117" s="30"/>
      <c r="R117" s="38">
        <v>0</v>
      </c>
      <c r="S117" s="39">
        <f>ROUND(M117*R117,2)</f>
        <v>0</v>
      </c>
      <c r="T117" s="38">
        <v>1</v>
      </c>
      <c r="U117" s="39">
        <f>ROUND(M117*T117,2)</f>
        <v>0</v>
      </c>
    </row>
    <row r="118" spans="1:21" s="40" customFormat="1">
      <c r="A118" s="30" t="s">
        <v>54</v>
      </c>
      <c r="B118" s="30"/>
      <c r="C118" s="30"/>
      <c r="D118" s="31"/>
      <c r="E118" s="30"/>
      <c r="F118" s="44" t="s">
        <v>58</v>
      </c>
      <c r="G118" s="33" t="s">
        <v>159</v>
      </c>
      <c r="H118" s="43"/>
      <c r="I118" s="35"/>
      <c r="J118" s="30"/>
      <c r="K118" s="36"/>
      <c r="L118" s="30"/>
      <c r="M118" s="37"/>
      <c r="N118" s="38"/>
      <c r="O118" s="35"/>
      <c r="P118" s="30"/>
      <c r="Q118" s="30"/>
      <c r="R118" s="38"/>
      <c r="S118" s="39"/>
      <c r="T118" s="38"/>
      <c r="U118" s="39"/>
    </row>
    <row r="119" spans="1:21" s="40" customFormat="1">
      <c r="A119" s="30" t="s">
        <v>54</v>
      </c>
      <c r="B119" s="30"/>
      <c r="C119" s="30"/>
      <c r="D119" s="31"/>
      <c r="E119" s="30"/>
      <c r="F119" s="44" t="s">
        <v>160</v>
      </c>
      <c r="G119" s="33" t="s">
        <v>161</v>
      </c>
      <c r="H119" s="43"/>
      <c r="I119" s="35"/>
      <c r="J119" s="30"/>
      <c r="K119" s="36"/>
      <c r="L119" s="30"/>
      <c r="M119" s="37"/>
      <c r="N119" s="38"/>
      <c r="O119" s="35"/>
      <c r="P119" s="30"/>
      <c r="Q119" s="30"/>
      <c r="R119" s="38"/>
      <c r="S119" s="39"/>
      <c r="T119" s="38"/>
      <c r="U119" s="39"/>
    </row>
    <row r="120" spans="1:21" s="40" customFormat="1">
      <c r="A120" s="30" t="s">
        <v>54</v>
      </c>
      <c r="B120" s="30"/>
      <c r="C120" s="30"/>
      <c r="D120" s="31"/>
      <c r="E120" s="30"/>
      <c r="F120" s="44" t="s">
        <v>58</v>
      </c>
      <c r="G120" s="33" t="s">
        <v>162</v>
      </c>
      <c r="H120" s="43"/>
      <c r="I120" s="35"/>
      <c r="J120" s="30"/>
      <c r="K120" s="36"/>
      <c r="L120" s="30"/>
      <c r="M120" s="37"/>
      <c r="N120" s="38"/>
      <c r="O120" s="35"/>
      <c r="P120" s="30"/>
      <c r="Q120" s="30"/>
      <c r="R120" s="38"/>
      <c r="S120" s="39"/>
      <c r="T120" s="38"/>
      <c r="U120" s="39"/>
    </row>
    <row r="121" spans="1:21" s="40" customFormat="1">
      <c r="A121" s="30" t="s">
        <v>54</v>
      </c>
      <c r="B121" s="30"/>
      <c r="C121" s="30"/>
      <c r="D121" s="31"/>
      <c r="E121" s="30"/>
      <c r="F121" s="44" t="s">
        <v>163</v>
      </c>
      <c r="G121" s="33" t="s">
        <v>164</v>
      </c>
      <c r="H121" s="43"/>
      <c r="I121" s="35"/>
      <c r="J121" s="30"/>
      <c r="K121" s="36"/>
      <c r="L121" s="30"/>
      <c r="M121" s="37"/>
      <c r="N121" s="38"/>
      <c r="O121" s="35"/>
      <c r="P121" s="30"/>
      <c r="Q121" s="30"/>
      <c r="R121" s="38"/>
      <c r="S121" s="39"/>
      <c r="T121" s="38"/>
      <c r="U121" s="39"/>
    </row>
    <row r="122" spans="1:21" s="40" customFormat="1">
      <c r="A122" s="30" t="s">
        <v>54</v>
      </c>
      <c r="B122" s="30"/>
      <c r="C122" s="30"/>
      <c r="D122" s="31"/>
      <c r="E122" s="30"/>
      <c r="F122" s="44" t="s">
        <v>58</v>
      </c>
      <c r="G122" s="33" t="s">
        <v>129</v>
      </c>
      <c r="H122" s="43"/>
      <c r="I122" s="35"/>
      <c r="J122" s="30"/>
      <c r="K122" s="36"/>
      <c r="L122" s="30"/>
      <c r="M122" s="37"/>
      <c r="N122" s="38"/>
      <c r="O122" s="35"/>
      <c r="P122" s="30"/>
      <c r="Q122" s="30"/>
      <c r="R122" s="38"/>
      <c r="S122" s="39"/>
      <c r="T122" s="38"/>
      <c r="U122" s="39"/>
    </row>
    <row r="123" spans="1:21" s="40" customFormat="1">
      <c r="A123" s="30" t="s">
        <v>54</v>
      </c>
      <c r="B123" s="30"/>
      <c r="C123" s="30"/>
      <c r="D123" s="31"/>
      <c r="E123" s="30"/>
      <c r="F123" s="44" t="s">
        <v>165</v>
      </c>
      <c r="G123" s="33" t="s">
        <v>166</v>
      </c>
      <c r="H123" s="43"/>
      <c r="I123" s="35"/>
      <c r="J123" s="30"/>
      <c r="K123" s="36"/>
      <c r="L123" s="30"/>
      <c r="M123" s="37"/>
      <c r="N123" s="38"/>
      <c r="O123" s="35"/>
      <c r="P123" s="30"/>
      <c r="Q123" s="30"/>
      <c r="R123" s="38"/>
      <c r="S123" s="39"/>
      <c r="T123" s="38"/>
      <c r="U123" s="39"/>
    </row>
    <row r="124" spans="1:21" ht="3" customHeight="1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21" ht="15" customHeight="1">
      <c r="B125" s="16" t="s">
        <v>46</v>
      </c>
      <c r="C125" s="8"/>
      <c r="D125" s="8"/>
      <c r="E125" s="8"/>
      <c r="F125" s="18" t="s">
        <v>116</v>
      </c>
      <c r="G125" s="19" t="s">
        <v>117</v>
      </c>
      <c r="M125" s="21">
        <f>ROUND(SUBTOTAL(9,M76:M124),0)</f>
        <v>0</v>
      </c>
      <c r="O125" s="22">
        <f>ROUND(SUBTOTAL(9,O76:O124),3)</f>
        <v>0.89700000000000002</v>
      </c>
      <c r="Q125" s="22">
        <f>ROUND(SUBTOTAL(9,Q76:Q124),3)</f>
        <v>0</v>
      </c>
      <c r="S125" s="1">
        <f>ROUND(SUBTOTAL(9,S76:S124),2)</f>
        <v>0</v>
      </c>
      <c r="U125" s="1">
        <f>ROUND(SUBTOTAL(9,U76:U124),2)</f>
        <v>0</v>
      </c>
    </row>
    <row r="126" spans="1:21" ht="12.75" customHeight="1"/>
    <row r="127" spans="1:21" ht="15" customHeight="1">
      <c r="A127" s="1" t="s">
        <v>24</v>
      </c>
      <c r="B127" s="6"/>
      <c r="C127" s="6"/>
      <c r="D127" s="6"/>
      <c r="E127" s="6"/>
      <c r="F127" s="14" t="s">
        <v>169</v>
      </c>
      <c r="G127" s="15" t="s">
        <v>170</v>
      </c>
      <c r="H127" s="6"/>
      <c r="I127" s="6"/>
      <c r="J127" s="6"/>
      <c r="K127" s="6"/>
      <c r="L127" s="6"/>
      <c r="M127" s="6"/>
      <c r="N127" s="7"/>
      <c r="O127" s="7"/>
      <c r="P127" s="7"/>
      <c r="Q127" s="7"/>
    </row>
    <row r="128" spans="1:21" ht="3" customHeight="1"/>
    <row r="129" spans="1:21" s="40" customFormat="1" ht="25.5" customHeight="1">
      <c r="A129" s="30" t="s">
        <v>51</v>
      </c>
      <c r="B129" s="30">
        <v>1</v>
      </c>
      <c r="C129" s="30">
        <v>0</v>
      </c>
      <c r="D129" s="31">
        <v>1410462</v>
      </c>
      <c r="E129" s="30" t="s">
        <v>47</v>
      </c>
      <c r="F129" s="44" t="s">
        <v>171</v>
      </c>
      <c r="G129" s="41" t="s">
        <v>172</v>
      </c>
      <c r="H129" s="45"/>
      <c r="I129" s="35">
        <v>11.542999999999999</v>
      </c>
      <c r="J129" s="30" t="s">
        <v>109</v>
      </c>
      <c r="K129" s="36">
        <v>0</v>
      </c>
      <c r="L129" s="30"/>
      <c r="M129" s="37">
        <f>ROUND(I129*K129,0)</f>
        <v>0</v>
      </c>
      <c r="N129" s="38">
        <v>0.18906999999999999</v>
      </c>
      <c r="O129" s="35">
        <f>ROUND(I129*N129,3)</f>
        <v>2.1819999999999999</v>
      </c>
      <c r="P129" s="30"/>
      <c r="Q129" s="30"/>
      <c r="R129" s="38">
        <v>0</v>
      </c>
      <c r="S129" s="39">
        <f>ROUND(M129*R129,2)</f>
        <v>0</v>
      </c>
      <c r="T129" s="38">
        <v>1</v>
      </c>
      <c r="U129" s="39">
        <f>ROUND(M129*T129,2)</f>
        <v>0</v>
      </c>
    </row>
    <row r="130" spans="1:21" s="40" customFormat="1">
      <c r="A130" s="30" t="s">
        <v>54</v>
      </c>
      <c r="B130" s="30"/>
      <c r="C130" s="30"/>
      <c r="D130" s="31"/>
      <c r="E130" s="30"/>
      <c r="F130" s="44" t="s">
        <v>58</v>
      </c>
      <c r="G130" s="33" t="s">
        <v>59</v>
      </c>
      <c r="H130" s="34"/>
      <c r="I130" s="35"/>
      <c r="J130" s="30"/>
      <c r="K130" s="36"/>
      <c r="L130" s="30"/>
      <c r="M130" s="37"/>
      <c r="N130" s="38"/>
      <c r="O130" s="35"/>
      <c r="P130" s="30"/>
      <c r="Q130" s="30"/>
      <c r="R130" s="38"/>
      <c r="S130" s="39"/>
      <c r="T130" s="38"/>
      <c r="U130" s="39"/>
    </row>
    <row r="131" spans="1:21" s="40" customFormat="1">
      <c r="A131" s="30" t="s">
        <v>54</v>
      </c>
      <c r="B131" s="30"/>
      <c r="C131" s="30"/>
      <c r="D131" s="31"/>
      <c r="E131" s="30"/>
      <c r="F131" s="44" t="s">
        <v>114</v>
      </c>
      <c r="G131" s="33" t="s">
        <v>115</v>
      </c>
      <c r="H131" s="34"/>
      <c r="I131" s="35"/>
      <c r="J131" s="30"/>
      <c r="K131" s="36"/>
      <c r="L131" s="30"/>
      <c r="M131" s="37"/>
      <c r="N131" s="38"/>
      <c r="O131" s="35"/>
      <c r="P131" s="30"/>
      <c r="Q131" s="30"/>
      <c r="R131" s="38"/>
      <c r="S131" s="39"/>
      <c r="T131" s="38"/>
      <c r="U131" s="39"/>
    </row>
    <row r="132" spans="1:21" s="40" customFormat="1" ht="38.25" customHeight="1">
      <c r="A132" s="30" t="s">
        <v>51</v>
      </c>
      <c r="B132" s="30">
        <v>2</v>
      </c>
      <c r="C132" s="30">
        <v>0</v>
      </c>
      <c r="D132" s="31">
        <v>1411508</v>
      </c>
      <c r="E132" s="30" t="s">
        <v>47</v>
      </c>
      <c r="F132" s="44" t="s">
        <v>173</v>
      </c>
      <c r="G132" s="41" t="s">
        <v>174</v>
      </c>
      <c r="H132" s="42"/>
      <c r="I132" s="35">
        <v>11.542999999999999</v>
      </c>
      <c r="J132" s="30" t="s">
        <v>109</v>
      </c>
      <c r="K132" s="36">
        <v>0</v>
      </c>
      <c r="L132" s="30"/>
      <c r="M132" s="37">
        <f>ROUND(I132*K132,0)</f>
        <v>0</v>
      </c>
      <c r="N132" s="38">
        <v>0.1837</v>
      </c>
      <c r="O132" s="35">
        <f>ROUND(I132*N132,3)</f>
        <v>2.12</v>
      </c>
      <c r="P132" s="30"/>
      <c r="Q132" s="30"/>
      <c r="R132" s="38">
        <v>0</v>
      </c>
      <c r="S132" s="39">
        <f>ROUND(M132*R132,2)</f>
        <v>0</v>
      </c>
      <c r="T132" s="38">
        <v>1</v>
      </c>
      <c r="U132" s="39">
        <f>ROUND(M132*T132,2)</f>
        <v>0</v>
      </c>
    </row>
    <row r="133" spans="1:21" s="40" customFormat="1">
      <c r="A133" s="30" t="s">
        <v>54</v>
      </c>
      <c r="B133" s="30"/>
      <c r="C133" s="30"/>
      <c r="D133" s="31"/>
      <c r="E133" s="30"/>
      <c r="F133" s="44" t="s">
        <v>58</v>
      </c>
      <c r="G133" s="33" t="s">
        <v>59</v>
      </c>
      <c r="H133" s="43"/>
      <c r="I133" s="35"/>
      <c r="J133" s="30"/>
      <c r="K133" s="36"/>
      <c r="L133" s="30"/>
      <c r="M133" s="37"/>
      <c r="N133" s="38"/>
      <c r="O133" s="35"/>
      <c r="P133" s="30"/>
      <c r="Q133" s="30"/>
      <c r="R133" s="38"/>
      <c r="S133" s="39"/>
      <c r="T133" s="38"/>
      <c r="U133" s="39"/>
    </row>
    <row r="134" spans="1:21" s="40" customFormat="1">
      <c r="A134" s="30" t="s">
        <v>54</v>
      </c>
      <c r="B134" s="30"/>
      <c r="C134" s="30"/>
      <c r="D134" s="31"/>
      <c r="E134" s="30"/>
      <c r="F134" s="44" t="s">
        <v>114</v>
      </c>
      <c r="G134" s="33" t="s">
        <v>115</v>
      </c>
      <c r="H134" s="43"/>
      <c r="I134" s="35"/>
      <c r="J134" s="30"/>
      <c r="K134" s="36"/>
      <c r="L134" s="30"/>
      <c r="M134" s="37"/>
      <c r="N134" s="38"/>
      <c r="O134" s="35"/>
      <c r="P134" s="30"/>
      <c r="Q134" s="30"/>
      <c r="R134" s="38"/>
      <c r="S134" s="39"/>
      <c r="T134" s="38"/>
      <c r="U134" s="39"/>
    </row>
    <row r="135" spans="1:21" s="40" customFormat="1" ht="25.5" customHeight="1">
      <c r="A135" s="30" t="s">
        <v>104</v>
      </c>
      <c r="B135" s="30">
        <v>3</v>
      </c>
      <c r="C135" s="30">
        <v>0</v>
      </c>
      <c r="D135" s="31" t="s">
        <v>86</v>
      </c>
      <c r="E135" s="30" t="s">
        <v>47</v>
      </c>
      <c r="F135" s="44" t="s">
        <v>175</v>
      </c>
      <c r="G135" s="41" t="s">
        <v>176</v>
      </c>
      <c r="H135" s="42"/>
      <c r="I135" s="35">
        <v>4.71</v>
      </c>
      <c r="J135" s="30" t="s">
        <v>88</v>
      </c>
      <c r="K135" s="36">
        <v>0</v>
      </c>
      <c r="L135" s="30"/>
      <c r="M135" s="37">
        <f>ROUND(I135*K135,0)</f>
        <v>0</v>
      </c>
      <c r="N135" s="38">
        <v>1</v>
      </c>
      <c r="O135" s="35">
        <f>ROUND(I135*N135,3)</f>
        <v>4.71</v>
      </c>
      <c r="P135" s="30"/>
      <c r="Q135" s="30"/>
      <c r="R135" s="38">
        <v>0</v>
      </c>
      <c r="S135" s="39">
        <f>ROUND(M135*R135,2)</f>
        <v>0</v>
      </c>
      <c r="T135" s="38">
        <v>1</v>
      </c>
      <c r="U135" s="39">
        <f>ROUND(M135*T135,2)</f>
        <v>0</v>
      </c>
    </row>
    <row r="136" spans="1:21" s="40" customFormat="1">
      <c r="A136" s="30" t="s">
        <v>54</v>
      </c>
      <c r="B136" s="30"/>
      <c r="C136" s="30"/>
      <c r="D136" s="31"/>
      <c r="E136" s="30"/>
      <c r="F136" s="44" t="s">
        <v>58</v>
      </c>
      <c r="G136" s="33" t="s">
        <v>177</v>
      </c>
      <c r="H136" s="43"/>
      <c r="I136" s="35"/>
      <c r="J136" s="30"/>
      <c r="K136" s="36"/>
      <c r="L136" s="30"/>
      <c r="M136" s="37"/>
      <c r="N136" s="38"/>
      <c r="O136" s="35"/>
      <c r="P136" s="30"/>
      <c r="Q136" s="30"/>
      <c r="R136" s="38"/>
      <c r="S136" s="39"/>
      <c r="T136" s="38"/>
      <c r="U136" s="39"/>
    </row>
    <row r="137" spans="1:21" s="40" customFormat="1">
      <c r="A137" s="30" t="s">
        <v>54</v>
      </c>
      <c r="B137" s="30"/>
      <c r="C137" s="30"/>
      <c r="D137" s="31"/>
      <c r="E137" s="30"/>
      <c r="F137" s="44" t="s">
        <v>178</v>
      </c>
      <c r="G137" s="33" t="s">
        <v>179</v>
      </c>
      <c r="H137" s="43"/>
      <c r="I137" s="35"/>
      <c r="J137" s="30"/>
      <c r="K137" s="36"/>
      <c r="L137" s="30"/>
      <c r="M137" s="37"/>
      <c r="N137" s="38"/>
      <c r="O137" s="35"/>
      <c r="P137" s="30"/>
      <c r="Q137" s="30"/>
      <c r="R137" s="38"/>
      <c r="S137" s="39"/>
      <c r="T137" s="38"/>
      <c r="U137" s="39"/>
    </row>
    <row r="138" spans="1:21" s="40" customFormat="1">
      <c r="A138" s="30" t="s">
        <v>54</v>
      </c>
      <c r="B138" s="30"/>
      <c r="C138" s="30"/>
      <c r="D138" s="31"/>
      <c r="E138" s="30"/>
      <c r="F138" s="44" t="s">
        <v>180</v>
      </c>
      <c r="G138" s="33" t="s">
        <v>181</v>
      </c>
      <c r="H138" s="43"/>
      <c r="I138" s="35"/>
      <c r="J138" s="30"/>
      <c r="K138" s="36"/>
      <c r="L138" s="30"/>
      <c r="M138" s="37"/>
      <c r="N138" s="38"/>
      <c r="O138" s="35"/>
      <c r="P138" s="30"/>
      <c r="Q138" s="30"/>
      <c r="R138" s="38"/>
      <c r="S138" s="39"/>
      <c r="T138" s="38"/>
      <c r="U138" s="39"/>
    </row>
    <row r="139" spans="1:21" ht="3" customHeight="1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</row>
    <row r="140" spans="1:21" ht="15" customHeight="1">
      <c r="B140" s="16" t="s">
        <v>46</v>
      </c>
      <c r="C140" s="8"/>
      <c r="D140" s="8"/>
      <c r="E140" s="8"/>
      <c r="F140" s="18" t="s">
        <v>169</v>
      </c>
      <c r="G140" s="19" t="s">
        <v>170</v>
      </c>
      <c r="M140" s="21">
        <f>ROUND(SUBTOTAL(9,M128:M139),0)</f>
        <v>0</v>
      </c>
      <c r="O140" s="22">
        <f>ROUND(SUBTOTAL(9,O128:O139),3)</f>
        <v>9.0120000000000005</v>
      </c>
      <c r="Q140" s="22">
        <f>ROUND(SUBTOTAL(9,Q128:Q139),3)</f>
        <v>0</v>
      </c>
      <c r="S140" s="1">
        <f>ROUND(SUBTOTAL(9,S128:S139),2)</f>
        <v>0</v>
      </c>
      <c r="U140" s="1">
        <f>ROUND(SUBTOTAL(9,U128:U139),2)</f>
        <v>0</v>
      </c>
    </row>
    <row r="141" spans="1:21" ht="12.75" customHeight="1"/>
    <row r="142" spans="1:21" ht="15" customHeight="1">
      <c r="A142" s="1" t="s">
        <v>24</v>
      </c>
      <c r="B142" s="6"/>
      <c r="C142" s="6"/>
      <c r="D142" s="6"/>
      <c r="E142" s="6"/>
      <c r="F142" s="14" t="s">
        <v>182</v>
      </c>
      <c r="G142" s="15" t="s">
        <v>183</v>
      </c>
      <c r="H142" s="6"/>
      <c r="I142" s="6"/>
      <c r="J142" s="6"/>
      <c r="K142" s="6"/>
      <c r="L142" s="6"/>
      <c r="M142" s="6"/>
      <c r="N142" s="7"/>
      <c r="O142" s="7"/>
      <c r="P142" s="7"/>
      <c r="Q142" s="7"/>
    </row>
    <row r="143" spans="1:21" ht="3" customHeight="1"/>
    <row r="144" spans="1:21" ht="12.75" customHeight="1">
      <c r="A144" s="1" t="s">
        <v>51</v>
      </c>
      <c r="B144" s="1">
        <v>1</v>
      </c>
      <c r="C144" s="1">
        <v>0</v>
      </c>
      <c r="D144" s="5">
        <v>1177641</v>
      </c>
      <c r="E144" s="1" t="s">
        <v>47</v>
      </c>
      <c r="F144" s="17" t="s">
        <v>184</v>
      </c>
      <c r="G144" s="23" t="s">
        <v>185</v>
      </c>
      <c r="H144" s="24"/>
      <c r="I144" s="25">
        <v>1.2</v>
      </c>
      <c r="J144" s="1" t="s">
        <v>109</v>
      </c>
      <c r="K144" s="26">
        <v>0</v>
      </c>
      <c r="M144" s="27">
        <f>ROUND(I144*K144,0)</f>
        <v>0</v>
      </c>
      <c r="N144" s="28">
        <v>4.4679999999999997E-2</v>
      </c>
      <c r="O144" s="25">
        <f>ROUND(I144*N144,3)</f>
        <v>5.3999999999999999E-2</v>
      </c>
      <c r="R144" s="28">
        <v>0</v>
      </c>
      <c r="S144" s="29">
        <f>ROUND(M144*R144,2)</f>
        <v>0</v>
      </c>
      <c r="T144" s="28">
        <v>1</v>
      </c>
      <c r="U144" s="29">
        <f>ROUND(M144*T144,2)</f>
        <v>0</v>
      </c>
    </row>
    <row r="145" spans="1:21" s="40" customFormat="1">
      <c r="A145" s="30" t="s">
        <v>54</v>
      </c>
      <c r="B145" s="30"/>
      <c r="C145" s="30"/>
      <c r="D145" s="31"/>
      <c r="E145" s="30"/>
      <c r="F145" s="32" t="s">
        <v>58</v>
      </c>
      <c r="G145" s="33" t="s">
        <v>62</v>
      </c>
      <c r="H145" s="34"/>
      <c r="I145" s="35"/>
      <c r="J145" s="30"/>
      <c r="K145" s="36"/>
      <c r="L145" s="30"/>
      <c r="M145" s="37"/>
      <c r="N145" s="38"/>
      <c r="O145" s="35"/>
      <c r="P145" s="30"/>
      <c r="Q145" s="30"/>
      <c r="R145" s="38"/>
      <c r="S145" s="39"/>
      <c r="T145" s="38"/>
      <c r="U145" s="39"/>
    </row>
    <row r="146" spans="1:21" s="40" customFormat="1">
      <c r="A146" s="30" t="s">
        <v>54</v>
      </c>
      <c r="B146" s="30"/>
      <c r="C146" s="30"/>
      <c r="D146" s="31"/>
      <c r="E146" s="30"/>
      <c r="F146" s="32" t="s">
        <v>160</v>
      </c>
      <c r="G146" s="33" t="s">
        <v>161</v>
      </c>
      <c r="H146" s="34"/>
      <c r="I146" s="35"/>
      <c r="J146" s="30"/>
      <c r="K146" s="36"/>
      <c r="L146" s="30"/>
      <c r="M146" s="37"/>
      <c r="N146" s="38"/>
      <c r="O146" s="35"/>
      <c r="P146" s="30"/>
      <c r="Q146" s="30"/>
      <c r="R146" s="38"/>
      <c r="S146" s="39"/>
      <c r="T146" s="38"/>
      <c r="U146" s="39"/>
    </row>
    <row r="147" spans="1:21" ht="3" customHeight="1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</row>
    <row r="148" spans="1:21" ht="15" customHeight="1">
      <c r="B148" s="16" t="s">
        <v>46</v>
      </c>
      <c r="C148" s="8"/>
      <c r="D148" s="8"/>
      <c r="E148" s="8"/>
      <c r="F148" s="18" t="s">
        <v>182</v>
      </c>
      <c r="G148" s="19" t="s">
        <v>183</v>
      </c>
      <c r="M148" s="21">
        <f>ROUND(SUBTOTAL(9,M143:M147),0)</f>
        <v>0</v>
      </c>
      <c r="O148" s="22">
        <f>ROUND(SUBTOTAL(9,O143:O147),3)</f>
        <v>5.3999999999999999E-2</v>
      </c>
      <c r="Q148" s="22">
        <f>ROUND(SUBTOTAL(9,Q143:Q147),3)</f>
        <v>0</v>
      </c>
      <c r="S148" s="1">
        <f>ROUND(SUBTOTAL(9,S143:S147),2)</f>
        <v>0</v>
      </c>
      <c r="U148" s="1">
        <f>ROUND(SUBTOTAL(9,U143:U147),2)</f>
        <v>0</v>
      </c>
    </row>
    <row r="149" spans="1:21" ht="12.75" customHeight="1"/>
    <row r="150" spans="1:21" ht="15" customHeight="1">
      <c r="A150" s="1" t="s">
        <v>24</v>
      </c>
      <c r="B150" s="6"/>
      <c r="C150" s="6"/>
      <c r="D150" s="6"/>
      <c r="E150" s="6"/>
      <c r="F150" s="14" t="s">
        <v>186</v>
      </c>
      <c r="G150" s="15" t="s">
        <v>187</v>
      </c>
      <c r="H150" s="6"/>
      <c r="I150" s="6"/>
      <c r="J150" s="6"/>
      <c r="K150" s="6"/>
      <c r="L150" s="6"/>
      <c r="M150" s="6"/>
      <c r="N150" s="7"/>
      <c r="O150" s="7"/>
      <c r="P150" s="7"/>
      <c r="Q150" s="7"/>
    </row>
    <row r="151" spans="1:21" ht="3" customHeight="1"/>
    <row r="152" spans="1:21" ht="12.75" customHeight="1">
      <c r="A152" s="1" t="s">
        <v>51</v>
      </c>
      <c r="B152" s="1">
        <v>1</v>
      </c>
      <c r="C152" s="1">
        <v>0</v>
      </c>
      <c r="D152" s="5">
        <v>1290637</v>
      </c>
      <c r="E152" s="1" t="s">
        <v>47</v>
      </c>
      <c r="F152" s="17" t="s">
        <v>188</v>
      </c>
      <c r="G152" s="23" t="s">
        <v>189</v>
      </c>
      <c r="H152" s="24"/>
      <c r="I152" s="25">
        <v>14.159000000000001</v>
      </c>
      <c r="J152" s="1" t="s">
        <v>88</v>
      </c>
      <c r="K152" s="26">
        <v>0</v>
      </c>
      <c r="M152" s="27">
        <f>ROUND(I152*K152,0)</f>
        <v>0</v>
      </c>
      <c r="R152" s="28">
        <v>0</v>
      </c>
      <c r="S152" s="29">
        <f>ROUND(M152*R152,2)</f>
        <v>0</v>
      </c>
      <c r="T152" s="28">
        <v>1</v>
      </c>
      <c r="U152" s="29">
        <f>ROUND(M152*T152,2)</f>
        <v>0</v>
      </c>
    </row>
    <row r="153" spans="1:21" ht="3" customHeight="1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21" ht="15" customHeight="1">
      <c r="B154" s="16" t="s">
        <v>46</v>
      </c>
      <c r="C154" s="8"/>
      <c r="D154" s="8"/>
      <c r="E154" s="8"/>
      <c r="F154" s="18" t="s">
        <v>186</v>
      </c>
      <c r="G154" s="19" t="s">
        <v>187</v>
      </c>
      <c r="M154" s="21">
        <f>ROUND(SUBTOTAL(9,M151:M153),0)</f>
        <v>0</v>
      </c>
      <c r="O154" s="22">
        <f>ROUND(SUBTOTAL(9,O151:O153),3)</f>
        <v>0</v>
      </c>
      <c r="Q154" s="22">
        <f>ROUND(SUBTOTAL(9,Q151:Q153),3)</f>
        <v>0</v>
      </c>
      <c r="S154" s="1">
        <f>ROUND(SUBTOTAL(9,S151:S153),2)</f>
        <v>0</v>
      </c>
      <c r="U154" s="1">
        <f>ROUND(SUBTOTAL(9,U151:U153),2)</f>
        <v>0</v>
      </c>
    </row>
    <row r="155" spans="1:21" ht="12.75" customHeight="1"/>
    <row r="156" spans="1:21" ht="0.75" customHeight="1">
      <c r="H156" s="7"/>
      <c r="I156" s="7"/>
      <c r="J156" s="7"/>
      <c r="K156" s="7"/>
      <c r="L156" s="7"/>
      <c r="M156" s="7"/>
      <c r="N156" s="7"/>
      <c r="O156" s="7"/>
      <c r="P156" s="7"/>
      <c r="Q156" s="7"/>
    </row>
    <row r="157" spans="1:21" ht="15" customHeight="1">
      <c r="H157" s="48" t="s">
        <v>190</v>
      </c>
      <c r="I157" s="46"/>
      <c r="J157" s="46"/>
      <c r="K157" s="47"/>
      <c r="L157" s="47"/>
      <c r="M157" s="49">
        <f>ROUND(SUBTOTAL(9,M11:M156),0)</f>
        <v>0</v>
      </c>
      <c r="N157" s="47"/>
      <c r="O157" s="50">
        <f>ROUND(SUBTOTAL(9,O11:O156),3)</f>
        <v>14.159000000000001</v>
      </c>
      <c r="P157" s="47"/>
      <c r="Q157" s="50">
        <f>ROUND(SUBTOTAL(9,Q11:Q156),3)</f>
        <v>0</v>
      </c>
      <c r="S157" s="1">
        <f>ROUND(SUBTOTAL(9,S11:S156),2)</f>
        <v>0</v>
      </c>
      <c r="U157" s="1">
        <f>ROUND(SUBTOTAL(9,U11:U156),2)</f>
        <v>0</v>
      </c>
    </row>
    <row r="158" spans="1:21" ht="12.75" customHeight="1"/>
    <row r="159" spans="1:21" ht="13.5" customHeight="1">
      <c r="A159" s="1" t="s">
        <v>192</v>
      </c>
      <c r="H159" s="2" t="s">
        <v>191</v>
      </c>
      <c r="I159" s="2"/>
      <c r="J159" s="2"/>
      <c r="M159" s="20">
        <f>ROUND(K159 * M157,0)</f>
        <v>0</v>
      </c>
    </row>
    <row r="160" spans="1:21" ht="13.5" customHeight="1">
      <c r="A160" s="1" t="s">
        <v>192</v>
      </c>
      <c r="H160" s="2" t="s">
        <v>193</v>
      </c>
      <c r="I160" s="2"/>
      <c r="J160" s="2"/>
      <c r="M160" s="20">
        <f>ROUND(K160 * M157,0)</f>
        <v>0</v>
      </c>
    </row>
    <row r="161" spans="8:21" ht="0.75" customHeight="1">
      <c r="H161" s="6"/>
      <c r="I161" s="6"/>
      <c r="J161" s="7"/>
      <c r="K161" s="7"/>
      <c r="L161" s="7"/>
      <c r="M161" s="7"/>
    </row>
    <row r="162" spans="8:21" ht="15" customHeight="1">
      <c r="H162" s="51" t="s">
        <v>194</v>
      </c>
      <c r="I162" s="47"/>
      <c r="J162" s="47"/>
      <c r="K162" s="47"/>
      <c r="L162" s="47"/>
      <c r="M162" s="49">
        <f>ROUND(SUM(M157:M161),0)</f>
        <v>0</v>
      </c>
      <c r="S162" s="1">
        <f>ROUND(SUM(S157:S161),2)</f>
        <v>0</v>
      </c>
      <c r="U162" s="1">
        <f>ROUND(SUM(U157:U161),2)</f>
        <v>0</v>
      </c>
    </row>
    <row r="163" spans="8:21" ht="15" customHeight="1">
      <c r="H163" s="1" t="s">
        <v>195</v>
      </c>
      <c r="I163" s="52">
        <v>0.21</v>
      </c>
      <c r="J163" s="53">
        <f>ROUND(U162+T163*U163,0)</f>
        <v>0</v>
      </c>
      <c r="K163" s="8"/>
      <c r="M163" s="20">
        <f>ROUND(I163*J163,0)</f>
        <v>0</v>
      </c>
      <c r="T163" s="1">
        <v>1</v>
      </c>
      <c r="U163" s="20">
        <f>SUM(M159:M160)</f>
        <v>0</v>
      </c>
    </row>
    <row r="164" spans="8:21" ht="0.75" customHeight="1">
      <c r="H164" s="7"/>
      <c r="I164" s="7"/>
      <c r="J164" s="7"/>
      <c r="K164" s="7"/>
      <c r="L164" s="7"/>
      <c r="M164" s="7"/>
    </row>
    <row r="165" spans="8:21" ht="15" customHeight="1" thickBot="1">
      <c r="H165" s="56" t="s">
        <v>196</v>
      </c>
      <c r="I165" s="54"/>
      <c r="J165" s="54"/>
      <c r="K165" s="54"/>
      <c r="L165" s="55"/>
      <c r="M165" s="57">
        <f>ROUND(SUM(M162:M164),0)</f>
        <v>0</v>
      </c>
    </row>
  </sheetData>
  <mergeCells count="57">
    <mergeCell ref="J163:K163"/>
    <mergeCell ref="H165:K165"/>
    <mergeCell ref="B154:E154"/>
    <mergeCell ref="G152:H152"/>
    <mergeCell ref="H157:J157"/>
    <mergeCell ref="H159:J159"/>
    <mergeCell ref="H160:J160"/>
    <mergeCell ref="H161:I161"/>
    <mergeCell ref="B142:E142"/>
    <mergeCell ref="G142:M142"/>
    <mergeCell ref="B148:E148"/>
    <mergeCell ref="G144:H144"/>
    <mergeCell ref="B150:E150"/>
    <mergeCell ref="G150:M150"/>
    <mergeCell ref="G108:H108"/>
    <mergeCell ref="G110:H110"/>
    <mergeCell ref="G117:H117"/>
    <mergeCell ref="B127:E127"/>
    <mergeCell ref="G127:M127"/>
    <mergeCell ref="B140:E140"/>
    <mergeCell ref="G129:H129"/>
    <mergeCell ref="G132:H132"/>
    <mergeCell ref="G135:H135"/>
    <mergeCell ref="B73:E73"/>
    <mergeCell ref="G68:H68"/>
    <mergeCell ref="B75:E75"/>
    <mergeCell ref="G75:M75"/>
    <mergeCell ref="B125:E125"/>
    <mergeCell ref="G77:H77"/>
    <mergeCell ref="G82:H82"/>
    <mergeCell ref="G89:H89"/>
    <mergeCell ref="G93:H93"/>
    <mergeCell ref="G101:H101"/>
    <mergeCell ref="G47:H47"/>
    <mergeCell ref="G50:H50"/>
    <mergeCell ref="G52:H52"/>
    <mergeCell ref="G54:H54"/>
    <mergeCell ref="G61:H61"/>
    <mergeCell ref="B66:E66"/>
    <mergeCell ref="G66:M66"/>
    <mergeCell ref="B7:D7"/>
    <mergeCell ref="I7:J7"/>
    <mergeCell ref="B12:E12"/>
    <mergeCell ref="G12:M12"/>
    <mergeCell ref="B64:E64"/>
    <mergeCell ref="G14:H14"/>
    <mergeCell ref="G22:H22"/>
    <mergeCell ref="G30:H30"/>
    <mergeCell ref="G39:H39"/>
    <mergeCell ref="G43:H43"/>
    <mergeCell ref="B1:G1"/>
    <mergeCell ref="B2:M2"/>
    <mergeCell ref="B3:M3"/>
    <mergeCell ref="B4:D4"/>
    <mergeCell ref="I4:J4"/>
    <mergeCell ref="B6:D6"/>
    <mergeCell ref="I6:J6"/>
  </mergeCells>
  <printOptions horizontalCentered="1"/>
  <pageMargins left="0.57999999999999996" right="0.43" top="0.67" bottom="0.51" header="0.51" footer="0.51"/>
  <pageSetup paperSize="9" scale="65" orientation="portrait" r:id="rId1"/>
  <headerFooter>
    <oddHeader>&amp;RStrana: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Tomášek</dc:creator>
  <cp:lastModifiedBy>Vratislav Tomášek</cp:lastModifiedBy>
  <dcterms:created xsi:type="dcterms:W3CDTF">2020-04-22T06:16:39Z</dcterms:created>
  <dcterms:modified xsi:type="dcterms:W3CDTF">2020-04-22T06:17:22Z</dcterms:modified>
</cp:coreProperties>
</file>