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List1" sheetId="1" state="visible" r:id="rId2"/>
  </sheets>
  <definedNames>
    <definedName function="false" hidden="false" localSheetId="0" name="_xlnm.Print_Area" vbProcedure="false">List1!$D$1:$O$310</definedName>
    <definedName function="false" hidden="false" localSheetId="0" name="_xlnm.Print_Titles" vbProcedure="false">List1!$1:$12</definedName>
    <definedName function="false" hidden="false" localSheetId="0" name="_xlnm.Print_Area" vbProcedure="false">List1!$D$1:$O$310</definedName>
    <definedName function="false" hidden="false" localSheetId="0" name="_xlnm.Print_Titles" vbProcedure="false">List1!$1:$12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<sst xmlns="http://schemas.openxmlformats.org/spreadsheetml/2006/main" count="1085" uniqueCount="420">
  <si>
    <t xml:space="preserve">Datum tisku:</t>
  </si>
  <si>
    <t xml:space="preserve">25.01.2020</t>
  </si>
  <si>
    <t xml:space="preserve">Rozpočet</t>
  </si>
  <si>
    <t xml:space="preserve">Stavba:</t>
  </si>
  <si>
    <t xml:space="preserve">Roztoky</t>
  </si>
  <si>
    <t xml:space="preserve">Rekonstrukce obecního úřadu Roztoky,</t>
  </si>
  <si>
    <t xml:space="preserve">Kalkulant:</t>
  </si>
  <si>
    <t xml:space="preserve">Vratislav Tomášek</t>
  </si>
  <si>
    <t xml:space="preserve">Kraj, okres:</t>
  </si>
  <si>
    <t xml:space="preserve">    </t>
  </si>
  <si>
    <t xml:space="preserve">a příslušenství</t>
  </si>
  <si>
    <t xml:space="preserve">Objekt:</t>
  </si>
  <si>
    <t xml:space="preserve">Architektonicko stavební a stavebně</t>
  </si>
  <si>
    <t xml:space="preserve">Kalkulace:</t>
  </si>
  <si>
    <t xml:space="preserve">3.stupně</t>
  </si>
  <si>
    <t xml:space="preserve">JKSO:</t>
  </si>
  <si>
    <t xml:space="preserve">            '</t>
  </si>
  <si>
    <t xml:space="preserve">konstrukční řešení</t>
  </si>
  <si>
    <t xml:space="preserve">Rozpočet:</t>
  </si>
  <si>
    <t xml:space="preserve">Vlastní objekt – dotace, započitatelné náklady</t>
  </si>
  <si>
    <t xml:space="preserve">Datum kalk.:</t>
  </si>
  <si>
    <t xml:space="preserve">24.01.2020</t>
  </si>
  <si>
    <t xml:space="preserve">KSD:</t>
  </si>
  <si>
    <t xml:space="preserve">        </t>
  </si>
  <si>
    <t xml:space="preserve">DPH zákl.</t>
  </si>
  <si>
    <t xml:space="preserve">POŘ</t>
  </si>
  <si>
    <t xml:space="preserve">D</t>
  </si>
  <si>
    <t xml:space="preserve">ČÍS.KP</t>
  </si>
  <si>
    <t xml:space="preserve">POL</t>
  </si>
  <si>
    <t xml:space="preserve">Č.ROZP.POL.</t>
  </si>
  <si>
    <t xml:space="preserve">POPIS POLOŽKY</t>
  </si>
  <si>
    <t xml:space="preserve">VÝMĚRA</t>
  </si>
  <si>
    <t xml:space="preserve">MJ</t>
  </si>
  <si>
    <t xml:space="preserve">JED.CENA</t>
  </si>
  <si>
    <t xml:space="preserve"> CELK.CENA</t>
  </si>
  <si>
    <t xml:space="preserve">JEDN.HMOTNOST</t>
  </si>
  <si>
    <t xml:space="preserve">CELK.HMOTNOST</t>
  </si>
  <si>
    <t xml:space="preserve">JEDN.HMOT.SUTI</t>
  </si>
  <si>
    <t xml:space="preserve">CELK.HMOT.SUTI</t>
  </si>
  <si>
    <t xml:space="preserve">DPH sníž.</t>
  </si>
  <si>
    <t xml:space="preserve">TYP</t>
  </si>
  <si>
    <t xml:space="preserve">SKP       </t>
  </si>
  <si>
    <t xml:space="preserve">Č.SPECIFIKACE</t>
  </si>
  <si>
    <t xml:space="preserve">Kč</t>
  </si>
  <si>
    <t xml:space="preserve">t</t>
  </si>
  <si>
    <t xml:space="preserve">0100</t>
  </si>
  <si>
    <t xml:space="preserve">Zemní práce</t>
  </si>
  <si>
    <t xml:space="preserve">   </t>
  </si>
  <si>
    <t xml:space="preserve">C13220-2202/00</t>
  </si>
  <si>
    <t xml:space="preserve">Hloubení rýh š přes 600 do 2000 mm ručním nebo pneum nářadím v nesoudržných horninách tř. 3</t>
  </si>
  <si>
    <t xml:space="preserve">m3  </t>
  </si>
  <si>
    <t xml:space="preserve">K</t>
  </si>
  <si>
    <t xml:space="preserve">C13220-2209/00</t>
  </si>
  <si>
    <t xml:space="preserve">Příplatek za lepivost u hloubení rýh š do 2000 mm ručním nebo pneum nářadím v hornině tř. 3</t>
  </si>
  <si>
    <t xml:space="preserve">C16220-1102/00
</t>
  </si>
  <si>
    <t xml:space="preserve">Vodorovné přemístění do 50 m výkopku z horniny tř. 1 až 4
Odvoz na mezideponii+přívoz pro zásyp jímky.</t>
  </si>
  <si>
    <t xml:space="preserve">C17120-1201/00
</t>
  </si>
  <si>
    <t xml:space="preserve">Uložení sypaniny na skládky
Mezideponie.</t>
  </si>
  <si>
    <t xml:space="preserve">C16710-1101/00
</t>
  </si>
  <si>
    <t xml:space="preserve">Nakládání výkopku z hornin tř. 1 až 4 do 100 m3
Pro odvoz na skládku.</t>
  </si>
  <si>
    <t xml:space="preserve">C16270-1105/00
</t>
  </si>
  <si>
    <t xml:space="preserve">Vodorovné přemístění do 10000 m výkopku z horniny tř. 1 až 4
Odvoz zeminy na skládku.</t>
  </si>
  <si>
    <t xml:space="preserve">C16270-1109/00
</t>
  </si>
  <si>
    <t xml:space="preserve">Příplatek k vodorovnému přemístění výkopku z horniny tř. 1 až 4 ZKD 1000 m přes 10000 m
do 20km
Skládka Lány.</t>
  </si>
  <si>
    <t xml:space="preserve">              </t>
  </si>
  <si>
    <t xml:space="preserve">Skládkovné zeminy</t>
  </si>
  <si>
    <t xml:space="preserve">t   </t>
  </si>
  <si>
    <t xml:space="preserve">MEZISOUČET: </t>
  </si>
  <si>
    <t xml:space="preserve">0610</t>
  </si>
  <si>
    <t xml:space="preserve">Úpravy povrchů vnitřní</t>
  </si>
  <si>
    <t xml:space="preserve">C61240-9991/00
</t>
  </si>
  <si>
    <t xml:space="preserve">Začištění omítek kolem oken, dveří, podlah nebo obkladů
Nové otvory do stávajícího zdiva.</t>
  </si>
  <si>
    <t xml:space="preserve">m   </t>
  </si>
  <si>
    <t xml:space="preserve">0620</t>
  </si>
  <si>
    <t xml:space="preserve">Úpravy povrchů vnější</t>
  </si>
  <si>
    <t xml:space="preserve">C62290-3110/00
</t>
  </si>
  <si>
    <t xml:space="preserve">Mytí s odmaštěním vnějších omítek stupně složitosti 1 a 2 tlakovou vodou
Stávající zdivo.</t>
  </si>
  <si>
    <t xml:space="preserve">m2  </t>
  </si>
  <si>
    <t xml:space="preserve">C62099-1121/00</t>
  </si>
  <si>
    <t xml:space="preserve">Zakrývání výplní venkovních otvorů před nástřikem plastických maltovin z lešení</t>
  </si>
  <si>
    <t xml:space="preserve">C62271-1226/00
</t>
  </si>
  <si>
    <t xml:space="preserve">KZS stěn budov pod omítku ETICS z polystyrénu EPS tl 160 mm s hmoždinkami s kovovým trnem
 EPS 100 F.</t>
  </si>
  <si>
    <t xml:space="preserve">C62271-1      
</t>
  </si>
  <si>
    <t xml:space="preserve">KZS stěn budov pod omítku ETICS deskami z polystyrénu PERIMETER tl.160 mm
s hmoždinkami s kovovým trnem
ETICS EPS 100 F.</t>
  </si>
  <si>
    <t xml:space="preserve">C62273-1115/00
</t>
  </si>
  <si>
    <t xml:space="preserve">KZS ETICS vnějšího ostění a nadpraží hloubky špalet do 200m deskami z polystyrénu EPS tl 50 mm
 EPS 100 F.</t>
  </si>
  <si>
    <t xml:space="preserve">C62047-1212/00</t>
  </si>
  <si>
    <t xml:space="preserve">Vnější omítka silikátová tenkovrstvá probarvená zatřená  tl 2 mm včetně penetrace vnějších stěn</t>
  </si>
  <si>
    <t xml:space="preserve">              
</t>
  </si>
  <si>
    <t xml:space="preserve">D+M Tenkovrstvá akrylátová mozaiková střednězrnná včetně penetrace vnějších stěn
Hmotnost pro přesun hmot je uvažované v ceně.</t>
  </si>
  <si>
    <t xml:space="preserve">C62275-2135/00</t>
  </si>
  <si>
    <t xml:space="preserve">KZS lišta rohová soklová PVC s tkaninou a okapničkou</t>
  </si>
  <si>
    <t xml:space="preserve">C62275-2221/00
</t>
  </si>
  <si>
    <t xml:space="preserve">KZS lišta rohová stěnová Al s tkaninou 10/10 mm
Odhadový výpočet.</t>
  </si>
  <si>
    <t xml:space="preserve">C62260-2155/00</t>
  </si>
  <si>
    <t xml:space="preserve">Zatepl.fasád-ochr.rohů oken a dveří lištou plastovou okenní s tkaninou</t>
  </si>
  <si>
    <t xml:space="preserve">C62275-6111/00</t>
  </si>
  <si>
    <t xml:space="preserve">KZS lišta zakončovací PVC s tkaninou</t>
  </si>
  <si>
    <t xml:space="preserve">C62275-4111/00</t>
  </si>
  <si>
    <t xml:space="preserve">KZS lišta začišťovací s tkaninou u oken</t>
  </si>
  <si>
    <t xml:space="preserve">C62275-5111/00</t>
  </si>
  <si>
    <t xml:space="preserve">KZS lišta připojovací PVC parapetní</t>
  </si>
  <si>
    <t xml:space="preserve">C62242-4321/00
</t>
  </si>
  <si>
    <t xml:space="preserve">Oprava vnějších omítek štukových MV nebo MVC členitosti IV v rozsahu do 30 %
Odhadový výpočet.</t>
  </si>
  <si>
    <t xml:space="preserve">0630</t>
  </si>
  <si>
    <t xml:space="preserve">Podlahové konstrukce</t>
  </si>
  <si>
    <t xml:space="preserve">C63131-1115/00
</t>
  </si>
  <si>
    <t xml:space="preserve">Mazanina tl do 80 mm z betonu prostého tř. C 20/25
Skladba S1.</t>
  </si>
  <si>
    <t xml:space="preserve">C63131-1124/00
</t>
  </si>
  <si>
    <t xml:space="preserve">Mazanina tl do 120 mm z betonu prostého tř. C 16/20
Skladba S1</t>
  </si>
  <si>
    <t xml:space="preserve">C63131-9011/00
</t>
  </si>
  <si>
    <t xml:space="preserve">Příplatek k mazanině tl do 80 mm za přehlazení povrchu
Skladba S1</t>
  </si>
  <si>
    <t xml:space="preserve">C63131-9012/00</t>
  </si>
  <si>
    <t xml:space="preserve">Příplatek k mazanině tl do 120 mm za přehlazení povrchu</t>
  </si>
  <si>
    <t xml:space="preserve">C63131-9171/00
</t>
  </si>
  <si>
    <t xml:space="preserve">Příplatek k mazanině tl do 80 mm za stržení povrchu spodní vrstvy před vložením výztuže
Skladba S1</t>
  </si>
  <si>
    <t xml:space="preserve">C63136-2021/00
</t>
  </si>
  <si>
    <t xml:space="preserve">Výztuž mazanin svařovanými sítěmi Kari
Skladba S1.</t>
  </si>
  <si>
    <t xml:space="preserve">C63511-1242/00
</t>
  </si>
  <si>
    <t xml:space="preserve">Násyp pod podlahy z hrubého kameniva 16-32 se zhutněním
Skladba S1</t>
  </si>
  <si>
    <t xml:space="preserve">0640</t>
  </si>
  <si>
    <t xml:space="preserve">Osazování</t>
  </si>
  <si>
    <t xml:space="preserve">C64895-1411/00
</t>
  </si>
  <si>
    <t xml:space="preserve">Osaz.parapetních desek dřevěných na lib.MC, š&lt;=250mm
ozn.O3+O6+O9</t>
  </si>
  <si>
    <t xml:space="preserve">00000-2144
</t>
  </si>
  <si>
    <t xml:space="preserve">Dřevěný parapet š.245/500mm,béžový nátěr
Hmotnost pro přesun hmot je uvažována v ceně.
ozn.O3</t>
  </si>
  <si>
    <t xml:space="preserve">kus </t>
  </si>
  <si>
    <t xml:space="preserve">M</t>
  </si>
  <si>
    <t xml:space="preserve">00000-2145
</t>
  </si>
  <si>
    <t xml:space="preserve">Dřevěný parapet š.190/600mm,béžový nátěr
Hmotnosst pro přesn hmt je uvažovaná v ceně.
ozn.O6+O9</t>
  </si>
  <si>
    <t xml:space="preserve">C64895-2421/00
</t>
  </si>
  <si>
    <t xml:space="preserve">Osaz.parapetních desek dřevěných na lib.MC, š&gt;250-500mm
ozn.O1+O2+O4+O5+O8+O10</t>
  </si>
  <si>
    <t xml:space="preserve">00000-2146
</t>
  </si>
  <si>
    <t xml:space="preserve">Dřevěný parapet.340/1340mm,béžový nátěr
 Hmotnost pro přesun hmot jeuvažovaná v ceně.
ozn.O1+08</t>
  </si>
  <si>
    <t xml:space="preserve">00000-2147
</t>
  </si>
  <si>
    <t xml:space="preserve">Dřevěný parapet.340/2870mm,béžový nátěr
 Hmotnost pro přesun hmot je uvažovaná v ceně.
ozn.O2</t>
  </si>
  <si>
    <t xml:space="preserve">00000-2148
</t>
  </si>
  <si>
    <t xml:space="preserve">Dřevěný parapet.340/800 mm,béžový nátěr
 Hmotnost pro přesun hmot je uvažovaná v ceně.
ozn.O4</t>
  </si>
  <si>
    <t xml:space="preserve">00000-2149
</t>
  </si>
  <si>
    <t xml:space="preserve">Dřevěný parapet.310/600 mm,béžový nátěr
 Hmotnost pro přesun hmot je uvažovaná v ceně.
oz.O5</t>
  </si>
  <si>
    <t xml:space="preserve">000000-133
</t>
  </si>
  <si>
    <t xml:space="preserve">Dřevěný parapet.340/1700mm béžový nátěr-do kruhu
Hmotnost pro přesun hmot je uvažovaná v ceně.
ozn.O10</t>
  </si>
  <si>
    <t xml:space="preserve">0940</t>
  </si>
  <si>
    <t xml:space="preserve">Lešení</t>
  </si>
  <si>
    <t xml:space="preserve">C94121-1111/00
</t>
  </si>
  <si>
    <t xml:space="preserve">Montáž lešení řadového rámového lehkého zatížení do 200 kg/m2 š do 0,9 m v do 10 m
Pro vnější omítky.</t>
  </si>
  <si>
    <t xml:space="preserve">C94111-1211/00
</t>
  </si>
  <si>
    <t xml:space="preserve">Příplatek k lešení řadovému trubkovému lehkému s podlahami š 0,9 m v 10 m za první a ZKD den
použití
2 měsíce=cca 60dní</t>
  </si>
  <si>
    <t xml:space="preserve">C94121-1811/00
</t>
  </si>
  <si>
    <t xml:space="preserve">Demontáž lešení řadového rámového lehkého zatížení do 200 kg/m2 š do 0,9 m v do 10 m
2 měsíce=60dní</t>
  </si>
  <si>
    <t xml:space="preserve">C94461-1111/00</t>
  </si>
  <si>
    <t xml:space="preserve">Montáž ochranné plachty z textilie z umělých vláken</t>
  </si>
  <si>
    <t xml:space="preserve">C94461-1211/00
</t>
  </si>
  <si>
    <t xml:space="preserve">Příplatek k ochranné plachtě za první a ZKD den použití
2 měsíce=cca 60dní.</t>
  </si>
  <si>
    <t xml:space="preserve">C94461-1811/00</t>
  </si>
  <si>
    <t xml:space="preserve">Demontáž ochranné plachty z textilie z umělých vláken</t>
  </si>
  <si>
    <t xml:space="preserve">C94471-1112/00</t>
  </si>
  <si>
    <t xml:space="preserve">Montáž záchytné stříšky š do 2 m</t>
  </si>
  <si>
    <t xml:space="preserve">C94471-1212/00
</t>
  </si>
  <si>
    <t xml:space="preserve">Příplatek k záchytné stříšce š do 2 m za první a ZKD den použití
2 měsíce=cc 60 dní.</t>
  </si>
  <si>
    <t xml:space="preserve">C94471-1812/00</t>
  </si>
  <si>
    <t xml:space="preserve">Demontáž záchytné stříšky š do 2 m</t>
  </si>
  <si>
    <t xml:space="preserve">0960</t>
  </si>
  <si>
    <t xml:space="preserve">Bourací práce</t>
  </si>
  <si>
    <t xml:space="preserve">C96806-2245/00
</t>
  </si>
  <si>
    <t xml:space="preserve">Vybourání dřevěných rámů oken jednoduchých pl do 2 m2
ozn.B/5</t>
  </si>
  <si>
    <t xml:space="preserve">C96806-2354/00</t>
  </si>
  <si>
    <t xml:space="preserve">Vybourání dřevěných rámů oken dvojitých nebo zdvojených pl do 1 m2</t>
  </si>
  <si>
    <t xml:space="preserve">C96806-2355/00</t>
  </si>
  <si>
    <t xml:space="preserve">Vybourání dřevěných rámů oken dvojitých nebo zdvojených pl do 2 m2</t>
  </si>
  <si>
    <t xml:space="preserve">C96806-2356/00</t>
  </si>
  <si>
    <t xml:space="preserve">Vybourání dřevěných rámů oken dvojitých nebo zdvojených pl do 4 m2</t>
  </si>
  <si>
    <t xml:space="preserve">C96806-2357/00</t>
  </si>
  <si>
    <t xml:space="preserve">Vybourání dřevěných rámů oken dvojitých nebo zdvojených pl přes 4 m2</t>
  </si>
  <si>
    <t xml:space="preserve">C96806-2456/00
</t>
  </si>
  <si>
    <t xml:space="preserve">Vybourání dřevěných dveřních zárubní pl přes 2 m2
ozn.B/5</t>
  </si>
  <si>
    <t xml:space="preserve">0970</t>
  </si>
  <si>
    <t xml:space="preserve">Ostatní bourací práce</t>
  </si>
  <si>
    <t xml:space="preserve">C97801-5241/00
</t>
  </si>
  <si>
    <t xml:space="preserve">Otlučení vnějších omítek MV nebo MVC stupeň složitosti I až IV o rozsahu do 30 %
Výška odstraněného nátěru je uvažována 1,40m (od soklíku)
ozn.B/6+B/9</t>
  </si>
  <si>
    <t xml:space="preserve">C97901-1111/00</t>
  </si>
  <si>
    <t xml:space="preserve">Svislá doprava suti a vybouraných hmot za prvé podlaží</t>
  </si>
  <si>
    <t xml:space="preserve">C97901-1121/00</t>
  </si>
  <si>
    <t xml:space="preserve">Svislá doprava suti a vybouraných hmot ZKD podlaží</t>
  </si>
  <si>
    <t xml:space="preserve">C97908-2111/00</t>
  </si>
  <si>
    <t xml:space="preserve">Vnitrostaveništní vodorovná doprava suti a vybouraných hmot do 10 m</t>
  </si>
  <si>
    <t xml:space="preserve">C97908-2121/00
</t>
  </si>
  <si>
    <t xml:space="preserve">Vnitrostaveništní vodorovná doprava suti a vybouraných hmot ZKD 5 m přes 10 m
do 50m</t>
  </si>
  <si>
    <t xml:space="preserve">C97908-1111/00
</t>
  </si>
  <si>
    <t xml:space="preserve">Odvoz suti a vybouraných hmot na skládku do 1 km
Skládka Datelov (vyjma vybourání vláknocementové krytiny)
Skládkovné neuvažováno.¨
Demontáž vláknocementové krytiny-cca do 50km-nebezpečný materiál.
Skládkovné cca 2500kč/t.</t>
  </si>
  <si>
    <t xml:space="preserve">C97908-1121/00
</t>
  </si>
  <si>
    <t xml:space="preserve">Odvoz suti a vybouraných hmot na skládku ZKD 1 km přes 1 km
Směsná suť
do 16km-skládka Lány</t>
  </si>
  <si>
    <t xml:space="preserve">Skládkovné-směsná suť</t>
  </si>
  <si>
    <t xml:space="preserve">0990</t>
  </si>
  <si>
    <t xml:space="preserve">Přesun hmot HSV</t>
  </si>
  <si>
    <t xml:space="preserve">C99928-1111/00</t>
  </si>
  <si>
    <t xml:space="preserve">Přesun hmot pro opravy a údržbu budov v do 25 m</t>
  </si>
  <si>
    <t xml:space="preserve">7110</t>
  </si>
  <si>
    <t xml:space="preserve">Izolace proti vodě</t>
  </si>
  <si>
    <t xml:space="preserve">Odstranění izolace proti vodě samostatná jedna vrstva
Odhadová hmotnost sutě.</t>
  </si>
  <si>
    <t xml:space="preserve">C71111-1001/00
</t>
  </si>
  <si>
    <t xml:space="preserve">Provedení izolace proti zemní vlhkosti vodorovné za studena nátěrem penetračním
Skladba S1</t>
  </si>
  <si>
    <t xml:space="preserve">26.82.13      </t>
  </si>
  <si>
    <t xml:space="preserve">1116315000</t>
  </si>
  <si>
    <t xml:space="preserve">lak asfaltový PENETRAL ALP- 9 kg</t>
  </si>
  <si>
    <t xml:space="preserve">C71114-1559/00
</t>
  </si>
  <si>
    <t xml:space="preserve">Provedení izolace proti zemní vlhkosti pásy přitavením vodorovné NAIP
Skladba S1</t>
  </si>
  <si>
    <t xml:space="preserve">00000-2157</t>
  </si>
  <si>
    <t xml:space="preserve">Hydroizolační asfaltový pás tl.4mm</t>
  </si>
  <si>
    <t xml:space="preserve">C71146-1201/00
</t>
  </si>
  <si>
    <t xml:space="preserve">Provedení izolace proti tlakové vodě vodorovné fólií zesílením spojů páskem
Skladba S1</t>
  </si>
  <si>
    <t xml:space="preserve">00000-2158</t>
  </si>
  <si>
    <t xml:space="preserve">Hydroizolační PE folie tl.0,22mm</t>
  </si>
  <si>
    <t xml:space="preserve">C71147-       
</t>
  </si>
  <si>
    <t xml:space="preserve">Izol.tlak.volně vod.term.polyetylen s přelepenými spoji
skladba S6+S7</t>
  </si>
  <si>
    <t xml:space="preserve">00000-1804</t>
  </si>
  <si>
    <t xml:space="preserve">Parotěsná zábrana</t>
  </si>
  <si>
    <t xml:space="preserve">7130</t>
  </si>
  <si>
    <t xml:space="preserve">Izolace tepelné</t>
  </si>
  <si>
    <t xml:space="preserve">C71311-1111/00</t>
  </si>
  <si>
    <t xml:space="preserve">Montáž izolace tepelné vrchem stropů volně kladenými rohožemi, pásy, dílci, deskami</t>
  </si>
  <si>
    <t xml:space="preserve">00000-2161</t>
  </si>
  <si>
    <t xml:space="preserve">Minerální vlna tl.120mm</t>
  </si>
  <si>
    <t xml:space="preserve">C71311-1121/00</t>
  </si>
  <si>
    <t xml:space="preserve">Montáž izolace tepelné spodem stropů s uchycením drátem rohoží, pásů, dílců, desek</t>
  </si>
  <si>
    <t xml:space="preserve">000000-206</t>
  </si>
  <si>
    <t xml:space="preserve">Tepelný izolant z minerální vlny tl.120mm</t>
  </si>
  <si>
    <t xml:space="preserve">C71312-1111/00
</t>
  </si>
  <si>
    <t xml:space="preserve">Montáž izolace tepelné podlah volně kladenými rohožemi, pásy, dílci, deskami 1 vrstva
Skladba S1.</t>
  </si>
  <si>
    <t xml:space="preserve">00000-2163</t>
  </si>
  <si>
    <t xml:space="preserve">EPS 150 S Stabil.tl.120 mm</t>
  </si>
  <si>
    <t xml:space="preserve">00000-2164</t>
  </si>
  <si>
    <t xml:space="preserve">EPS 150 S Stabil.tl.180mm</t>
  </si>
  <si>
    <t xml:space="preserve">C71312-1121/00
</t>
  </si>
  <si>
    <t xml:space="preserve">Montáž izolace tepelné podlah volně kladenými rohožemi, pásy, dílci, deskami 2 vrstvy
Skladba S6+S7</t>
  </si>
  <si>
    <t xml:space="preserve">000000-155
</t>
  </si>
  <si>
    <t xml:space="preserve">Minerální vata tl.120mm
Skladba S6</t>
  </si>
  <si>
    <t xml:space="preserve">000000-147
</t>
  </si>
  <si>
    <t xml:space="preserve">Minerální vata tl.130mm
Skladba S7</t>
  </si>
  <si>
    <t xml:space="preserve">C71313-1141/00
</t>
  </si>
  <si>
    <t xml:space="preserve">Montáž izolace tepelné stěn a základů lepením celoplošně rohoží, pásů, dílců, desek
V ceně je obsaženo i PUR montážní lepidlo.
Snižování výšky extrudovaného polystyrénu v prostoru vstupů neuvažováno.</t>
  </si>
  <si>
    <t xml:space="preserve">000000-142
</t>
  </si>
  <si>
    <t xml:space="preserve">Nosné kříže EPS 150 S tl.100
Skladba S6+S7</t>
  </si>
  <si>
    <t xml:space="preserve">00000-2168</t>
  </si>
  <si>
    <t xml:space="preserve">EPS 150 S tl.150 mm</t>
  </si>
  <si>
    <t xml:space="preserve">00000-2169
</t>
  </si>
  <si>
    <t xml:space="preserve">Minerální vlna tl.110mm
 CW profil je uvažovaný v odd.763.</t>
  </si>
  <si>
    <t xml:space="preserve">000000-205
</t>
  </si>
  <si>
    <t xml:space="preserve">Minerální bezvláknité tepelně izolační desky
tl.150mm</t>
  </si>
  <si>
    <t xml:space="preserve">000000-207</t>
  </si>
  <si>
    <t xml:space="preserve">Perimeter tl.160mm</t>
  </si>
  <si>
    <t xml:space="preserve">7620</t>
  </si>
  <si>
    <t xml:space="preserve">Konstrukce tesařské</t>
  </si>
  <si>
    <t xml:space="preserve">C76281-0      
</t>
  </si>
  <si>
    <t xml:space="preserve">Záklop stropů z desek OSB 3P-D tl.18mm na pero a drážku šroubovaných na rošt
Cena je včetně PUR montážního lepidla.
Skladba S6+S7.</t>
  </si>
  <si>
    <t xml:space="preserve">C76281-1510/00</t>
  </si>
  <si>
    <t xml:space="preserve">Montáž zapuštěného záklopu z hrubých prken na sraz spáry zakryté</t>
  </si>
  <si>
    <t xml:space="preserve">C76289-5000/00</t>
  </si>
  <si>
    <t xml:space="preserve">Spojovací prostředky pro montáž záklopu, stropnice a podbíjení</t>
  </si>
  <si>
    <t xml:space="preserve">00000-2173</t>
  </si>
  <si>
    <t xml:space="preserve">Prkna tl.15 mm</t>
  </si>
  <si>
    <t xml:space="preserve">7630</t>
  </si>
  <si>
    <t xml:space="preserve">Kontrukce suché výstavby</t>
  </si>
  <si>
    <t xml:space="preserve">C76312-1      
</t>
  </si>
  <si>
    <t xml:space="preserve">Montáž desek celoplošně lepených sádrová stěna předsazená
2*</t>
  </si>
  <si>
    <t xml:space="preserve">000000-143
</t>
  </si>
  <si>
    <t xml:space="preserve">Tvrdá sádrová deska tl.12,5mm reakce na oheň A1
 EI90 DP1
Odhadová cena.</t>
  </si>
  <si>
    <t xml:space="preserve">C76312-1714/00</t>
  </si>
  <si>
    <t xml:space="preserve">SDK stěna předsazená základní penetrační nátěr</t>
  </si>
  <si>
    <t xml:space="preserve">C76312-1611/00
</t>
  </si>
  <si>
    <t xml:space="preserve">Montáž nosné konstrukce z profilů UW a CW SDK stěna předsazená
2*CW 75/125/2-12,5</t>
  </si>
  <si>
    <t xml:space="preserve">00000-2175</t>
  </si>
  <si>
    <t xml:space="preserve">Nosná konstrukce z profilů CW</t>
  </si>
  <si>
    <t xml:space="preserve">C76313-1441/00</t>
  </si>
  <si>
    <t xml:space="preserve">SDK podhled desky 2xDF 12,5 bez TI dvouvrstvá spodní kce profil CD+UD</t>
  </si>
  <si>
    <t xml:space="preserve">C76313-1714/00</t>
  </si>
  <si>
    <t xml:space="preserve">SDK podhled základní penetrační nátěr</t>
  </si>
  <si>
    <t xml:space="preserve">C76313-1751/00</t>
  </si>
  <si>
    <t xml:space="preserve">Montáž parotěsné zábrany do SDK podhledu</t>
  </si>
  <si>
    <t xml:space="preserve">00000-2090</t>
  </si>
  <si>
    <t xml:space="preserve">7640</t>
  </si>
  <si>
    <t xml:space="preserve">Konstrukce klempířské</t>
  </si>
  <si>
    <t xml:space="preserve">C76441-0850/00</t>
  </si>
  <si>
    <t xml:space="preserve">Demontáž oplechování parapetu rš do 330 mm</t>
  </si>
  <si>
    <t xml:space="preserve">C76441-0880/00</t>
  </si>
  <si>
    <t xml:space="preserve">Demontáž oplechování parapetu rš do 600 mm</t>
  </si>
  <si>
    <t xml:space="preserve">C76451-0      
</t>
  </si>
  <si>
    <t xml:space="preserve">Oplechování parapetů Zn-Ti rš 230mm včetně rohů
ozn.K1+K2+K3+K4+K5</t>
  </si>
  <si>
    <t xml:space="preserve">              
</t>
  </si>
  <si>
    <t xml:space="preserve">Venkovní okenní parapet-TIZN-plech tl.0,6 mm -proměnná RŠ
Odhadová cena.
ozn.K7</t>
  </si>
  <si>
    <t xml:space="preserve">Oplechování parapetů Zn-Ti rš 460 mm včetně rohů
ozn.K9</t>
  </si>
  <si>
    <t xml:space="preserve">C76451-0560/00
</t>
  </si>
  <si>
    <t xml:space="preserve">Oplechování parapetů Zn-Ti rš 395 mm včetně rohů
ozn.K10</t>
  </si>
  <si>
    <t xml:space="preserve">7660</t>
  </si>
  <si>
    <t xml:space="preserve">Konstrukce truhlářské</t>
  </si>
  <si>
    <t xml:space="preserve">C76669-1911/00
</t>
  </si>
  <si>
    <t xml:space="preserve">Vyvěšení nebo zavěšení dřevěných křídel oken pl do 1,5 m2
ozn.B/5</t>
  </si>
  <si>
    <t xml:space="preserve">C76669-1914/00
</t>
  </si>
  <si>
    <t xml:space="preserve">Vyvěšení nebo zavěšení dřevěných křídel dveří pl do 2 m2
ozn.B/5</t>
  </si>
  <si>
    <t xml:space="preserve">C76669-1915/00
</t>
  </si>
  <si>
    <t xml:space="preserve">Vyvěšení nebo zavěšení dřevěných křídel dveří pl přes 2 m2
ozn.B/5</t>
  </si>
  <si>
    <t xml:space="preserve">C76644-1811/00</t>
  </si>
  <si>
    <t xml:space="preserve">Demontáž parapetních desek dřevěných, laminovaných šířky do 30 cm délky do 1,0 m</t>
  </si>
  <si>
    <t xml:space="preserve">C76644-1812/00</t>
  </si>
  <si>
    <t xml:space="preserve">Demontáž parapetních desek dřevěných, laminovaných šířky přes 30 cm délky do 1,0 m</t>
  </si>
  <si>
    <t xml:space="preserve">C76644-1821/00</t>
  </si>
  <si>
    <t xml:space="preserve">Demontáž parapetních desek dřevěných, laminovaných šířky do 30 cm délky přes 1,0 m</t>
  </si>
  <si>
    <t xml:space="preserve">C76644-1822/00</t>
  </si>
  <si>
    <t xml:space="preserve">Demontáž parapetních desek dřevěných, laminovaných šířky přes 30 cm délky přes 1,0 m</t>
  </si>
  <si>
    <t xml:space="preserve">              
</t>
  </si>
  <si>
    <t xml:space="preserve">Montáž dřevěného Eurookna s izolačním trojsklem 1000*1850mm
-dřevěný třívrstvý lepený profil Euro
-výměna stávajícího okna
-trojdílné, otevíravé a\ sklápěcí
-kliky původní repasované</t>
  </si>
  <si>
    <t xml:space="preserve">
</t>
  </si>
  <si>
    <t xml:space="preserve">-zaskleni: izolační trojsklo s U je menší než 0,97 W/m2K,čiré,4-12-4-12-4 Ar a
teplý rámeček
-barva rámu a křídel-béžová RAL
-vnitřní parapet-dřevo,béžový nátěr,340/1340mm-není sočástí dodávky oken</t>
  </si>
  <si>
    <t xml:space="preserve">P</t>
  </si>
  <si>
    <t xml:space="preserve">
</t>
  </si>
  <si>
    <t xml:space="preserve">-vnější parapet-TiZn plech 0,6mm-není součástí dodávky oken
-okno nutno vybavit venkovními žaluziemi-nejsou součástí dodávky oken
ozn.O1</t>
  </si>
  <si>
    <t xml:space="preserve">000000-156</t>
  </si>
  <si>
    <t xml:space="preserve">Dtto,ale dodávka</t>
  </si>
  <si>
    <t xml:space="preserve">Montáž dřevěného Eurookna s izolačním trojsklem 2565*1850mm
-dřevěný třívrstvý lepený profil Euro
-výměna stávajícího okna
-šestidílné, otevíravé a sklápěcí
-kování-kliky původní repasované</t>
  </si>
  <si>
    <t xml:space="preserve">-zasklení:izolační trojsklo s U je menší než 0,97 W/m2K,čiré,4-12-4-12-4 Ar a
teplý rámeček
-barva rámu a křídel-béžová RAL
-vnitřní parapet-dřevo,béžový nátěr,340/2870mm-není sočástí dodávky oken</t>
  </si>
  <si>
    <t xml:space="preserve">
</t>
  </si>
  <si>
    <t xml:space="preserve">-vnější parapet-TiZn plech 0,6mm-není součástí dodávky oken
ozn.O2</t>
  </si>
  <si>
    <t xml:space="preserve">000000-194</t>
  </si>
  <si>
    <t xml:space="preserve">              
</t>
  </si>
  <si>
    <t xml:space="preserve">Montáž dřevěného Eurookna s izolačním trojsklem 500*1850mm
-dřevěný třívrstvý lepený profil Euro
-výměna stávajícího okna
-jednodílné,otevíravé a sklápěcí
-zasklení:izolační trojsklo s U je menší než 0,97 W/m2K,čiré,4-12-4-12-4 Ar a
teplý rámeček</t>
  </si>
  <si>
    <t xml:space="preserve">-barva rámu a křídel-béžová RAL
vnitřní parapet-dřevo,béžový nátěr,245/500mm-není sočástí dodávky oken
-vnější parapet-TiZn plech 0,6mm-není součástí dodávky oken
ozn.O3</t>
  </si>
  <si>
    <t xml:space="preserve">000000-197</t>
  </si>
  <si>
    <t xml:space="preserve">Montáž dřevěného Eurookna s izolačním trojsklem 645*1850mm
-dřevěný třívrstvý lepený profil Euro
-výměna stávajícího okna
-dvoudílné, otevíravé a sklápěcí
-kování-kliky původní repasované</t>
  </si>
  <si>
    <t xml:space="preserve">-zasklení:izolační trojsklo s U je menší než 0,97L W/m2K,čiré,4-12-4-12-4 Ar a
teplý rámeček:
-barva rámu a křídel-béžová RAL
-vnitřní parapet-dřevo,béžový nátěr340/800,mm-není sočástí dodávky oken</t>
  </si>
  <si>
    <t xml:space="preserve">-vnější parapet-TiZn plech 0,6mm-není součástí dodávky oken
ozn.O4</t>
  </si>
  <si>
    <t xml:space="preserve">000000-195</t>
  </si>
  <si>
    <t xml:space="preserve">Montáž dřevěného Eurookna s izolačním trojsklem 600*700mm
-dřevěný třívrstvý lepený profil Euro
-výměna stávajícího okna
-jednodílné, otevíravé a sklápěcí
-kování-kliky původní repasované</t>
  </si>
  <si>
    <t xml:space="preserve">-zasklení:izolační trojsklo s U je menší než 0,97 W/m2K,čiré,4-12-4-12-4 Ar a
teplý rámeček:
-barva rámu a křídel-béžová RAL
-vnitřní parapet-dřevo,béžový nátěr 310/600mm-není sočástí dodávky oken</t>
  </si>
  <si>
    <t xml:space="preserve">-vnější parapet-TiZn plech 0,6mm-není součástí dodávky oken
ozn.O5</t>
  </si>
  <si>
    <t xml:space="preserve">000000-196</t>
  </si>
  <si>
    <t xml:space="preserve">Montáž dřevěného Eurookna s izolačním trojsklem 500*1150mm
-dřevěný třívrstvý lepený profil Euro
-výměna stávajícího okna
-jednodílné, otevíravé a sklápěcí
-kování-kliky původní repasované</t>
  </si>
  <si>
    <t xml:space="preserve">-zasklení:izolační trojsklo s U je menší než 0,97 W/m2K,čiré,4-12-4-12-4 Ar a
teplý rámeček:
-barva rámu a křídel-béžová RAL
-vnitřní parapet-dřevo,béžový nátěr 190/600mm-není sočástí dodávky oken</t>
  </si>
  <si>
    <t xml:space="preserve">-vnější parapet-TiZn plech 0,6mm-není součástí dodávky oken
-okno nutno vybait venkovními žaluziemi-nejsou součástí dodvbky  oken
ozn.O6</t>
  </si>
  <si>
    <t xml:space="preserve">000000-198</t>
  </si>
  <si>
    <t xml:space="preserve">Montáž dřevěného trojúhelníkového okna 1170*585mm/2 s jednoduchým zasklením
-zasklení:jednoduché
-jednodílné otevíravé a sklápěcí
-barva rámu a křídel-béžová RAL
-klika kovová
otn.O7</t>
  </si>
  <si>
    <t xml:space="preserve">000000-199</t>
  </si>
  <si>
    <t xml:space="preserve">Montáž dřevěného Eurookna s izolačním trojsklem 1000*1850mm
-dřevěný třívrstvý lepený profil Euro
-výměna stávajícího okna
-trojdílné, otevíravé a sklápěcí
-kování-kliky původní repasované</t>
  </si>
  <si>
    <t xml:space="preserve">-zasklení:izolační trojsklo s U je menší než 0,97 W/m2K,čiré,4-12-4-12-4 Ar a
teplý rámeček:
-barva rámu a křídel-béžová RAL
-vnitřní parapet-dřevo,béžový nátěr 340/1340mm-není sočástí dodávky oken</t>
  </si>
  <si>
    <t xml:space="preserve">-vnější parapet-TiZn plech 0,6mm-není součástí dodávky oken
ozn.O8</t>
  </si>
  <si>
    <t xml:space="preserve">Montáž dřevěného Eurookna s izolačním trojsklem 500*1020mm
-dřevěný třívrstvý lepený profil Euro
-výměna stávajícího okna
-jednodílné, otevíravé a sklápěcí
-kování-kliky původní repasované</t>
  </si>
  <si>
    <t xml:space="preserve">-vnější parapet-TiZn plech 0,6mm-není součástí dodávky oken
-okno nutno vybavit venkovními žaluziemi-nejsou součástí dodábky oken
ozn.O9</t>
  </si>
  <si>
    <t xml:space="preserve">000000-200</t>
  </si>
  <si>
    <t xml:space="preserve">Montáž dřevěného Eurookna s izolačním trojsklem 1455*1850mm
-dřevěný třívrstvý lepený profil Euro
-výměna stávajícího okna
-trojdílné, otevíravé a sklápěcí
-kování-kliky původní repasované</t>
  </si>
  <si>
    <t xml:space="preserve">-zasklení:izolační trojsklo s U je menší než 0,97 W/m2K,čiré,4-12-4-12-4 Ar a
teplý rámeček:
-barva rámu a křídel-béžová RAL
-vnitřní parapet-dřevo,béžový nátěr 340/1700mm-není sočástí dodávky oken</t>
  </si>
  <si>
    <t xml:space="preserve">-vnější parapet-TiZn plech 0,6mm-není součástí dodávky oken
ozn.O10</t>
  </si>
  <si>
    <t xml:space="preserve">000000-201</t>
  </si>
  <si>
    <t xml:space="preserve">C76666-0411/00
</t>
  </si>
  <si>
    <t xml:space="preserve">Montáž vchodových dveří 1křídlových bez nadsvětlíku do zdiva
ozn.D3/P</t>
  </si>
  <si>
    <t xml:space="preserve">000000-204
</t>
  </si>
  <si>
    <t xml:space="preserve">Vstupní dveře nové 900*1970mm
                                                  -dřevěný třívrstvý lepený
profil Euro
-jednokřídlé,ven otevíravé otočné
-hladké s prosklením,izolační trojsklo
-U je méně než 1,2 W/m2K</t>
  </si>
  <si>
    <t xml:space="preserve">-dřevěná zárubeň,barvou lakovaná,béžová RAL-součást dodávky dveří
-barvou lakované-béžová RAL¨
-ochranná mříž-litina,nátěr-béžová-není součástí dodávky dveří
-zámek vložkový FAB,bezpečnostní vložka FAB-součást dodávky dveří</t>
  </si>
  <si>
    <t xml:space="preserve">
</t>
  </si>
  <si>
    <t xml:space="preserve">bezpečnostní dokování v provedení klika/klika,nerez-součást dodávky  dveří
broušený,vč.dveřních štítů,Al práh-součást dodávky dveří
-na opačné straně než jsou závěsy-vodorovné madlo (vyhl.398/2009 sb.)-součást
dodávky dveří
ozn.D3/P</t>
  </si>
  <si>
    <t xml:space="preserve">C76666-0451/00
</t>
  </si>
  <si>
    <t xml:space="preserve">Montáž vchodových dveří 2křídlových bez nadsvětlíku do zdiva
ozn.D1/P+D2/L</t>
  </si>
  <si>
    <t xml:space="preserve">000000-203
</t>
  </si>
  <si>
    <t xml:space="preserve">Vstupní dveře nové 1820*2650mm
-dřevěný třívrstvý lepený profil EURO.
-dvoukřídlé,ven otevíravér
-dřevěná zárubeň,barvou lakovaná,béžová RAL-součást dodávky dveří
-hladké s prosklením,izolační trojsklo
-U je méně než 1,2 W/m2K
-barvou lakované-béžová RAL</t>
  </si>
  <si>
    <t xml:space="preserve">-ochranná mříž-litina,nátěr-béžová-není součástí dodávky dveří
-zámek vložkový FAB,bezpečnostní vložka FAB-součást dodávky dveří
bezpečnostní dokování v provedení klika/koule,nerez-součást dodávky  dveří</t>
  </si>
  <si>
    <t xml:space="preserve">broušený,vč.dveřních štítů,Al práh-součást dodávky dveří
ozn.D1/P,</t>
  </si>
  <si>
    <t xml:space="preserve">000000-202
</t>
  </si>
  <si>
    <t xml:space="preserve">Balkónové dveře nové 1243*2700mm
-dřevěný třívrstvý lepený profil Euro
-dvoukřídlé,dovnitř otevíravé
-dřevěná zárubeň,barvou lakovaná,béžová RAL-součást dodávky dveří
-hladké s prosklením,izolační trojsklo
-U je méně než 1,2 W/m2K</t>
  </si>
  <si>
    <t xml:space="preserve">-barvou lakované-béžová RAL
-kování-klika/klika-nerez broušený-součást dodávky dveří
ozn.D2/L</t>
  </si>
  <si>
    <t xml:space="preserve">7670</t>
  </si>
  <si>
    <t xml:space="preserve">Konstrukce zámečnické</t>
  </si>
  <si>
    <t xml:space="preserve">C76766-2120/00
</t>
  </si>
  <si>
    <t xml:space="preserve">Montáž mříží pevných přivařených
ozn.Z1+Z2</t>
  </si>
  <si>
    <t xml:space="preserve">000000-146
</t>
  </si>
  <si>
    <t xml:space="preserve">Ochranná mříž 690*1840 mm
-Umístění na prosklení u vstupních dvveří s ozn.D1.
-Litina.
-Nástřik práškovou barvou-odstín béžová RAL-součást dodávky mříže.
ozn.Z1</t>
  </si>
  <si>
    <t xml:space="preserve">000000-148
</t>
  </si>
  <si>
    <t xml:space="preserve">Ochranná mříž 840*1360mm
-Umístění na prosklení u vstupních dvveří s ozn.D3.
-Litina.
-Nástřik práškovou barvou-odstín béžová RAL-součást dodávky mříže.
ozn.Z2</t>
  </si>
  <si>
    <t xml:space="preserve">7710</t>
  </si>
  <si>
    <t xml:space="preserve">Podlahy z dlaždic</t>
  </si>
  <si>
    <t xml:space="preserve">C77157-4116/00
</t>
  </si>
  <si>
    <t xml:space="preserve">Montáž podlah keramických režných hladkých lepených flexibilním lepidlem do 25 ks/m2
Skladba S1+S2+S5</t>
  </si>
  <si>
    <t xml:space="preserve">C77157-4131/00
</t>
  </si>
  <si>
    <t xml:space="preserve">Montáž podlah keramických režných protiskluzných lepených flexibilním lepidlem do 50 ks/m2
Skladba S1+S5+S8</t>
  </si>
  <si>
    <t xml:space="preserve">C77157-9191/00
</t>
  </si>
  <si>
    <t xml:space="preserve">Příplatek k montáž podlah keramických za plochu do 5 m2
ozn.N/1+N/2+N/3+N/4</t>
  </si>
  <si>
    <t xml:space="preserve">00000-2125
</t>
  </si>
  <si>
    <t xml:space="preserve">Keramická dlažba hladká tl.10mm
Odhadová cena.
Druh dle investora.</t>
  </si>
  <si>
    <t xml:space="preserve">00000-2199
</t>
  </si>
  <si>
    <t xml:space="preserve">Keramická dlažba protiskluzná tl.10mm
  Odhadová cena.</t>
  </si>
  <si>
    <t xml:space="preserve">C77199-0111/00
</t>
  </si>
  <si>
    <t xml:space="preserve">Vyrovnání podkladu samonivelační stěrkou tl 4 mm pevnosti 15 Mpa
Skladba S1+S2</t>
  </si>
  <si>
    <t xml:space="preserve">C77199-0191/00
</t>
  </si>
  <si>
    <t xml:space="preserve">Příplatek k vyrovnání podkladu dlažby samonivelační stěrkou pevnosti 15 Mpa ZKD 1 mm
tloušťky
tl.5mm</t>
  </si>
  <si>
    <t xml:space="preserve">C77147-4113/00
</t>
  </si>
  <si>
    <t xml:space="preserve">Montáž soklíků z dlaždic keramických rovných flexibilní lepidlo v do 120 mm
ozn.N/1+N/2+N/3+N/4</t>
  </si>
  <si>
    <t xml:space="preserve">00000-1921</t>
  </si>
  <si>
    <t xml:space="preserve">Soklíky v.100mm</t>
  </si>
  <si>
    <t xml:space="preserve">bm  </t>
  </si>
  <si>
    <t xml:space="preserve">7730</t>
  </si>
  <si>
    <t xml:space="preserve">Podlahy teracové</t>
  </si>
  <si>
    <t xml:space="preserve">C77351-1261/00</t>
  </si>
  <si>
    <t xml:space="preserve">Podlahy z přírodního litého teraca zřízení podlahy prosté tl 20 mm</t>
  </si>
  <si>
    <t xml:space="preserve">7830</t>
  </si>
  <si>
    <t xml:space="preserve">Nátěry</t>
  </si>
  <si>
    <t xml:space="preserve">D+M protihnilobní nátěr tesařských konstrukcí</t>
  </si>
  <si>
    <t xml:space="preserve">7840</t>
  </si>
  <si>
    <t xml:space="preserve">Malby</t>
  </si>
  <si>
    <t xml:space="preserve">D+M malba na sádrokartonu
Na nových sádrokartonech.</t>
  </si>
  <si>
    <t xml:space="preserve">7860</t>
  </si>
  <si>
    <t xml:space="preserve">Konstrukce čalounické</t>
  </si>
  <si>
    <t xml:space="preserve">D+M venkovní žaluzie 1000*1850mm
ozn.O1</t>
  </si>
  <si>
    <t xml:space="preserve">D+M venkovní žaluzie 500*1150mm
ozn.O6</t>
  </si>
  <si>
    <t xml:space="preserve">D+M venkovní žaluzie 500*1020mm
ozn.O9</t>
  </si>
  <si>
    <t xml:space="preserve">CELKEM:</t>
  </si>
  <si>
    <t xml:space="preserve">Přesun hmot z PSV %</t>
  </si>
  <si>
    <t xml:space="preserve">R</t>
  </si>
  <si>
    <t xml:space="preserve">Průběžný součet:</t>
  </si>
  <si>
    <t xml:space="preserve">Zařízení staveniště</t>
  </si>
  <si>
    <t xml:space="preserve">Kompletační činnost</t>
  </si>
  <si>
    <t xml:space="preserve">CELKOVÝ SOUČET:</t>
  </si>
  <si>
    <t xml:space="preserve">DPH-SAZBA</t>
  </si>
  <si>
    <t xml:space="preserve">CELKOVÝ SOUČET VČETNĚ DPH:</t>
  </si>
</sst>
</file>

<file path=xl/styles.xml><?xml version="1.0" encoding="utf-8"?>
<styleSheet xmlns="http://schemas.openxmlformats.org/spreadsheetml/2006/main">
  <numFmts count="8">
    <numFmt numFmtId="164" formatCode="General"/>
    <numFmt numFmtId="165" formatCode="@"/>
    <numFmt numFmtId="166" formatCode="0.00000"/>
    <numFmt numFmtId="167" formatCode="0.000"/>
    <numFmt numFmtId="168" formatCode="#,##0.00"/>
    <numFmt numFmtId="169" formatCode="#,##0"/>
    <numFmt numFmtId="170" formatCode="0.00"/>
    <numFmt numFmtId="171" formatCode="0\ %"/>
  </numFmts>
  <fonts count="20">
    <font>
      <sz val="11"/>
      <color rgb="FF000000"/>
      <name val="Calibri"/>
      <family val="2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b val="true"/>
      <sz val="24"/>
      <color rgb="FF000000"/>
      <name val="Calibri"/>
      <family val="2"/>
      <charset val="238"/>
    </font>
    <font>
      <sz val="18"/>
      <color rgb="FF000000"/>
      <name val="Calibri"/>
      <family val="2"/>
      <charset val="238"/>
    </font>
    <font>
      <sz val="12"/>
      <color rgb="FF000000"/>
      <name val="Calibri"/>
      <family val="2"/>
      <charset val="238"/>
    </font>
    <font>
      <sz val="10"/>
      <color rgb="FF333333"/>
      <name val="Calibri"/>
      <family val="2"/>
      <charset val="238"/>
    </font>
    <font>
      <i val="true"/>
      <sz val="10"/>
      <color rgb="FF808080"/>
      <name val="Calibri"/>
      <family val="2"/>
      <charset val="238"/>
    </font>
    <font>
      <sz val="10"/>
      <color rgb="FF006600"/>
      <name val="Calibri"/>
      <family val="2"/>
      <charset val="238"/>
    </font>
    <font>
      <sz val="10"/>
      <color rgb="FF996600"/>
      <name val="Calibri"/>
      <family val="2"/>
      <charset val="238"/>
    </font>
    <font>
      <sz val="10"/>
      <color rgb="FFCC0000"/>
      <name val="Calibri"/>
      <family val="2"/>
      <charset val="238"/>
    </font>
    <font>
      <b val="true"/>
      <sz val="10"/>
      <color rgb="FFFFFFFF"/>
      <name val="Calibri"/>
      <family val="2"/>
      <charset val="238"/>
    </font>
    <font>
      <b val="true"/>
      <sz val="10"/>
      <color rgb="FF000000"/>
      <name val="Calibri"/>
      <family val="2"/>
      <charset val="238"/>
    </font>
    <font>
      <sz val="10"/>
      <color rgb="FFFFFFFF"/>
      <name val="Calibri"/>
      <family val="2"/>
      <charset val="238"/>
    </font>
    <font>
      <sz val="10"/>
      <color rgb="FF000000"/>
      <name val="Times New Roman"/>
      <family val="1"/>
      <charset val="238"/>
    </font>
    <font>
      <b val="true"/>
      <sz val="12"/>
      <color rgb="FF000000"/>
      <name val="Times New Roman"/>
      <family val="1"/>
      <charset val="238"/>
    </font>
    <font>
      <i val="true"/>
      <sz val="10"/>
      <color rgb="FF000000"/>
      <name val="Times New Roman"/>
      <family val="1"/>
      <charset val="238"/>
    </font>
    <font>
      <b val="true"/>
      <i val="true"/>
      <sz val="10"/>
      <color rgb="FF000000"/>
      <name val="Times New Roman"/>
      <family val="1"/>
      <charset val="238"/>
    </font>
    <font>
      <b val="true"/>
      <sz val="10"/>
      <color rgb="FF000000"/>
      <name val="Times New Roman"/>
      <family val="1"/>
      <charset val="238"/>
    </font>
  </fonts>
  <fills count="9">
    <fill>
      <patternFill patternType="none"/>
    </fill>
    <fill>
      <patternFill patternType="gray125"/>
    </fill>
    <fill>
      <patternFill patternType="solid">
        <fgColor rgb="FFFFFFCC"/>
        <bgColor rgb="FFFFFFFF"/>
      </patternFill>
    </fill>
    <fill>
      <patternFill patternType="solid">
        <fgColor rgb="FFCCFFCC"/>
        <bgColor rgb="FFCCFFFF"/>
      </patternFill>
    </fill>
    <fill>
      <patternFill patternType="solid">
        <fgColor rgb="FFFFCCCC"/>
        <bgColor rgb="FFDDDDDD"/>
      </patternFill>
    </fill>
    <fill>
      <patternFill patternType="solid">
        <fgColor rgb="FFCC0000"/>
        <bgColor rgb="FF800000"/>
      </patternFill>
    </fill>
    <fill>
      <patternFill patternType="solid">
        <fgColor rgb="FF000000"/>
        <bgColor rgb="FF003300"/>
      </patternFill>
    </fill>
    <fill>
      <patternFill patternType="solid">
        <fgColor rgb="FF808080"/>
        <bgColor rgb="FF969696"/>
      </patternFill>
    </fill>
    <fill>
      <patternFill patternType="solid">
        <fgColor rgb="FFDDDDDD"/>
        <bgColor rgb="FFFFCCCC"/>
      </patternFill>
    </fill>
  </fills>
  <borders count="7">
    <border diagonalUp="false" diagonalDown="false">
      <left/>
      <right/>
      <top/>
      <bottom/>
      <diagonal/>
    </border>
    <border diagonalUp="false" diagonalDown="false"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 diagonalUp="false" diagonalDown="false">
      <left/>
      <right/>
      <top/>
      <bottom style="thin"/>
      <diagonal/>
    </border>
    <border diagonalUp="false" diagonalDown="false">
      <left/>
      <right/>
      <top style="thin"/>
      <bottom/>
      <diagonal/>
    </border>
    <border diagonalUp="false" diagonalDown="false">
      <left/>
      <right/>
      <top/>
      <bottom style="double"/>
      <diagonal/>
    </border>
    <border diagonalUp="false" diagonalDown="false">
      <left/>
      <right/>
      <top style="thin"/>
      <bottom style="thin"/>
      <diagonal/>
    </border>
    <border diagonalUp="false" diagonalDown="false">
      <left/>
      <right/>
      <top style="thin"/>
      <bottom style="medium"/>
      <diagonal/>
    </border>
  </borders>
  <cellStyleXfs count="36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false" applyAlignment="true" applyProtection="false">
      <alignment horizontal="general" vertical="bottom" textRotation="0" wrapText="false" indent="0" shrinkToFit="false"/>
    </xf>
    <xf numFmtId="164" fontId="5" fillId="0" borderId="0" applyFont="true" applyBorder="false" applyAlignment="true" applyProtection="false">
      <alignment horizontal="general" vertical="bottom" textRotation="0" wrapText="false" indent="0" shrinkToFit="false"/>
    </xf>
    <xf numFmtId="164" fontId="6" fillId="0" borderId="0" applyFont="true" applyBorder="false" applyAlignment="true" applyProtection="false">
      <alignment horizontal="general" vertical="bottom" textRotation="0" wrapText="false" indent="0" shrinkToFit="false"/>
    </xf>
    <xf numFmtId="164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7" fillId="2" borderId="1" applyFont="true" applyBorder="true" applyAlignment="true" applyProtection="false">
      <alignment horizontal="general" vertical="bottom" textRotation="0" wrapText="false" indent="0" shrinkToFit="false"/>
    </xf>
    <xf numFmtId="164" fontId="8" fillId="0" borderId="0" applyFont="true" applyBorder="false" applyAlignment="true" applyProtection="false">
      <alignment horizontal="general" vertical="bottom" textRotation="0" wrapText="false" indent="0" shrinkToFit="false"/>
    </xf>
    <xf numFmtId="164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9" fillId="3" borderId="0" applyFont="true" applyBorder="false" applyAlignment="true" applyProtection="false">
      <alignment horizontal="general" vertical="bottom" textRotation="0" wrapText="false" indent="0" shrinkToFit="false"/>
    </xf>
    <xf numFmtId="164" fontId="10" fillId="2" borderId="0" applyFont="true" applyBorder="false" applyAlignment="true" applyProtection="false">
      <alignment horizontal="general" vertical="bottom" textRotation="0" wrapText="false" indent="0" shrinkToFit="false"/>
    </xf>
    <xf numFmtId="164" fontId="11" fillId="4" borderId="0" applyFont="true" applyBorder="false" applyAlignment="true" applyProtection="false">
      <alignment horizontal="general" vertical="bottom" textRotation="0" wrapText="false" indent="0" shrinkToFit="false"/>
    </xf>
    <xf numFmtId="164" fontId="11" fillId="0" borderId="0" applyFont="true" applyBorder="false" applyAlignment="true" applyProtection="false">
      <alignment horizontal="general" vertical="bottom" textRotation="0" wrapText="false" indent="0" shrinkToFit="false"/>
    </xf>
    <xf numFmtId="164" fontId="12" fillId="5" borderId="0" applyFont="true" applyBorder="false" applyAlignment="true" applyProtection="false">
      <alignment horizontal="general" vertical="bottom" textRotation="0" wrapText="false" indent="0" shrinkToFit="false"/>
    </xf>
    <xf numFmtId="164" fontId="13" fillId="0" borderId="0" applyFont="true" applyBorder="false" applyAlignment="true" applyProtection="false">
      <alignment horizontal="general" vertical="bottom" textRotation="0" wrapText="false" indent="0" shrinkToFit="false"/>
    </xf>
    <xf numFmtId="164" fontId="14" fillId="6" borderId="0" applyFont="true" applyBorder="false" applyAlignment="true" applyProtection="false">
      <alignment horizontal="general" vertical="bottom" textRotation="0" wrapText="false" indent="0" shrinkToFit="false"/>
    </xf>
    <xf numFmtId="164" fontId="14" fillId="7" borderId="0" applyFont="true" applyBorder="false" applyAlignment="true" applyProtection="false">
      <alignment horizontal="general" vertical="bottom" textRotation="0" wrapText="false" indent="0" shrinkToFit="false"/>
    </xf>
    <xf numFmtId="164" fontId="13" fillId="8" borderId="0" applyFont="true" applyBorder="false" applyAlignment="true" applyProtection="false">
      <alignment horizontal="general" vertical="bottom" textRotation="0" wrapText="false" indent="0" shrinkToFit="false"/>
    </xf>
  </cellStyleXfs>
  <cellXfs count="50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6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1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5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15" fillId="0" borderId="2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15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8" fillId="0" borderId="3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15" fillId="0" borderId="3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18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15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5" fontId="1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5" fillId="0" borderId="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5" fillId="0" borderId="2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5" fontId="19" fillId="0" borderId="2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19" fillId="0" borderId="2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6" fontId="15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5" fontId="15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5" fontId="15" fillId="0" borderId="0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7" fontId="15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8" fontId="15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9" fontId="15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70" fontId="15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6" fontId="15" fillId="0" borderId="0" xfId="0" applyFont="true" applyBorder="false" applyAlignment="true" applyProtection="false">
      <alignment horizontal="right" vertical="top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top" textRotation="0" wrapText="false" indent="0" shrinkToFit="false"/>
      <protection locked="true" hidden="false"/>
    </xf>
    <xf numFmtId="164" fontId="15" fillId="0" borderId="0" xfId="0" applyFont="true" applyBorder="false" applyAlignment="true" applyProtection="false">
      <alignment horizontal="general" vertical="top" textRotation="0" wrapText="false" indent="0" shrinkToFit="false"/>
      <protection locked="true" hidden="false"/>
    </xf>
    <xf numFmtId="164" fontId="15" fillId="0" borderId="0" xfId="0" applyFont="true" applyBorder="false" applyAlignment="true" applyProtection="false">
      <alignment horizontal="right" vertical="top" textRotation="0" wrapText="false" indent="0" shrinkToFit="false"/>
      <protection locked="true" hidden="false"/>
    </xf>
    <xf numFmtId="165" fontId="15" fillId="0" borderId="0" xfId="0" applyFont="true" applyBorder="false" applyAlignment="true" applyProtection="false">
      <alignment horizontal="left" vertical="top" textRotation="0" wrapText="true" indent="0" shrinkToFit="false"/>
      <protection locked="true" hidden="false"/>
    </xf>
    <xf numFmtId="165" fontId="15" fillId="0" borderId="0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7" fontId="15" fillId="0" borderId="0" xfId="0" applyFont="true" applyBorder="false" applyAlignment="true" applyProtection="false">
      <alignment horizontal="right" vertical="top" textRotation="0" wrapText="false" indent="0" shrinkToFit="false"/>
      <protection locked="true" hidden="false"/>
    </xf>
    <xf numFmtId="168" fontId="15" fillId="0" borderId="0" xfId="0" applyFont="true" applyBorder="false" applyAlignment="true" applyProtection="false">
      <alignment horizontal="right" vertical="top" textRotation="0" wrapText="false" indent="0" shrinkToFit="false"/>
      <protection locked="true" hidden="false"/>
    </xf>
    <xf numFmtId="169" fontId="15" fillId="0" borderId="0" xfId="0" applyFont="true" applyBorder="false" applyAlignment="true" applyProtection="false">
      <alignment horizontal="right" vertical="top" textRotation="0" wrapText="false" indent="0" shrinkToFit="false"/>
      <protection locked="true" hidden="false"/>
    </xf>
    <xf numFmtId="170" fontId="15" fillId="0" borderId="0" xfId="0" applyFont="true" applyBorder="false" applyAlignment="true" applyProtection="false">
      <alignment horizontal="right" vertical="top" textRotation="0" wrapText="false" indent="0" shrinkToFit="false"/>
      <protection locked="true" hidden="false"/>
    </xf>
    <xf numFmtId="164" fontId="19" fillId="0" borderId="3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5" fontId="19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19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9" fontId="19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7" fontId="19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7" fontId="0" fillId="0" borderId="0" xfId="0" applyFont="false" applyBorder="false" applyAlignment="true" applyProtection="false">
      <alignment horizontal="right" vertical="top" textRotation="0" wrapText="false" indent="0" shrinkToFit="false"/>
      <protection locked="true" hidden="false"/>
    </xf>
    <xf numFmtId="164" fontId="19" fillId="0" borderId="5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15" fillId="0" borderId="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9" fontId="19" fillId="0" borderId="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19" fillId="0" borderId="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9" fontId="1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9" fillId="0" borderId="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1" fontId="15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9" fontId="15" fillId="0" borderId="3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19" fillId="0" borderId="6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15" fillId="0" borderId="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9" fontId="19" fillId="0" borderId="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</cellXfs>
  <cellStyles count="22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  <cellStyle name="Heading" xfId="20" builtinId="53" customBuiltin="true"/>
    <cellStyle name="Heading 1" xfId="21" builtinId="53" customBuiltin="true"/>
    <cellStyle name="Heading 2" xfId="22" builtinId="53" customBuiltin="true"/>
    <cellStyle name="Text" xfId="23" builtinId="53" customBuiltin="true"/>
    <cellStyle name="Note" xfId="24" builtinId="53" customBuiltin="true"/>
    <cellStyle name="Footnote" xfId="25" builtinId="53" customBuiltin="true"/>
    <cellStyle name="Status" xfId="26" builtinId="53" customBuiltin="true"/>
    <cellStyle name="Good" xfId="27" builtinId="53" customBuiltin="true"/>
    <cellStyle name="Neutral" xfId="28" builtinId="53" customBuiltin="true"/>
    <cellStyle name="Bad" xfId="29" builtinId="53" customBuiltin="true"/>
    <cellStyle name="Warning" xfId="30" builtinId="53" customBuiltin="true"/>
    <cellStyle name="Error" xfId="31" builtinId="53" customBuiltin="true"/>
    <cellStyle name="Accent" xfId="32" builtinId="53" customBuiltin="true"/>
    <cellStyle name="Accent 1" xfId="33" builtinId="53" customBuiltin="true"/>
    <cellStyle name="Accent 2" xfId="34" builtinId="53" customBuiltin="true"/>
    <cellStyle name="Accent 3" xfId="35" builtinId="53" customBuiltin="true"/>
  </cellStyles>
  <colors>
    <indexedColors>
      <rgbColor rgb="FF000000"/>
      <rgbColor rgb="FFFFFFFF"/>
      <rgbColor rgb="FFCC0000"/>
      <rgbColor rgb="FF00FF00"/>
      <rgbColor rgb="FF0000FF"/>
      <rgbColor rgb="FFFFFF00"/>
      <rgbColor rgb="FFFF00FF"/>
      <rgbColor rgb="FF00FFFF"/>
      <rgbColor rgb="FF800000"/>
      <rgbColor rgb="FF006600"/>
      <rgbColor rgb="FF000080"/>
      <rgbColor rgb="FF9966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CC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X310"/>
  <sheetViews>
    <sheetView showFormulas="false" showGridLines="true" showRowColHeaders="true" showZeros="false" rightToLeft="false" tabSelected="true" showOutlineSymbols="true" defaultGridColor="true" view="normal" topLeftCell="A40" colorId="64" zoomScale="100" zoomScaleNormal="100" zoomScalePageLayoutView="100" workbookViewId="0">
      <selection pane="topLeft" activeCell="I8" activeCellId="0" sqref="I8"/>
    </sheetView>
  </sheetViews>
  <sheetFormatPr defaultRowHeight="15" zeroHeight="false" outlineLevelRow="0" outlineLevelCol="0"/>
  <cols>
    <col collapsed="false" customWidth="true" hidden="false" outlineLevel="0" max="1" min="1" style="1" width="9.71"/>
    <col collapsed="false" customWidth="true" hidden="false" outlineLevel="0" max="3" min="2" style="0" width="8.67"/>
    <col collapsed="false" customWidth="true" hidden="false" outlineLevel="0" max="4" min="4" style="1" width="3.86"/>
    <col collapsed="false" customWidth="true" hidden="false" outlineLevel="0" max="5" min="5" style="1" width="2.71"/>
    <col collapsed="false" customWidth="true" hidden="false" outlineLevel="0" max="6" min="6" style="1" width="9.71"/>
    <col collapsed="false" customWidth="true" hidden="false" outlineLevel="0" max="7" min="7" style="1" width="4.57"/>
    <col collapsed="false" customWidth="true" hidden="false" outlineLevel="0" max="8" min="8" style="1" width="13.29"/>
    <col collapsed="false" customWidth="true" hidden="false" outlineLevel="0" max="9" min="9" style="1" width="54.14"/>
    <col collapsed="false" customWidth="true" hidden="false" outlineLevel="0" max="10" min="10" style="1" width="11.14"/>
    <col collapsed="false" customWidth="true" hidden="false" outlineLevel="0" max="11" min="11" style="1" width="13.43"/>
    <col collapsed="false" customWidth="true" hidden="false" outlineLevel="0" max="12" min="12" style="1" width="4.71"/>
    <col collapsed="false" customWidth="true" hidden="false" outlineLevel="0" max="13" min="13" style="1" width="10.99"/>
    <col collapsed="false" customWidth="false" hidden="true" outlineLevel="0" max="14" min="14" style="1" width="11.52"/>
    <col collapsed="false" customWidth="true" hidden="false" outlineLevel="0" max="15" min="15" style="1" width="13.57"/>
    <col collapsed="false" customWidth="true" hidden="false" outlineLevel="0" max="19" min="16" style="1" width="15.71"/>
    <col collapsed="false" customWidth="true" hidden="false" outlineLevel="0" max="20" min="20" style="1" width="9.71"/>
    <col collapsed="false" customWidth="true" hidden="false" outlineLevel="0" max="21" min="21" style="1" width="13.57"/>
    <col collapsed="false" customWidth="true" hidden="false" outlineLevel="0" max="22" min="22" style="0" width="8.67"/>
    <col collapsed="false" customWidth="true" hidden="false" outlineLevel="0" max="23" min="23" style="1" width="13.57"/>
    <col collapsed="false" customWidth="true" hidden="false" outlineLevel="0" max="24" min="24" style="1" width="4.29"/>
    <col collapsed="false" customWidth="true" hidden="false" outlineLevel="0" max="1025" min="25" style="0" width="8.67"/>
  </cols>
  <sheetData>
    <row r="1" customFormat="false" ht="16.5" hidden="false" customHeight="true" outlineLevel="0" collapsed="false">
      <c r="D1" s="2"/>
      <c r="E1" s="2"/>
      <c r="F1" s="2"/>
      <c r="G1" s="2"/>
      <c r="H1" s="2"/>
      <c r="I1" s="2"/>
      <c r="M1" s="3" t="s">
        <v>0</v>
      </c>
      <c r="O1" s="4" t="s">
        <v>1</v>
      </c>
    </row>
    <row r="2" customFormat="false" ht="16.5" hidden="false" customHeight="true" outlineLevel="0" collapsed="false">
      <c r="D2" s="2" t="s">
        <v>2</v>
      </c>
      <c r="E2" s="2"/>
      <c r="F2" s="2"/>
      <c r="G2" s="2"/>
      <c r="H2" s="2"/>
      <c r="I2" s="2"/>
      <c r="J2" s="2"/>
      <c r="K2" s="2"/>
      <c r="L2" s="2"/>
      <c r="M2" s="2"/>
      <c r="N2" s="2"/>
      <c r="O2" s="2"/>
    </row>
    <row r="3" customFormat="false" ht="0.75" hidden="false" customHeight="true" outlineLevel="0" collapsed="false"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6"/>
      <c r="Q3" s="6"/>
      <c r="R3" s="6"/>
      <c r="S3" s="6"/>
    </row>
    <row r="4" customFormat="false" ht="13.5" hidden="false" customHeight="true" outlineLevel="0" collapsed="false">
      <c r="D4" s="7" t="s">
        <v>3</v>
      </c>
      <c r="E4" s="7"/>
      <c r="F4" s="7"/>
      <c r="G4" s="1" t="n">
        <v>3430</v>
      </c>
      <c r="H4" s="1" t="s">
        <v>4</v>
      </c>
      <c r="I4" s="1" t="s">
        <v>5</v>
      </c>
      <c r="J4" s="3" t="s">
        <v>6</v>
      </c>
      <c r="K4" s="8" t="s">
        <v>7</v>
      </c>
      <c r="L4" s="8"/>
      <c r="M4" s="3" t="s">
        <v>8</v>
      </c>
      <c r="O4" s="1" t="s">
        <v>9</v>
      </c>
    </row>
    <row r="5" customFormat="false" ht="12.75" hidden="false" customHeight="true" outlineLevel="0" collapsed="false">
      <c r="I5" s="1" t="s">
        <v>10</v>
      </c>
    </row>
    <row r="6" customFormat="false" ht="13.5" hidden="false" customHeight="true" outlineLevel="0" collapsed="false">
      <c r="D6" s="9" t="s">
        <v>11</v>
      </c>
      <c r="E6" s="9"/>
      <c r="F6" s="9"/>
      <c r="G6" s="1" t="n">
        <v>1</v>
      </c>
      <c r="I6" s="1" t="s">
        <v>12</v>
      </c>
      <c r="J6" s="3" t="s">
        <v>13</v>
      </c>
      <c r="K6" s="10" t="s">
        <v>14</v>
      </c>
      <c r="L6" s="10"/>
      <c r="M6" s="3" t="s">
        <v>15</v>
      </c>
      <c r="O6" s="11" t="s">
        <v>16</v>
      </c>
    </row>
    <row r="7" customFormat="false" ht="12.75" hidden="false" customHeight="true" outlineLevel="0" collapsed="false">
      <c r="I7" s="1" t="s">
        <v>17</v>
      </c>
    </row>
    <row r="8" customFormat="false" ht="13.5" hidden="false" customHeight="true" outlineLevel="0" collapsed="false">
      <c r="D8" s="9" t="s">
        <v>18</v>
      </c>
      <c r="E8" s="9"/>
      <c r="F8" s="9"/>
      <c r="G8" s="1" t="n">
        <v>1</v>
      </c>
      <c r="I8" s="1" t="s">
        <v>19</v>
      </c>
      <c r="J8" s="3" t="s">
        <v>20</v>
      </c>
      <c r="K8" s="10" t="s">
        <v>21</v>
      </c>
      <c r="L8" s="10"/>
      <c r="M8" s="3" t="s">
        <v>22</v>
      </c>
      <c r="O8" s="1" t="s">
        <v>23</v>
      </c>
    </row>
    <row r="9" customFormat="false" ht="0.75" hidden="false" customHeight="true" outlineLevel="0" collapsed="false"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</row>
    <row r="10" customFormat="false" ht="15" hidden="false" customHeight="true" outlineLevel="0" collapsed="false">
      <c r="A10" s="1" t="s">
        <v>24</v>
      </c>
      <c r="D10" s="1" t="s">
        <v>25</v>
      </c>
      <c r="E10" s="1" t="s">
        <v>26</v>
      </c>
      <c r="F10" s="1" t="s">
        <v>27</v>
      </c>
      <c r="G10" s="1" t="s">
        <v>28</v>
      </c>
      <c r="H10" s="1" t="s">
        <v>29</v>
      </c>
      <c r="I10" s="1" t="s">
        <v>30</v>
      </c>
      <c r="K10" s="4" t="s">
        <v>31</v>
      </c>
      <c r="L10" s="1" t="s">
        <v>32</v>
      </c>
      <c r="M10" s="4" t="s">
        <v>33</v>
      </c>
      <c r="O10" s="4" t="s">
        <v>34</v>
      </c>
      <c r="P10" s="1" t="s">
        <v>35</v>
      </c>
      <c r="Q10" s="1" t="s">
        <v>36</v>
      </c>
      <c r="R10" s="1" t="s">
        <v>37</v>
      </c>
      <c r="S10" s="1" t="s">
        <v>38</v>
      </c>
      <c r="T10" s="1" t="s">
        <v>39</v>
      </c>
      <c r="U10" s="1" t="s">
        <v>39</v>
      </c>
      <c r="W10" s="1" t="s">
        <v>24</v>
      </c>
      <c r="X10" s="1" t="s">
        <v>40</v>
      </c>
    </row>
    <row r="11" customFormat="false" ht="15" hidden="false" customHeight="true" outlineLevel="0" collapsed="false">
      <c r="D11" s="6"/>
      <c r="E11" s="6"/>
      <c r="F11" s="6" t="s">
        <v>41</v>
      </c>
      <c r="G11" s="6"/>
      <c r="H11" s="6" t="s">
        <v>42</v>
      </c>
      <c r="I11" s="6"/>
      <c r="J11" s="6"/>
      <c r="K11" s="6"/>
      <c r="L11" s="6"/>
      <c r="M11" s="13" t="s">
        <v>43</v>
      </c>
      <c r="N11" s="6"/>
      <c r="O11" s="13" t="s">
        <v>43</v>
      </c>
      <c r="P11" s="13" t="s">
        <v>44</v>
      </c>
      <c r="Q11" s="13" t="s">
        <v>44</v>
      </c>
      <c r="R11" s="13" t="s">
        <v>44</v>
      </c>
      <c r="S11" s="13" t="s">
        <v>44</v>
      </c>
      <c r="U11" s="4" t="s">
        <v>43</v>
      </c>
      <c r="W11" s="4" t="s">
        <v>43</v>
      </c>
    </row>
    <row r="12" customFormat="false" ht="12.75" hidden="false" customHeight="true" outlineLevel="0" collapsed="false"/>
    <row r="13" customFormat="false" ht="15" hidden="false" customHeight="true" outlineLevel="0" collapsed="false">
      <c r="D13" s="5"/>
      <c r="E13" s="5"/>
      <c r="F13" s="5"/>
      <c r="G13" s="5"/>
      <c r="H13" s="14" t="s">
        <v>45</v>
      </c>
      <c r="I13" s="15" t="s">
        <v>46</v>
      </c>
      <c r="J13" s="15"/>
      <c r="K13" s="15"/>
      <c r="L13" s="15"/>
      <c r="M13" s="15"/>
      <c r="N13" s="15"/>
      <c r="O13" s="15"/>
      <c r="P13" s="6"/>
      <c r="Q13" s="6"/>
      <c r="R13" s="6"/>
      <c r="S13" s="6"/>
      <c r="X13" s="1" t="s">
        <v>26</v>
      </c>
    </row>
    <row r="14" customFormat="false" ht="3" hidden="false" customHeight="true" outlineLevel="0" collapsed="false"/>
    <row r="15" customFormat="false" ht="25.5" hidden="false" customHeight="true" outlineLevel="0" collapsed="false">
      <c r="A15" s="16" t="n">
        <v>1</v>
      </c>
      <c r="D15" s="1" t="n">
        <v>1</v>
      </c>
      <c r="E15" s="1" t="n">
        <v>0</v>
      </c>
      <c r="F15" s="4" t="n">
        <v>1010328</v>
      </c>
      <c r="G15" s="1" t="s">
        <v>47</v>
      </c>
      <c r="H15" s="17" t="s">
        <v>48</v>
      </c>
      <c r="I15" s="18" t="s">
        <v>49</v>
      </c>
      <c r="J15" s="18"/>
      <c r="K15" s="19" t="n">
        <v>22.902</v>
      </c>
      <c r="L15" s="1" t="s">
        <v>50</v>
      </c>
      <c r="M15" s="20" t="n">
        <v>0</v>
      </c>
      <c r="O15" s="21" t="n">
        <f aca="false">ROUND(K15*M15,0)</f>
        <v>0</v>
      </c>
      <c r="T15" s="16" t="n">
        <v>0</v>
      </c>
      <c r="U15" s="22" t="n">
        <f aca="false">ROUND(O15*T15,2)</f>
        <v>0</v>
      </c>
      <c r="W15" s="22" t="n">
        <f aca="false">ROUND(O15*A15,2)</f>
        <v>0</v>
      </c>
      <c r="X15" s="1" t="s">
        <v>51</v>
      </c>
    </row>
    <row r="16" customFormat="false" ht="25.5" hidden="false" customHeight="true" outlineLevel="0" collapsed="false">
      <c r="A16" s="16" t="n">
        <v>1</v>
      </c>
      <c r="D16" s="1" t="n">
        <v>2</v>
      </c>
      <c r="E16" s="1" t="n">
        <v>0</v>
      </c>
      <c r="F16" s="4" t="n">
        <v>1010329</v>
      </c>
      <c r="G16" s="1" t="s">
        <v>47</v>
      </c>
      <c r="H16" s="17" t="s">
        <v>52</v>
      </c>
      <c r="I16" s="18" t="s">
        <v>53</v>
      </c>
      <c r="J16" s="18"/>
      <c r="K16" s="19" t="n">
        <v>22.902</v>
      </c>
      <c r="L16" s="1" t="s">
        <v>50</v>
      </c>
      <c r="M16" s="20" t="n">
        <v>0</v>
      </c>
      <c r="O16" s="21" t="n">
        <f aca="false">ROUND(K16*M16,0)</f>
        <v>0</v>
      </c>
      <c r="T16" s="16" t="n">
        <v>0</v>
      </c>
      <c r="U16" s="22" t="n">
        <f aca="false">ROUND(O16*T16,2)</f>
        <v>0</v>
      </c>
      <c r="W16" s="22" t="n">
        <f aca="false">ROUND(O16*A16,2)</f>
        <v>0</v>
      </c>
      <c r="X16" s="1" t="s">
        <v>51</v>
      </c>
    </row>
    <row r="17" s="24" customFormat="true" ht="25.5" hidden="false" customHeight="true" outlineLevel="0" collapsed="false">
      <c r="A17" s="23" t="n">
        <v>1</v>
      </c>
      <c r="D17" s="25" t="n">
        <v>3</v>
      </c>
      <c r="E17" s="25" t="n">
        <v>0</v>
      </c>
      <c r="F17" s="26" t="n">
        <v>1010530</v>
      </c>
      <c r="G17" s="25" t="s">
        <v>47</v>
      </c>
      <c r="H17" s="27" t="s">
        <v>54</v>
      </c>
      <c r="I17" s="28" t="s">
        <v>55</v>
      </c>
      <c r="J17" s="28"/>
      <c r="K17" s="29" t="n">
        <v>22.902</v>
      </c>
      <c r="L17" s="25" t="s">
        <v>50</v>
      </c>
      <c r="M17" s="30" t="n">
        <v>0</v>
      </c>
      <c r="N17" s="25"/>
      <c r="O17" s="31" t="n">
        <f aca="false">ROUND(K17*M17,0)</f>
        <v>0</v>
      </c>
      <c r="P17" s="25"/>
      <c r="Q17" s="25"/>
      <c r="R17" s="25"/>
      <c r="S17" s="25"/>
      <c r="T17" s="23" t="n">
        <v>0</v>
      </c>
      <c r="U17" s="32" t="n">
        <f aca="false">ROUND(O17*T17,2)</f>
        <v>0</v>
      </c>
      <c r="W17" s="32" t="n">
        <f aca="false">ROUND(O17*A17,2)</f>
        <v>0</v>
      </c>
      <c r="X17" s="25" t="s">
        <v>51</v>
      </c>
    </row>
    <row r="18" s="24" customFormat="true" ht="25.5" hidden="false" customHeight="true" outlineLevel="0" collapsed="false">
      <c r="A18" s="23" t="n">
        <v>1</v>
      </c>
      <c r="D18" s="25" t="n">
        <v>4</v>
      </c>
      <c r="E18" s="25" t="n">
        <v>0</v>
      </c>
      <c r="F18" s="26" t="n">
        <v>1010712</v>
      </c>
      <c r="G18" s="25" t="s">
        <v>47</v>
      </c>
      <c r="H18" s="27" t="s">
        <v>56</v>
      </c>
      <c r="I18" s="28" t="s">
        <v>57</v>
      </c>
      <c r="J18" s="28"/>
      <c r="K18" s="29" t="n">
        <v>22.902</v>
      </c>
      <c r="L18" s="25" t="s">
        <v>50</v>
      </c>
      <c r="M18" s="30" t="n">
        <v>0</v>
      </c>
      <c r="N18" s="25"/>
      <c r="O18" s="31" t="n">
        <f aca="false">ROUND(K18*M18,0)</f>
        <v>0</v>
      </c>
      <c r="P18" s="25"/>
      <c r="Q18" s="25"/>
      <c r="R18" s="25"/>
      <c r="S18" s="25"/>
      <c r="T18" s="23" t="n">
        <v>0</v>
      </c>
      <c r="U18" s="32" t="n">
        <f aca="false">ROUND(O18*T18,2)</f>
        <v>0</v>
      </c>
      <c r="W18" s="32" t="n">
        <f aca="false">ROUND(O18*A18,2)</f>
        <v>0</v>
      </c>
      <c r="X18" s="25" t="s">
        <v>51</v>
      </c>
    </row>
    <row r="19" s="24" customFormat="true" ht="25.5" hidden="false" customHeight="true" outlineLevel="0" collapsed="false">
      <c r="A19" s="23" t="n">
        <v>1</v>
      </c>
      <c r="D19" s="25" t="n">
        <v>5</v>
      </c>
      <c r="E19" s="25" t="n">
        <v>0</v>
      </c>
      <c r="F19" s="26" t="n">
        <v>1010692</v>
      </c>
      <c r="G19" s="25" t="s">
        <v>47</v>
      </c>
      <c r="H19" s="27" t="s">
        <v>58</v>
      </c>
      <c r="I19" s="28" t="s">
        <v>59</v>
      </c>
      <c r="J19" s="28"/>
      <c r="K19" s="29" t="n">
        <v>0.402</v>
      </c>
      <c r="L19" s="25" t="s">
        <v>50</v>
      </c>
      <c r="M19" s="30" t="n">
        <v>0</v>
      </c>
      <c r="N19" s="25"/>
      <c r="O19" s="31" t="n">
        <f aca="false">ROUND(K19*M19,0)</f>
        <v>0</v>
      </c>
      <c r="P19" s="25"/>
      <c r="Q19" s="25"/>
      <c r="R19" s="25"/>
      <c r="S19" s="25"/>
      <c r="T19" s="23" t="n">
        <v>0</v>
      </c>
      <c r="U19" s="32" t="n">
        <f aca="false">ROUND(O19*T19,2)</f>
        <v>0</v>
      </c>
      <c r="W19" s="32" t="n">
        <f aca="false">ROUND(O19*A19,2)</f>
        <v>0</v>
      </c>
      <c r="X19" s="25" t="s">
        <v>51</v>
      </c>
    </row>
    <row r="20" s="24" customFormat="true" ht="25.5" hidden="false" customHeight="true" outlineLevel="0" collapsed="false">
      <c r="A20" s="23" t="n">
        <v>1</v>
      </c>
      <c r="D20" s="25" t="n">
        <v>6</v>
      </c>
      <c r="E20" s="25" t="n">
        <v>0</v>
      </c>
      <c r="F20" s="26" t="n">
        <v>1010676</v>
      </c>
      <c r="G20" s="25" t="s">
        <v>47</v>
      </c>
      <c r="H20" s="27" t="s">
        <v>60</v>
      </c>
      <c r="I20" s="28" t="s">
        <v>61</v>
      </c>
      <c r="J20" s="28"/>
      <c r="K20" s="29" t="n">
        <v>0.402</v>
      </c>
      <c r="L20" s="25" t="s">
        <v>50</v>
      </c>
      <c r="M20" s="30" t="n">
        <v>0</v>
      </c>
      <c r="N20" s="25"/>
      <c r="O20" s="31" t="n">
        <f aca="false">ROUND(K20*M20,0)</f>
        <v>0</v>
      </c>
      <c r="P20" s="25"/>
      <c r="Q20" s="25"/>
      <c r="R20" s="25"/>
      <c r="S20" s="25"/>
      <c r="T20" s="23" t="n">
        <v>0</v>
      </c>
      <c r="U20" s="32" t="n">
        <f aca="false">ROUND(O20*T20,2)</f>
        <v>0</v>
      </c>
      <c r="W20" s="32" t="n">
        <f aca="false">ROUND(O20*A20,2)</f>
        <v>0</v>
      </c>
      <c r="X20" s="25" t="s">
        <v>51</v>
      </c>
    </row>
    <row r="21" s="24" customFormat="true" ht="51" hidden="false" customHeight="true" outlineLevel="0" collapsed="false">
      <c r="A21" s="23" t="n">
        <v>1</v>
      </c>
      <c r="D21" s="25" t="n">
        <v>7</v>
      </c>
      <c r="E21" s="25" t="n">
        <v>0</v>
      </c>
      <c r="F21" s="26" t="n">
        <v>1010677</v>
      </c>
      <c r="G21" s="25" t="s">
        <v>47</v>
      </c>
      <c r="H21" s="27" t="s">
        <v>62</v>
      </c>
      <c r="I21" s="28" t="s">
        <v>63</v>
      </c>
      <c r="J21" s="28"/>
      <c r="K21" s="29" t="n">
        <v>4.02</v>
      </c>
      <c r="L21" s="25" t="s">
        <v>50</v>
      </c>
      <c r="M21" s="30" t="n">
        <v>0</v>
      </c>
      <c r="N21" s="25"/>
      <c r="O21" s="31" t="n">
        <f aca="false">ROUND(K21*M21,0)</f>
        <v>0</v>
      </c>
      <c r="P21" s="25"/>
      <c r="Q21" s="25"/>
      <c r="R21" s="25"/>
      <c r="S21" s="25"/>
      <c r="T21" s="23" t="n">
        <v>0</v>
      </c>
      <c r="U21" s="32" t="n">
        <f aca="false">ROUND(O21*T21,2)</f>
        <v>0</v>
      </c>
      <c r="W21" s="32" t="n">
        <f aca="false">ROUND(O21*A21,2)</f>
        <v>0</v>
      </c>
      <c r="X21" s="25" t="s">
        <v>51</v>
      </c>
    </row>
    <row r="22" s="24" customFormat="true" ht="12.75" hidden="false" customHeight="true" outlineLevel="0" collapsed="false">
      <c r="A22" s="23" t="n">
        <v>1</v>
      </c>
      <c r="D22" s="25" t="n">
        <v>8</v>
      </c>
      <c r="E22" s="25" t="n">
        <v>0</v>
      </c>
      <c r="F22" s="26" t="n">
        <v>0</v>
      </c>
      <c r="G22" s="25" t="s">
        <v>47</v>
      </c>
      <c r="H22" s="27" t="s">
        <v>64</v>
      </c>
      <c r="I22" s="28" t="s">
        <v>65</v>
      </c>
      <c r="J22" s="28"/>
      <c r="K22" s="29" t="n">
        <v>0.643</v>
      </c>
      <c r="L22" s="25" t="s">
        <v>66</v>
      </c>
      <c r="M22" s="30" t="n">
        <v>0</v>
      </c>
      <c r="N22" s="25"/>
      <c r="O22" s="31" t="n">
        <f aca="false">ROUND(K22*M22,0)</f>
        <v>0</v>
      </c>
      <c r="P22" s="25"/>
      <c r="Q22" s="25"/>
      <c r="R22" s="25"/>
      <c r="S22" s="25"/>
      <c r="T22" s="23" t="n">
        <v>0</v>
      </c>
      <c r="U22" s="32" t="n">
        <f aca="false">ROUND(O22*T22,2)</f>
        <v>0</v>
      </c>
      <c r="W22" s="32" t="n">
        <f aca="false">ROUND(O22*A22,2)</f>
        <v>0</v>
      </c>
      <c r="X22" s="25" t="s">
        <v>51</v>
      </c>
    </row>
    <row r="23" customFormat="false" ht="3" hidden="false" customHeight="true" outlineLevel="0" collapsed="false"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</row>
    <row r="24" customFormat="false" ht="15" hidden="false" customHeight="true" outlineLevel="0" collapsed="false">
      <c r="D24" s="33" t="s">
        <v>67</v>
      </c>
      <c r="E24" s="33"/>
      <c r="F24" s="33"/>
      <c r="G24" s="33"/>
      <c r="H24" s="34" t="s">
        <v>45</v>
      </c>
      <c r="I24" s="35" t="s">
        <v>46</v>
      </c>
      <c r="O24" s="36" t="n">
        <f aca="false">ROUND(SUBTOTAL(9,O14:O23),0)</f>
        <v>0</v>
      </c>
      <c r="Q24" s="37" t="n">
        <f aca="false">ROUND(SUBTOTAL(9,Q14:Q23),3)</f>
        <v>0</v>
      </c>
      <c r="S24" s="37" t="n">
        <f aca="false">ROUND(SUBTOTAL(9,S14:S23),3)</f>
        <v>0</v>
      </c>
      <c r="U24" s="1" t="n">
        <f aca="false">ROUND(SUBTOTAL(9,U14:U23),2)</f>
        <v>0</v>
      </c>
      <c r="W24" s="1" t="n">
        <f aca="false">ROUND(SUBTOTAL(9,W14:W23),2)</f>
        <v>0</v>
      </c>
    </row>
    <row r="25" customFormat="false" ht="12.75" hidden="false" customHeight="true" outlineLevel="0" collapsed="false"/>
    <row r="26" customFormat="false" ht="15" hidden="false" customHeight="true" outlineLevel="0" collapsed="false">
      <c r="D26" s="5"/>
      <c r="E26" s="5"/>
      <c r="F26" s="5"/>
      <c r="G26" s="5"/>
      <c r="H26" s="14" t="s">
        <v>68</v>
      </c>
      <c r="I26" s="15" t="s">
        <v>69</v>
      </c>
      <c r="J26" s="15"/>
      <c r="K26" s="15"/>
      <c r="L26" s="15"/>
      <c r="M26" s="15"/>
      <c r="N26" s="15"/>
      <c r="O26" s="15"/>
      <c r="P26" s="6"/>
      <c r="Q26" s="6"/>
      <c r="R26" s="6"/>
      <c r="S26" s="6"/>
      <c r="X26" s="1" t="s">
        <v>26</v>
      </c>
    </row>
    <row r="27" customFormat="false" ht="3" hidden="false" customHeight="true" outlineLevel="0" collapsed="false"/>
    <row r="28" s="24" customFormat="true" ht="25.5" hidden="false" customHeight="true" outlineLevel="0" collapsed="false">
      <c r="A28" s="23" t="n">
        <v>1</v>
      </c>
      <c r="D28" s="25" t="n">
        <v>1</v>
      </c>
      <c r="E28" s="25" t="n">
        <v>0</v>
      </c>
      <c r="F28" s="26" t="n">
        <v>1290289</v>
      </c>
      <c r="G28" s="25" t="s">
        <v>47</v>
      </c>
      <c r="H28" s="27" t="s">
        <v>70</v>
      </c>
      <c r="I28" s="28" t="s">
        <v>71</v>
      </c>
      <c r="J28" s="28"/>
      <c r="K28" s="29" t="n">
        <v>366.286</v>
      </c>
      <c r="L28" s="25" t="s">
        <v>72</v>
      </c>
      <c r="M28" s="30" t="n">
        <v>0</v>
      </c>
      <c r="N28" s="25"/>
      <c r="O28" s="31" t="n">
        <f aca="false">ROUND(K28*M28,0)</f>
        <v>0</v>
      </c>
      <c r="P28" s="23" t="n">
        <v>0.00431</v>
      </c>
      <c r="Q28" s="29" t="n">
        <f aca="false">ROUND(K28*P28,3)</f>
        <v>1.579</v>
      </c>
      <c r="R28" s="25"/>
      <c r="S28" s="25"/>
      <c r="T28" s="23" t="n">
        <v>0</v>
      </c>
      <c r="U28" s="32" t="n">
        <f aca="false">ROUND(O28*T28,2)</f>
        <v>0</v>
      </c>
      <c r="W28" s="32" t="n">
        <f aca="false">ROUND(O28*A28,2)</f>
        <v>0</v>
      </c>
      <c r="X28" s="25" t="s">
        <v>51</v>
      </c>
    </row>
    <row r="29" customFormat="false" ht="3" hidden="false" customHeight="true" outlineLevel="0" collapsed="false"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</row>
    <row r="30" customFormat="false" ht="15" hidden="false" customHeight="true" outlineLevel="0" collapsed="false">
      <c r="D30" s="33" t="s">
        <v>67</v>
      </c>
      <c r="E30" s="33"/>
      <c r="F30" s="33"/>
      <c r="G30" s="33"/>
      <c r="H30" s="34" t="s">
        <v>68</v>
      </c>
      <c r="I30" s="35" t="s">
        <v>69</v>
      </c>
      <c r="O30" s="36" t="n">
        <f aca="false">ROUND(SUBTOTAL(9,O27:O29),0)</f>
        <v>0</v>
      </c>
      <c r="Q30" s="37" t="n">
        <f aca="false">ROUND(SUBTOTAL(9,Q27:Q29),3)</f>
        <v>1.579</v>
      </c>
      <c r="S30" s="37" t="n">
        <f aca="false">ROUND(SUBTOTAL(9,S27:S29),3)</f>
        <v>0</v>
      </c>
      <c r="U30" s="1" t="n">
        <f aca="false">ROUND(SUBTOTAL(9,U27:U29),2)</f>
        <v>0</v>
      </c>
      <c r="W30" s="1" t="n">
        <f aca="false">ROUND(SUBTOTAL(9,W27:W29),2)</f>
        <v>0</v>
      </c>
    </row>
    <row r="31" customFormat="false" ht="12.75" hidden="false" customHeight="true" outlineLevel="0" collapsed="false"/>
    <row r="32" customFormat="false" ht="15" hidden="false" customHeight="true" outlineLevel="0" collapsed="false">
      <c r="D32" s="5"/>
      <c r="E32" s="5"/>
      <c r="F32" s="5"/>
      <c r="G32" s="5"/>
      <c r="H32" s="14" t="s">
        <v>73</v>
      </c>
      <c r="I32" s="15" t="s">
        <v>74</v>
      </c>
      <c r="J32" s="15"/>
      <c r="K32" s="15"/>
      <c r="L32" s="15"/>
      <c r="M32" s="15"/>
      <c r="N32" s="15"/>
      <c r="O32" s="15"/>
      <c r="P32" s="6"/>
      <c r="Q32" s="6"/>
      <c r="R32" s="6"/>
      <c r="S32" s="6"/>
      <c r="X32" s="1" t="s">
        <v>26</v>
      </c>
    </row>
    <row r="33" customFormat="false" ht="3" hidden="false" customHeight="true" outlineLevel="0" collapsed="false"/>
    <row r="34" s="24" customFormat="true" ht="25.5" hidden="false" customHeight="true" outlineLevel="0" collapsed="false">
      <c r="A34" s="23" t="n">
        <v>1</v>
      </c>
      <c r="D34" s="25" t="n">
        <v>1</v>
      </c>
      <c r="E34" s="25" t="n">
        <v>0</v>
      </c>
      <c r="F34" s="26" t="n">
        <v>1290463</v>
      </c>
      <c r="G34" s="25" t="s">
        <v>47</v>
      </c>
      <c r="H34" s="27" t="s">
        <v>75</v>
      </c>
      <c r="I34" s="28" t="s">
        <v>76</v>
      </c>
      <c r="J34" s="28"/>
      <c r="K34" s="29" t="n">
        <v>366.507</v>
      </c>
      <c r="L34" s="25" t="s">
        <v>77</v>
      </c>
      <c r="M34" s="30" t="n">
        <v>0</v>
      </c>
      <c r="N34" s="25"/>
      <c r="O34" s="31" t="n">
        <f aca="false">ROUND(K34*M34,0)</f>
        <v>0</v>
      </c>
      <c r="P34" s="23" t="n">
        <v>0.0001</v>
      </c>
      <c r="Q34" s="29" t="n">
        <f aca="false">ROUND(K34*P34,3)</f>
        <v>0.037</v>
      </c>
      <c r="R34" s="25"/>
      <c r="S34" s="25"/>
      <c r="T34" s="23" t="n">
        <v>0</v>
      </c>
      <c r="U34" s="32" t="n">
        <f aca="false">ROUND(O34*T34,2)</f>
        <v>0</v>
      </c>
      <c r="W34" s="32" t="n">
        <f aca="false">ROUND(O34*A34,2)</f>
        <v>0</v>
      </c>
      <c r="X34" s="25" t="s">
        <v>51</v>
      </c>
    </row>
    <row r="35" s="24" customFormat="true" ht="25.5" hidden="false" customHeight="true" outlineLevel="0" collapsed="false">
      <c r="A35" s="23" t="n">
        <v>1</v>
      </c>
      <c r="D35" s="25" t="n">
        <v>2</v>
      </c>
      <c r="E35" s="25" t="n">
        <v>0</v>
      </c>
      <c r="F35" s="26" t="n">
        <v>1176199</v>
      </c>
      <c r="G35" s="25" t="s">
        <v>47</v>
      </c>
      <c r="H35" s="27" t="s">
        <v>78</v>
      </c>
      <c r="I35" s="28" t="s">
        <v>79</v>
      </c>
      <c r="J35" s="28"/>
      <c r="K35" s="29" t="n">
        <v>62.513</v>
      </c>
      <c r="L35" s="25" t="s">
        <v>77</v>
      </c>
      <c r="M35" s="30" t="n">
        <v>0</v>
      </c>
      <c r="N35" s="25"/>
      <c r="O35" s="31" t="n">
        <f aca="false">ROUND(K35*M35,0)</f>
        <v>0</v>
      </c>
      <c r="P35" s="23" t="n">
        <v>0.00011</v>
      </c>
      <c r="Q35" s="29" t="n">
        <f aca="false">ROUND(K35*P35,3)</f>
        <v>0.007</v>
      </c>
      <c r="R35" s="25"/>
      <c r="S35" s="25"/>
      <c r="T35" s="23" t="n">
        <v>0</v>
      </c>
      <c r="U35" s="32" t="n">
        <f aca="false">ROUND(O35*T35,2)</f>
        <v>0</v>
      </c>
      <c r="W35" s="32" t="n">
        <f aca="false">ROUND(O35*A35,2)</f>
        <v>0</v>
      </c>
      <c r="X35" s="25" t="s">
        <v>51</v>
      </c>
    </row>
    <row r="36" s="24" customFormat="true" ht="38.25" hidden="false" customHeight="true" outlineLevel="0" collapsed="false">
      <c r="A36" s="23" t="n">
        <v>1</v>
      </c>
      <c r="D36" s="25" t="n">
        <v>3</v>
      </c>
      <c r="E36" s="25" t="n">
        <v>0</v>
      </c>
      <c r="F36" s="26" t="n">
        <v>1176433</v>
      </c>
      <c r="G36" s="25" t="s">
        <v>47</v>
      </c>
      <c r="H36" s="27" t="s">
        <v>80</v>
      </c>
      <c r="I36" s="28" t="s">
        <v>81</v>
      </c>
      <c r="J36" s="28"/>
      <c r="K36" s="29" t="n">
        <v>459.465</v>
      </c>
      <c r="L36" s="25" t="s">
        <v>77</v>
      </c>
      <c r="M36" s="30" t="n">
        <v>0</v>
      </c>
      <c r="N36" s="25"/>
      <c r="O36" s="31" t="n">
        <f aca="false">ROUND(K36*M36,0)</f>
        <v>0</v>
      </c>
      <c r="P36" s="23" t="n">
        <v>0.01133</v>
      </c>
      <c r="Q36" s="29" t="n">
        <f aca="false">ROUND(K36*P36,3)</f>
        <v>5.206</v>
      </c>
      <c r="R36" s="25"/>
      <c r="S36" s="25"/>
      <c r="T36" s="23" t="n">
        <v>0</v>
      </c>
      <c r="U36" s="32" t="n">
        <f aca="false">ROUND(O36*T36,2)</f>
        <v>0</v>
      </c>
      <c r="W36" s="32" t="n">
        <f aca="false">ROUND(O36*A36,2)</f>
        <v>0</v>
      </c>
      <c r="X36" s="25" t="s">
        <v>51</v>
      </c>
    </row>
    <row r="37" s="24" customFormat="true" ht="38.25" hidden="false" customHeight="true" outlineLevel="0" collapsed="false">
      <c r="A37" s="23" t="n">
        <v>1</v>
      </c>
      <c r="D37" s="25" t="n">
        <v>4</v>
      </c>
      <c r="E37" s="25" t="n">
        <v>0</v>
      </c>
      <c r="F37" s="26" t="n">
        <v>1176451</v>
      </c>
      <c r="G37" s="25" t="s">
        <v>47</v>
      </c>
      <c r="H37" s="27" t="s">
        <v>82</v>
      </c>
      <c r="I37" s="28" t="s">
        <v>83</v>
      </c>
      <c r="J37" s="28"/>
      <c r="K37" s="29" t="n">
        <v>43.985</v>
      </c>
      <c r="L37" s="25" t="s">
        <v>77</v>
      </c>
      <c r="M37" s="30" t="n">
        <v>0</v>
      </c>
      <c r="N37" s="25"/>
      <c r="O37" s="31" t="n">
        <f aca="false">ROUND(K37*M37,0)</f>
        <v>0</v>
      </c>
      <c r="P37" s="23" t="n">
        <v>0.01282</v>
      </c>
      <c r="Q37" s="29" t="n">
        <f aca="false">ROUND(K37*P37,3)</f>
        <v>0.564</v>
      </c>
      <c r="R37" s="25"/>
      <c r="S37" s="25"/>
      <c r="T37" s="23" t="n">
        <v>0</v>
      </c>
      <c r="U37" s="32" t="n">
        <f aca="false">ROUND(O37*T37,2)</f>
        <v>0</v>
      </c>
      <c r="W37" s="32" t="n">
        <f aca="false">ROUND(O37*A37,2)</f>
        <v>0</v>
      </c>
      <c r="X37" s="25" t="s">
        <v>51</v>
      </c>
    </row>
    <row r="38" s="24" customFormat="true" ht="38.25" hidden="false" customHeight="true" outlineLevel="0" collapsed="false">
      <c r="A38" s="23" t="n">
        <v>1</v>
      </c>
      <c r="D38" s="25" t="n">
        <v>5</v>
      </c>
      <c r="E38" s="25" t="n">
        <v>0</v>
      </c>
      <c r="F38" s="26" t="n">
        <v>1176632</v>
      </c>
      <c r="G38" s="25" t="s">
        <v>47</v>
      </c>
      <c r="H38" s="27" t="s">
        <v>84</v>
      </c>
      <c r="I38" s="28" t="s">
        <v>85</v>
      </c>
      <c r="J38" s="28"/>
      <c r="K38" s="29" t="n">
        <v>5.16</v>
      </c>
      <c r="L38" s="25" t="s">
        <v>72</v>
      </c>
      <c r="M38" s="30" t="n">
        <v>0</v>
      </c>
      <c r="N38" s="25"/>
      <c r="O38" s="31" t="n">
        <f aca="false">ROUND(K38*M38,0)</f>
        <v>0</v>
      </c>
      <c r="P38" s="23" t="n">
        <v>0.00188</v>
      </c>
      <c r="Q38" s="29" t="n">
        <f aca="false">ROUND(K38*P38,3)</f>
        <v>0.01</v>
      </c>
      <c r="R38" s="25"/>
      <c r="S38" s="25"/>
      <c r="T38" s="23" t="n">
        <v>0</v>
      </c>
      <c r="U38" s="32" t="n">
        <f aca="false">ROUND(O38*T38,2)</f>
        <v>0</v>
      </c>
      <c r="W38" s="32" t="n">
        <f aca="false">ROUND(O38*A38,2)</f>
        <v>0</v>
      </c>
      <c r="X38" s="25" t="s">
        <v>51</v>
      </c>
    </row>
    <row r="39" s="24" customFormat="true" ht="25.5" hidden="false" customHeight="true" outlineLevel="0" collapsed="false">
      <c r="A39" s="23" t="n">
        <v>1</v>
      </c>
      <c r="D39" s="25" t="n">
        <v>6</v>
      </c>
      <c r="E39" s="25" t="n">
        <v>0</v>
      </c>
      <c r="F39" s="26" t="n">
        <v>1176114</v>
      </c>
      <c r="G39" s="25" t="s">
        <v>47</v>
      </c>
      <c r="H39" s="27" t="s">
        <v>86</v>
      </c>
      <c r="I39" s="28" t="s">
        <v>87</v>
      </c>
      <c r="J39" s="28"/>
      <c r="K39" s="29" t="n">
        <v>463.482</v>
      </c>
      <c r="L39" s="25" t="s">
        <v>77</v>
      </c>
      <c r="M39" s="30" t="n">
        <v>0</v>
      </c>
      <c r="N39" s="25"/>
      <c r="O39" s="31" t="n">
        <f aca="false">ROUND(K39*M39,0)</f>
        <v>0</v>
      </c>
      <c r="P39" s="23" t="n">
        <v>0.0032</v>
      </c>
      <c r="Q39" s="29" t="n">
        <f aca="false">ROUND(K39*P39,3)</f>
        <v>1.483</v>
      </c>
      <c r="R39" s="25"/>
      <c r="S39" s="25"/>
      <c r="T39" s="23" t="n">
        <v>0</v>
      </c>
      <c r="U39" s="32" t="n">
        <f aca="false">ROUND(O39*T39,2)</f>
        <v>0</v>
      </c>
      <c r="W39" s="32" t="n">
        <f aca="false">ROUND(O39*A39,2)</f>
        <v>0</v>
      </c>
      <c r="X39" s="25" t="s">
        <v>51</v>
      </c>
    </row>
    <row r="40" s="24" customFormat="true" ht="38.25" hidden="false" customHeight="true" outlineLevel="0" collapsed="false">
      <c r="A40" s="23" t="n">
        <v>1</v>
      </c>
      <c r="D40" s="25" t="n">
        <v>7</v>
      </c>
      <c r="E40" s="25" t="n">
        <v>0</v>
      </c>
      <c r="F40" s="26" t="n">
        <v>0</v>
      </c>
      <c r="G40" s="25" t="s">
        <v>47</v>
      </c>
      <c r="H40" s="27" t="s">
        <v>88</v>
      </c>
      <c r="I40" s="28" t="s">
        <v>89</v>
      </c>
      <c r="J40" s="28"/>
      <c r="K40" s="29" t="n">
        <v>45.842</v>
      </c>
      <c r="L40" s="25" t="s">
        <v>77</v>
      </c>
      <c r="M40" s="30" t="n">
        <v>0</v>
      </c>
      <c r="N40" s="25"/>
      <c r="O40" s="31" t="n">
        <f aca="false">ROUND(K40*M40,0)</f>
        <v>0</v>
      </c>
      <c r="P40" s="23"/>
      <c r="Q40" s="29"/>
      <c r="R40" s="25"/>
      <c r="S40" s="25"/>
      <c r="T40" s="23" t="n">
        <v>0</v>
      </c>
      <c r="U40" s="32" t="n">
        <f aca="false">ROUND(O40*T40,2)</f>
        <v>0</v>
      </c>
      <c r="W40" s="32" t="n">
        <f aca="false">ROUND(O40*A40,2)</f>
        <v>0</v>
      </c>
      <c r="X40" s="25" t="s">
        <v>51</v>
      </c>
    </row>
    <row r="41" s="24" customFormat="true" ht="12.75" hidden="false" customHeight="true" outlineLevel="0" collapsed="false">
      <c r="A41" s="23" t="n">
        <v>1</v>
      </c>
      <c r="D41" s="25" t="n">
        <v>8</v>
      </c>
      <c r="E41" s="25" t="n">
        <v>0</v>
      </c>
      <c r="F41" s="26" t="n">
        <v>1176841</v>
      </c>
      <c r="G41" s="25" t="s">
        <v>47</v>
      </c>
      <c r="H41" s="27" t="s">
        <v>90</v>
      </c>
      <c r="I41" s="28" t="s">
        <v>91</v>
      </c>
      <c r="J41" s="28"/>
      <c r="K41" s="29" t="n">
        <v>51.46</v>
      </c>
      <c r="L41" s="25" t="s">
        <v>72</v>
      </c>
      <c r="M41" s="30" t="n">
        <v>0</v>
      </c>
      <c r="N41" s="25"/>
      <c r="O41" s="31" t="n">
        <f aca="false">ROUND(K41*M41,0)</f>
        <v>0</v>
      </c>
      <c r="P41" s="23" t="n">
        <v>0.0004</v>
      </c>
      <c r="Q41" s="29" t="n">
        <f aca="false">ROUND(K41*P41,3)</f>
        <v>0.021</v>
      </c>
      <c r="R41" s="25"/>
      <c r="S41" s="25"/>
      <c r="T41" s="23" t="n">
        <v>0</v>
      </c>
      <c r="U41" s="32" t="n">
        <f aca="false">ROUND(O41*T41,2)</f>
        <v>0</v>
      </c>
      <c r="W41" s="32" t="n">
        <f aca="false">ROUND(O41*A41,2)</f>
        <v>0</v>
      </c>
      <c r="X41" s="25" t="s">
        <v>51</v>
      </c>
    </row>
    <row r="42" s="24" customFormat="true" ht="25.5" hidden="false" customHeight="true" outlineLevel="0" collapsed="false">
      <c r="A42" s="23" t="n">
        <v>1</v>
      </c>
      <c r="D42" s="25" t="n">
        <v>9</v>
      </c>
      <c r="E42" s="25" t="n">
        <v>0</v>
      </c>
      <c r="F42" s="26" t="n">
        <v>1176843</v>
      </c>
      <c r="G42" s="25" t="s">
        <v>47</v>
      </c>
      <c r="H42" s="27" t="s">
        <v>92</v>
      </c>
      <c r="I42" s="28" t="s">
        <v>93</v>
      </c>
      <c r="J42" s="28"/>
      <c r="K42" s="29" t="n">
        <v>424.05</v>
      </c>
      <c r="L42" s="25" t="s">
        <v>72</v>
      </c>
      <c r="M42" s="30" t="n">
        <v>0</v>
      </c>
      <c r="N42" s="25"/>
      <c r="O42" s="31" t="n">
        <f aca="false">ROUND(K42*M42,0)</f>
        <v>0</v>
      </c>
      <c r="P42" s="23" t="n">
        <v>3E-005</v>
      </c>
      <c r="Q42" s="29" t="n">
        <f aca="false">ROUND(K42*P42,3)</f>
        <v>0.013</v>
      </c>
      <c r="R42" s="25"/>
      <c r="S42" s="25"/>
      <c r="T42" s="23" t="n">
        <v>0</v>
      </c>
      <c r="U42" s="32" t="n">
        <f aca="false">ROUND(O42*T42,2)</f>
        <v>0</v>
      </c>
      <c r="W42" s="32" t="n">
        <f aca="false">ROUND(O42*A42,2)</f>
        <v>0</v>
      </c>
      <c r="X42" s="25" t="s">
        <v>51</v>
      </c>
    </row>
    <row r="43" s="24" customFormat="true" ht="12.75" hidden="false" customHeight="true" outlineLevel="0" collapsed="false">
      <c r="A43" s="23" t="n">
        <v>1</v>
      </c>
      <c r="D43" s="25" t="n">
        <v>10</v>
      </c>
      <c r="E43" s="25" t="n">
        <v>0</v>
      </c>
      <c r="F43" s="26" t="n">
        <v>93145</v>
      </c>
      <c r="G43" s="25" t="s">
        <v>47</v>
      </c>
      <c r="H43" s="27" t="s">
        <v>94</v>
      </c>
      <c r="I43" s="28" t="s">
        <v>95</v>
      </c>
      <c r="J43" s="28"/>
      <c r="K43" s="29" t="n">
        <v>120.92</v>
      </c>
      <c r="L43" s="25" t="s">
        <v>72</v>
      </c>
      <c r="M43" s="30" t="n">
        <v>0</v>
      </c>
      <c r="N43" s="25"/>
      <c r="O43" s="31" t="n">
        <f aca="false">ROUND(K43*M43,0)</f>
        <v>0</v>
      </c>
      <c r="P43" s="23" t="n">
        <v>7E-005</v>
      </c>
      <c r="Q43" s="29" t="n">
        <f aca="false">ROUND(K43*P43,3)</f>
        <v>0.008</v>
      </c>
      <c r="R43" s="25"/>
      <c r="S43" s="25"/>
      <c r="T43" s="23" t="n">
        <v>0</v>
      </c>
      <c r="U43" s="32" t="n">
        <f aca="false">ROUND(O43*T43,2)</f>
        <v>0</v>
      </c>
      <c r="W43" s="32" t="n">
        <f aca="false">ROUND(O43*A43,2)</f>
        <v>0</v>
      </c>
      <c r="X43" s="25" t="s">
        <v>51</v>
      </c>
    </row>
    <row r="44" s="24" customFormat="true" ht="12.75" hidden="false" customHeight="true" outlineLevel="0" collapsed="false">
      <c r="A44" s="23" t="n">
        <v>1</v>
      </c>
      <c r="D44" s="25" t="n">
        <v>11</v>
      </c>
      <c r="E44" s="25" t="n">
        <v>0</v>
      </c>
      <c r="F44" s="26" t="n">
        <v>1176851</v>
      </c>
      <c r="G44" s="25" t="s">
        <v>47</v>
      </c>
      <c r="H44" s="27" t="s">
        <v>96</v>
      </c>
      <c r="I44" s="28" t="s">
        <v>97</v>
      </c>
      <c r="J44" s="28"/>
      <c r="K44" s="29" t="n">
        <v>36.653</v>
      </c>
      <c r="L44" s="25" t="s">
        <v>72</v>
      </c>
      <c r="M44" s="30" t="n">
        <v>0</v>
      </c>
      <c r="N44" s="25"/>
      <c r="O44" s="31" t="n">
        <f aca="false">ROUND(K44*M44,0)</f>
        <v>0</v>
      </c>
      <c r="P44" s="23" t="n">
        <v>0.0003</v>
      </c>
      <c r="Q44" s="29" t="n">
        <f aca="false">ROUND(K44*P44,3)</f>
        <v>0.011</v>
      </c>
      <c r="R44" s="25"/>
      <c r="S44" s="25"/>
      <c r="T44" s="23" t="n">
        <v>0</v>
      </c>
      <c r="U44" s="32" t="n">
        <f aca="false">ROUND(O44*T44,2)</f>
        <v>0</v>
      </c>
      <c r="W44" s="32" t="n">
        <f aca="false">ROUND(O44*A44,2)</f>
        <v>0</v>
      </c>
      <c r="X44" s="25" t="s">
        <v>51</v>
      </c>
    </row>
    <row r="45" s="24" customFormat="true" ht="12.75" hidden="false" customHeight="true" outlineLevel="0" collapsed="false">
      <c r="A45" s="23" t="n">
        <v>1</v>
      </c>
      <c r="D45" s="25" t="n">
        <v>12</v>
      </c>
      <c r="E45" s="25" t="n">
        <v>0</v>
      </c>
      <c r="F45" s="26" t="n">
        <v>1176849</v>
      </c>
      <c r="G45" s="25" t="s">
        <v>47</v>
      </c>
      <c r="H45" s="27" t="s">
        <v>98</v>
      </c>
      <c r="I45" s="28" t="s">
        <v>99</v>
      </c>
      <c r="J45" s="28"/>
      <c r="K45" s="29" t="n">
        <v>157.573</v>
      </c>
      <c r="L45" s="25" t="s">
        <v>72</v>
      </c>
      <c r="M45" s="30" t="n">
        <v>0</v>
      </c>
      <c r="N45" s="25"/>
      <c r="O45" s="31" t="n">
        <f aca="false">ROUND(K45*M45,0)</f>
        <v>0</v>
      </c>
      <c r="P45" s="23" t="n">
        <v>0.0003</v>
      </c>
      <c r="Q45" s="29" t="n">
        <f aca="false">ROUND(K45*P45,3)</f>
        <v>0.047</v>
      </c>
      <c r="R45" s="25"/>
      <c r="S45" s="25"/>
      <c r="T45" s="23" t="n">
        <v>0</v>
      </c>
      <c r="U45" s="32" t="n">
        <f aca="false">ROUND(O45*T45,2)</f>
        <v>0</v>
      </c>
      <c r="W45" s="32" t="n">
        <f aca="false">ROUND(O45*A45,2)</f>
        <v>0</v>
      </c>
      <c r="X45" s="25" t="s">
        <v>51</v>
      </c>
    </row>
    <row r="46" s="24" customFormat="true" ht="12.75" hidden="false" customHeight="true" outlineLevel="0" collapsed="false">
      <c r="A46" s="23" t="n">
        <v>1</v>
      </c>
      <c r="D46" s="25" t="n">
        <v>13</v>
      </c>
      <c r="E46" s="25" t="n">
        <v>0</v>
      </c>
      <c r="F46" s="26" t="n">
        <v>1176850</v>
      </c>
      <c r="G46" s="25" t="s">
        <v>47</v>
      </c>
      <c r="H46" s="27" t="s">
        <v>100</v>
      </c>
      <c r="I46" s="28" t="s">
        <v>101</v>
      </c>
      <c r="J46" s="28"/>
      <c r="K46" s="29" t="n">
        <v>32.69</v>
      </c>
      <c r="L46" s="25" t="s">
        <v>72</v>
      </c>
      <c r="M46" s="30" t="n">
        <v>0</v>
      </c>
      <c r="N46" s="25"/>
      <c r="O46" s="31" t="n">
        <f aca="false">ROUND(K46*M46,0)</f>
        <v>0</v>
      </c>
      <c r="P46" s="23" t="n">
        <v>0.0002</v>
      </c>
      <c r="Q46" s="29" t="n">
        <f aca="false">ROUND(K46*P46,3)</f>
        <v>0.007</v>
      </c>
      <c r="R46" s="25"/>
      <c r="S46" s="25"/>
      <c r="T46" s="23" t="n">
        <v>0</v>
      </c>
      <c r="U46" s="32" t="n">
        <f aca="false">ROUND(O46*T46,2)</f>
        <v>0</v>
      </c>
      <c r="W46" s="32" t="n">
        <f aca="false">ROUND(O46*A46,2)</f>
        <v>0</v>
      </c>
      <c r="X46" s="25" t="s">
        <v>51</v>
      </c>
    </row>
    <row r="47" s="24" customFormat="true" ht="38.25" hidden="false" customHeight="true" outlineLevel="0" collapsed="false">
      <c r="A47" s="23" t="n">
        <v>1</v>
      </c>
      <c r="D47" s="25" t="n">
        <v>14</v>
      </c>
      <c r="E47" s="25" t="n">
        <v>0</v>
      </c>
      <c r="F47" s="26" t="n">
        <v>1290407</v>
      </c>
      <c r="G47" s="25" t="s">
        <v>47</v>
      </c>
      <c r="H47" s="27" t="s">
        <v>102</v>
      </c>
      <c r="I47" s="28" t="s">
        <v>103</v>
      </c>
      <c r="J47" s="28"/>
      <c r="K47" s="29" t="n">
        <v>366.507</v>
      </c>
      <c r="L47" s="25" t="s">
        <v>77</v>
      </c>
      <c r="M47" s="30" t="n">
        <v>0</v>
      </c>
      <c r="N47" s="25"/>
      <c r="O47" s="31" t="n">
        <f aca="false">ROUND(K47*M47,0)</f>
        <v>0</v>
      </c>
      <c r="P47" s="23" t="n">
        <v>0.03954</v>
      </c>
      <c r="Q47" s="29" t="n">
        <f aca="false">ROUND(K47*P47,3)</f>
        <v>14.492</v>
      </c>
      <c r="R47" s="25"/>
      <c r="S47" s="25"/>
      <c r="T47" s="23" t="n">
        <v>0</v>
      </c>
      <c r="U47" s="32" t="n">
        <f aca="false">ROUND(O47*T47,2)</f>
        <v>0</v>
      </c>
      <c r="W47" s="32" t="n">
        <f aca="false">ROUND(O47*A47,2)</f>
        <v>0</v>
      </c>
      <c r="X47" s="25" t="s">
        <v>51</v>
      </c>
    </row>
    <row r="48" customFormat="false" ht="3" hidden="false" customHeight="true" outlineLevel="0" collapsed="false"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</row>
    <row r="49" customFormat="false" ht="15" hidden="false" customHeight="true" outlineLevel="0" collapsed="false">
      <c r="D49" s="33" t="s">
        <v>67</v>
      </c>
      <c r="E49" s="33"/>
      <c r="F49" s="33"/>
      <c r="G49" s="33"/>
      <c r="H49" s="34" t="s">
        <v>73</v>
      </c>
      <c r="I49" s="35" t="s">
        <v>74</v>
      </c>
      <c r="O49" s="36" t="n">
        <f aca="false">ROUND(SUBTOTAL(9,O33:O48),0)</f>
        <v>0</v>
      </c>
      <c r="Q49" s="37" t="n">
        <f aca="false">ROUND(SUBTOTAL(9,Q33:Q48),3)</f>
        <v>21.906</v>
      </c>
      <c r="S49" s="37" t="n">
        <f aca="false">ROUND(SUBTOTAL(9,S33:S48),3)</f>
        <v>0</v>
      </c>
      <c r="U49" s="1" t="n">
        <f aca="false">ROUND(SUBTOTAL(9,U33:U48),2)</f>
        <v>0</v>
      </c>
      <c r="W49" s="1" t="n">
        <f aca="false">ROUND(SUBTOTAL(9,W33:W48),2)</f>
        <v>0</v>
      </c>
    </row>
    <row r="50" customFormat="false" ht="12.75" hidden="false" customHeight="true" outlineLevel="0" collapsed="false"/>
    <row r="51" customFormat="false" ht="15" hidden="false" customHeight="true" outlineLevel="0" collapsed="false">
      <c r="D51" s="5"/>
      <c r="E51" s="5"/>
      <c r="F51" s="5"/>
      <c r="G51" s="5"/>
      <c r="H51" s="14" t="s">
        <v>104</v>
      </c>
      <c r="I51" s="15" t="s">
        <v>105</v>
      </c>
      <c r="J51" s="15"/>
      <c r="K51" s="15"/>
      <c r="L51" s="15"/>
      <c r="M51" s="15"/>
      <c r="N51" s="15"/>
      <c r="O51" s="15"/>
      <c r="P51" s="6"/>
      <c r="Q51" s="6"/>
      <c r="R51" s="6"/>
      <c r="S51" s="6"/>
      <c r="X51" s="1" t="s">
        <v>26</v>
      </c>
    </row>
    <row r="52" customFormat="false" ht="3" hidden="false" customHeight="true" outlineLevel="0" collapsed="false"/>
    <row r="53" s="24" customFormat="true" ht="25.5" hidden="false" customHeight="true" outlineLevel="0" collapsed="false">
      <c r="A53" s="23" t="n">
        <v>1</v>
      </c>
      <c r="D53" s="25" t="n">
        <v>1</v>
      </c>
      <c r="E53" s="25" t="n">
        <v>0</v>
      </c>
      <c r="F53" s="26" t="n">
        <v>1177359</v>
      </c>
      <c r="G53" s="25" t="s">
        <v>47</v>
      </c>
      <c r="H53" s="27" t="s">
        <v>106</v>
      </c>
      <c r="I53" s="28" t="s">
        <v>107</v>
      </c>
      <c r="J53" s="28"/>
      <c r="K53" s="29" t="n">
        <v>7.499</v>
      </c>
      <c r="L53" s="25" t="s">
        <v>50</v>
      </c>
      <c r="M53" s="30" t="n">
        <v>0</v>
      </c>
      <c r="N53" s="25"/>
      <c r="O53" s="31" t="n">
        <f aca="false">ROUND(K53*M53,0)</f>
        <v>0</v>
      </c>
      <c r="P53" s="23" t="n">
        <v>2.45329</v>
      </c>
      <c r="Q53" s="29" t="n">
        <f aca="false">ROUND(K53*P53,3)</f>
        <v>18.397</v>
      </c>
      <c r="R53" s="25"/>
      <c r="S53" s="25"/>
      <c r="T53" s="23" t="n">
        <v>0</v>
      </c>
      <c r="U53" s="32" t="n">
        <f aca="false">ROUND(O53*T53,2)</f>
        <v>0</v>
      </c>
      <c r="W53" s="32" t="n">
        <f aca="false">ROUND(O53*A53,2)</f>
        <v>0</v>
      </c>
      <c r="X53" s="25" t="s">
        <v>51</v>
      </c>
    </row>
    <row r="54" s="24" customFormat="true" ht="25.5" hidden="false" customHeight="true" outlineLevel="0" collapsed="false">
      <c r="A54" s="23" t="n">
        <v>1</v>
      </c>
      <c r="D54" s="25" t="n">
        <v>2</v>
      </c>
      <c r="E54" s="25" t="n">
        <v>0</v>
      </c>
      <c r="F54" s="26" t="n">
        <v>1177366</v>
      </c>
      <c r="G54" s="25" t="s">
        <v>47</v>
      </c>
      <c r="H54" s="27" t="s">
        <v>108</v>
      </c>
      <c r="I54" s="28" t="s">
        <v>109</v>
      </c>
      <c r="J54" s="28"/>
      <c r="K54" s="29" t="n">
        <v>10.097</v>
      </c>
      <c r="L54" s="25" t="s">
        <v>50</v>
      </c>
      <c r="M54" s="30" t="n">
        <v>0</v>
      </c>
      <c r="N54" s="25"/>
      <c r="O54" s="31" t="n">
        <f aca="false">ROUND(K54*M54,0)</f>
        <v>0</v>
      </c>
      <c r="P54" s="23" t="n">
        <v>2.25634</v>
      </c>
      <c r="Q54" s="29" t="n">
        <f aca="false">ROUND(K54*P54,3)</f>
        <v>22.782</v>
      </c>
      <c r="R54" s="25"/>
      <c r="S54" s="25"/>
      <c r="T54" s="23" t="n">
        <v>0</v>
      </c>
      <c r="U54" s="32" t="n">
        <f aca="false">ROUND(O54*T54,2)</f>
        <v>0</v>
      </c>
      <c r="W54" s="32" t="n">
        <f aca="false">ROUND(O54*A54,2)</f>
        <v>0</v>
      </c>
      <c r="X54" s="25" t="s">
        <v>51</v>
      </c>
    </row>
    <row r="55" s="24" customFormat="true" ht="25.5" hidden="false" customHeight="true" outlineLevel="0" collapsed="false">
      <c r="A55" s="23" t="n">
        <v>1</v>
      </c>
      <c r="D55" s="25" t="n">
        <v>3</v>
      </c>
      <c r="E55" s="25" t="n">
        <v>0</v>
      </c>
      <c r="F55" s="26" t="n">
        <v>1177409</v>
      </c>
      <c r="G55" s="25" t="s">
        <v>47</v>
      </c>
      <c r="H55" s="27" t="s">
        <v>110</v>
      </c>
      <c r="I55" s="28" t="s">
        <v>111</v>
      </c>
      <c r="J55" s="28"/>
      <c r="K55" s="29" t="n">
        <v>7.499</v>
      </c>
      <c r="L55" s="25" t="s">
        <v>50</v>
      </c>
      <c r="M55" s="30" t="n">
        <v>0</v>
      </c>
      <c r="N55" s="25"/>
      <c r="O55" s="31" t="n">
        <f aca="false">ROUND(K55*M55,0)</f>
        <v>0</v>
      </c>
      <c r="P55" s="23"/>
      <c r="Q55" s="29"/>
      <c r="R55" s="25"/>
      <c r="S55" s="25"/>
      <c r="T55" s="23" t="n">
        <v>0</v>
      </c>
      <c r="U55" s="32" t="n">
        <f aca="false">ROUND(O55*T55,2)</f>
        <v>0</v>
      </c>
      <c r="W55" s="32" t="n">
        <f aca="false">ROUND(O55*A55,2)</f>
        <v>0</v>
      </c>
      <c r="X55" s="25" t="s">
        <v>51</v>
      </c>
    </row>
    <row r="56" s="24" customFormat="true" ht="12.75" hidden="false" customHeight="true" outlineLevel="0" collapsed="false">
      <c r="A56" s="23" t="n">
        <v>1</v>
      </c>
      <c r="D56" s="25" t="n">
        <v>4</v>
      </c>
      <c r="E56" s="25" t="n">
        <v>0</v>
      </c>
      <c r="F56" s="26" t="n">
        <v>1177410</v>
      </c>
      <c r="G56" s="25" t="s">
        <v>47</v>
      </c>
      <c r="H56" s="27" t="s">
        <v>112</v>
      </c>
      <c r="I56" s="28" t="s">
        <v>113</v>
      </c>
      <c r="J56" s="28"/>
      <c r="K56" s="29" t="n">
        <v>10.097</v>
      </c>
      <c r="L56" s="25" t="s">
        <v>50</v>
      </c>
      <c r="M56" s="30" t="n">
        <v>0</v>
      </c>
      <c r="N56" s="25"/>
      <c r="O56" s="31" t="n">
        <f aca="false">ROUND(K56*M56,0)</f>
        <v>0</v>
      </c>
      <c r="P56" s="23"/>
      <c r="Q56" s="29"/>
      <c r="R56" s="25"/>
      <c r="S56" s="25"/>
      <c r="T56" s="23" t="n">
        <v>0</v>
      </c>
      <c r="U56" s="32" t="n">
        <f aca="false">ROUND(O56*T56,2)</f>
        <v>0</v>
      </c>
      <c r="W56" s="32" t="n">
        <f aca="false">ROUND(O56*A56,2)</f>
        <v>0</v>
      </c>
      <c r="X56" s="25" t="s">
        <v>51</v>
      </c>
    </row>
    <row r="57" s="24" customFormat="true" ht="38.25" hidden="false" customHeight="true" outlineLevel="0" collapsed="false">
      <c r="A57" s="23" t="n">
        <v>1</v>
      </c>
      <c r="D57" s="25" t="n">
        <v>5</v>
      </c>
      <c r="E57" s="25" t="n">
        <v>0</v>
      </c>
      <c r="F57" s="26" t="n">
        <v>1177436</v>
      </c>
      <c r="G57" s="25" t="s">
        <v>47</v>
      </c>
      <c r="H57" s="27" t="s">
        <v>114</v>
      </c>
      <c r="I57" s="28" t="s">
        <v>115</v>
      </c>
      <c r="J57" s="28"/>
      <c r="K57" s="29" t="n">
        <v>7.499</v>
      </c>
      <c r="L57" s="25" t="s">
        <v>50</v>
      </c>
      <c r="M57" s="30" t="n">
        <v>0</v>
      </c>
      <c r="N57" s="25"/>
      <c r="O57" s="31" t="n">
        <f aca="false">ROUND(K57*M57,0)</f>
        <v>0</v>
      </c>
      <c r="P57" s="23"/>
      <c r="Q57" s="29"/>
      <c r="R57" s="25"/>
      <c r="S57" s="25"/>
      <c r="T57" s="23" t="n">
        <v>0</v>
      </c>
      <c r="U57" s="32" t="n">
        <f aca="false">ROUND(O57*T57,2)</f>
        <v>0</v>
      </c>
      <c r="W57" s="32" t="n">
        <f aca="false">ROUND(O57*A57,2)</f>
        <v>0</v>
      </c>
      <c r="X57" s="25" t="s">
        <v>51</v>
      </c>
    </row>
    <row r="58" s="24" customFormat="true" ht="25.5" hidden="false" customHeight="true" outlineLevel="0" collapsed="false">
      <c r="A58" s="23" t="n">
        <v>1</v>
      </c>
      <c r="D58" s="25" t="n">
        <v>6</v>
      </c>
      <c r="E58" s="25" t="n">
        <v>0</v>
      </c>
      <c r="F58" s="26" t="n">
        <v>1177509</v>
      </c>
      <c r="G58" s="25" t="s">
        <v>47</v>
      </c>
      <c r="H58" s="27" t="s">
        <v>116</v>
      </c>
      <c r="I58" s="28" t="s">
        <v>117</v>
      </c>
      <c r="J58" s="28"/>
      <c r="K58" s="29" t="n">
        <v>0.417</v>
      </c>
      <c r="L58" s="25" t="s">
        <v>66</v>
      </c>
      <c r="M58" s="30" t="n">
        <v>0</v>
      </c>
      <c r="N58" s="25"/>
      <c r="O58" s="31" t="n">
        <f aca="false">ROUND(K58*M58,0)</f>
        <v>0</v>
      </c>
      <c r="P58" s="23" t="n">
        <v>1.05306</v>
      </c>
      <c r="Q58" s="29" t="n">
        <f aca="false">ROUND(K58*P58,3)</f>
        <v>0.439</v>
      </c>
      <c r="R58" s="25"/>
      <c r="S58" s="25"/>
      <c r="T58" s="23" t="n">
        <v>0</v>
      </c>
      <c r="U58" s="32" t="n">
        <f aca="false">ROUND(O58*T58,2)</f>
        <v>0</v>
      </c>
      <c r="W58" s="32" t="n">
        <f aca="false">ROUND(O58*A58,2)</f>
        <v>0</v>
      </c>
      <c r="X58" s="25" t="s">
        <v>51</v>
      </c>
    </row>
    <row r="59" s="24" customFormat="true" ht="25.5" hidden="false" customHeight="true" outlineLevel="0" collapsed="false">
      <c r="A59" s="23" t="n">
        <v>1</v>
      </c>
      <c r="D59" s="25" t="n">
        <v>7</v>
      </c>
      <c r="E59" s="25" t="n">
        <v>0</v>
      </c>
      <c r="F59" s="26" t="n">
        <v>1177936</v>
      </c>
      <c r="G59" s="25" t="s">
        <v>47</v>
      </c>
      <c r="H59" s="27" t="s">
        <v>118</v>
      </c>
      <c r="I59" s="28" t="s">
        <v>119</v>
      </c>
      <c r="J59" s="28"/>
      <c r="K59" s="29" t="n">
        <v>9.219</v>
      </c>
      <c r="L59" s="25" t="s">
        <v>50</v>
      </c>
      <c r="M59" s="30" t="n">
        <v>0</v>
      </c>
      <c r="N59" s="25"/>
      <c r="O59" s="31" t="n">
        <f aca="false">ROUND(K59*M59,0)</f>
        <v>0</v>
      </c>
      <c r="P59" s="23" t="n">
        <v>2.16</v>
      </c>
      <c r="Q59" s="29" t="n">
        <f aca="false">ROUND(K59*P59,3)</f>
        <v>19.913</v>
      </c>
      <c r="R59" s="25"/>
      <c r="S59" s="25"/>
      <c r="T59" s="23" t="n">
        <v>0</v>
      </c>
      <c r="U59" s="32" t="n">
        <f aca="false">ROUND(O59*T59,2)</f>
        <v>0</v>
      </c>
      <c r="W59" s="32" t="n">
        <f aca="false">ROUND(O59*A59,2)</f>
        <v>0</v>
      </c>
      <c r="X59" s="25" t="s">
        <v>51</v>
      </c>
    </row>
    <row r="60" customFormat="false" ht="3" hidden="false" customHeight="true" outlineLevel="0" collapsed="false"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</row>
    <row r="61" customFormat="false" ht="15" hidden="false" customHeight="true" outlineLevel="0" collapsed="false">
      <c r="D61" s="33" t="s">
        <v>67</v>
      </c>
      <c r="E61" s="33"/>
      <c r="F61" s="33"/>
      <c r="G61" s="33"/>
      <c r="H61" s="34" t="s">
        <v>104</v>
      </c>
      <c r="I61" s="35" t="s">
        <v>105</v>
      </c>
      <c r="O61" s="36" t="n">
        <f aca="false">ROUND(SUBTOTAL(9,O52:O60),0)</f>
        <v>0</v>
      </c>
      <c r="Q61" s="37" t="n">
        <f aca="false">ROUND(SUBTOTAL(9,Q52:Q60),3)</f>
        <v>61.531</v>
      </c>
      <c r="S61" s="37" t="n">
        <f aca="false">ROUND(SUBTOTAL(9,S52:S60),3)</f>
        <v>0</v>
      </c>
      <c r="U61" s="1" t="n">
        <f aca="false">ROUND(SUBTOTAL(9,U52:U60),2)</f>
        <v>0</v>
      </c>
      <c r="W61" s="1" t="n">
        <f aca="false">ROUND(SUBTOTAL(9,W52:W60),2)</f>
        <v>0</v>
      </c>
    </row>
    <row r="62" customFormat="false" ht="12.75" hidden="false" customHeight="true" outlineLevel="0" collapsed="false"/>
    <row r="63" customFormat="false" ht="15" hidden="false" customHeight="true" outlineLevel="0" collapsed="false">
      <c r="D63" s="5"/>
      <c r="E63" s="5"/>
      <c r="F63" s="5"/>
      <c r="G63" s="5"/>
      <c r="H63" s="14" t="s">
        <v>120</v>
      </c>
      <c r="I63" s="15" t="s">
        <v>121</v>
      </c>
      <c r="J63" s="15"/>
      <c r="K63" s="15"/>
      <c r="L63" s="15"/>
      <c r="M63" s="15"/>
      <c r="N63" s="15"/>
      <c r="O63" s="15"/>
      <c r="P63" s="6"/>
      <c r="Q63" s="6"/>
      <c r="R63" s="6"/>
      <c r="S63" s="6"/>
      <c r="X63" s="1" t="s">
        <v>26</v>
      </c>
    </row>
    <row r="64" customFormat="false" ht="3" hidden="false" customHeight="true" outlineLevel="0" collapsed="false"/>
    <row r="65" s="24" customFormat="true" ht="25.5" hidden="false" customHeight="true" outlineLevel="0" collapsed="false">
      <c r="A65" s="23" t="n">
        <v>1</v>
      </c>
      <c r="D65" s="25" t="n">
        <v>1</v>
      </c>
      <c r="E65" s="25" t="n">
        <v>0</v>
      </c>
      <c r="F65" s="26" t="n">
        <v>627623</v>
      </c>
      <c r="G65" s="25" t="s">
        <v>47</v>
      </c>
      <c r="H65" s="27" t="s">
        <v>122</v>
      </c>
      <c r="I65" s="28" t="s">
        <v>123</v>
      </c>
      <c r="J65" s="28"/>
      <c r="K65" s="29" t="n">
        <v>3.4</v>
      </c>
      <c r="L65" s="25" t="s">
        <v>72</v>
      </c>
      <c r="M65" s="30" t="n">
        <v>0</v>
      </c>
      <c r="N65" s="25"/>
      <c r="O65" s="31" t="n">
        <f aca="false">ROUND(K65*M65,0)</f>
        <v>0</v>
      </c>
      <c r="P65" s="23" t="n">
        <v>0.0068</v>
      </c>
      <c r="Q65" s="29" t="n">
        <f aca="false">ROUND(K65*P65,3)</f>
        <v>0.023</v>
      </c>
      <c r="R65" s="25"/>
      <c r="S65" s="25"/>
      <c r="T65" s="23" t="n">
        <v>0</v>
      </c>
      <c r="U65" s="32" t="n">
        <f aca="false">ROUND(O65*T65,2)</f>
        <v>0</v>
      </c>
      <c r="W65" s="32" t="n">
        <f aca="false">ROUND(O65*A65,2)</f>
        <v>0</v>
      </c>
      <c r="X65" s="25" t="s">
        <v>51</v>
      </c>
    </row>
    <row r="66" s="24" customFormat="true" ht="38.25" hidden="false" customHeight="true" outlineLevel="0" collapsed="false">
      <c r="A66" s="23" t="n">
        <v>1</v>
      </c>
      <c r="D66" s="25" t="n">
        <v>2</v>
      </c>
      <c r="E66" s="25" t="n">
        <v>0</v>
      </c>
      <c r="F66" s="26" t="s">
        <v>64</v>
      </c>
      <c r="G66" s="25" t="s">
        <v>47</v>
      </c>
      <c r="H66" s="27" t="s">
        <v>124</v>
      </c>
      <c r="I66" s="28" t="s">
        <v>125</v>
      </c>
      <c r="J66" s="28"/>
      <c r="K66" s="29" t="n">
        <v>2.1</v>
      </c>
      <c r="L66" s="25" t="s">
        <v>126</v>
      </c>
      <c r="M66" s="30" t="n">
        <v>0</v>
      </c>
      <c r="N66" s="25"/>
      <c r="O66" s="31" t="n">
        <f aca="false">ROUND(K66*M66,0)</f>
        <v>0</v>
      </c>
      <c r="P66" s="23"/>
      <c r="Q66" s="29"/>
      <c r="R66" s="25"/>
      <c r="S66" s="25"/>
      <c r="T66" s="23" t="n">
        <v>0</v>
      </c>
      <c r="U66" s="32" t="n">
        <f aca="false">ROUND(O66*T66,2)</f>
        <v>0</v>
      </c>
      <c r="W66" s="32" t="n">
        <f aca="false">ROUND(O66*A66,2)</f>
        <v>0</v>
      </c>
      <c r="X66" s="25" t="s">
        <v>127</v>
      </c>
    </row>
    <row r="67" s="24" customFormat="true" ht="38.25" hidden="false" customHeight="true" outlineLevel="0" collapsed="false">
      <c r="A67" s="23" t="n">
        <v>1</v>
      </c>
      <c r="D67" s="25" t="n">
        <v>3</v>
      </c>
      <c r="E67" s="25" t="n">
        <v>0</v>
      </c>
      <c r="F67" s="26" t="s">
        <v>64</v>
      </c>
      <c r="G67" s="25" t="s">
        <v>47</v>
      </c>
      <c r="H67" s="27" t="s">
        <v>128</v>
      </c>
      <c r="I67" s="28" t="s">
        <v>129</v>
      </c>
      <c r="J67" s="28"/>
      <c r="K67" s="29" t="n">
        <v>4.2</v>
      </c>
      <c r="L67" s="25" t="s">
        <v>126</v>
      </c>
      <c r="M67" s="30" t="n">
        <v>0</v>
      </c>
      <c r="N67" s="25"/>
      <c r="O67" s="31" t="n">
        <f aca="false">ROUND(K67*M67,0)</f>
        <v>0</v>
      </c>
      <c r="P67" s="23"/>
      <c r="Q67" s="29"/>
      <c r="R67" s="25"/>
      <c r="S67" s="25"/>
      <c r="T67" s="23" t="n">
        <v>0</v>
      </c>
      <c r="U67" s="32" t="n">
        <f aca="false">ROUND(O67*T67,2)</f>
        <v>0</v>
      </c>
      <c r="W67" s="32" t="n">
        <f aca="false">ROUND(O67*A67,2)</f>
        <v>0</v>
      </c>
      <c r="X67" s="25" t="s">
        <v>127</v>
      </c>
    </row>
    <row r="68" s="24" customFormat="true" ht="25.5" hidden="false" customHeight="true" outlineLevel="0" collapsed="false">
      <c r="A68" s="23" t="n">
        <v>1</v>
      </c>
      <c r="D68" s="25" t="n">
        <v>4</v>
      </c>
      <c r="E68" s="25" t="n">
        <v>0</v>
      </c>
      <c r="F68" s="26" t="n">
        <v>627624</v>
      </c>
      <c r="G68" s="25" t="s">
        <v>47</v>
      </c>
      <c r="H68" s="27" t="s">
        <v>130</v>
      </c>
      <c r="I68" s="28" t="s">
        <v>131</v>
      </c>
      <c r="J68" s="28"/>
      <c r="K68" s="29" t="n">
        <v>34.58</v>
      </c>
      <c r="L68" s="25" t="s">
        <v>72</v>
      </c>
      <c r="M68" s="30" t="n">
        <v>0</v>
      </c>
      <c r="N68" s="25"/>
      <c r="O68" s="31" t="n">
        <f aca="false">ROUND(K68*M68,0)</f>
        <v>0</v>
      </c>
      <c r="P68" s="23" t="n">
        <v>0.00901</v>
      </c>
      <c r="Q68" s="29" t="n">
        <f aca="false">ROUND(K68*P68,3)</f>
        <v>0.312</v>
      </c>
      <c r="R68" s="25"/>
      <c r="S68" s="25"/>
      <c r="T68" s="23" t="n">
        <v>0</v>
      </c>
      <c r="U68" s="32" t="n">
        <f aca="false">ROUND(O68*T68,2)</f>
        <v>0</v>
      </c>
      <c r="W68" s="32" t="n">
        <f aca="false">ROUND(O68*A68,2)</f>
        <v>0</v>
      </c>
      <c r="X68" s="25" t="s">
        <v>51</v>
      </c>
    </row>
    <row r="69" s="24" customFormat="true" ht="38.25" hidden="false" customHeight="true" outlineLevel="0" collapsed="false">
      <c r="A69" s="23" t="n">
        <v>1</v>
      </c>
      <c r="D69" s="25" t="n">
        <v>5</v>
      </c>
      <c r="E69" s="25" t="n">
        <v>0</v>
      </c>
      <c r="F69" s="26" t="s">
        <v>64</v>
      </c>
      <c r="G69" s="25" t="s">
        <v>47</v>
      </c>
      <c r="H69" s="27" t="s">
        <v>132</v>
      </c>
      <c r="I69" s="28" t="s">
        <v>133</v>
      </c>
      <c r="J69" s="28"/>
      <c r="K69" s="29" t="n">
        <v>16.8</v>
      </c>
      <c r="L69" s="25" t="s">
        <v>126</v>
      </c>
      <c r="M69" s="30" t="n">
        <v>0</v>
      </c>
      <c r="N69" s="25"/>
      <c r="O69" s="31" t="n">
        <f aca="false">ROUND(K69*M69,0)</f>
        <v>0</v>
      </c>
      <c r="P69" s="23"/>
      <c r="Q69" s="29"/>
      <c r="R69" s="25"/>
      <c r="S69" s="25"/>
      <c r="T69" s="23" t="n">
        <v>0</v>
      </c>
      <c r="U69" s="32" t="n">
        <f aca="false">ROUND(O69*T69,2)</f>
        <v>0</v>
      </c>
      <c r="W69" s="32" t="n">
        <f aca="false">ROUND(O69*A69,2)</f>
        <v>0</v>
      </c>
      <c r="X69" s="25" t="s">
        <v>127</v>
      </c>
    </row>
    <row r="70" s="24" customFormat="true" ht="38.25" hidden="false" customHeight="true" outlineLevel="0" collapsed="false">
      <c r="A70" s="23" t="n">
        <v>1</v>
      </c>
      <c r="D70" s="25" t="n">
        <v>6</v>
      </c>
      <c r="E70" s="25" t="n">
        <v>0</v>
      </c>
      <c r="F70" s="26" t="s">
        <v>64</v>
      </c>
      <c r="G70" s="25" t="s">
        <v>47</v>
      </c>
      <c r="H70" s="27" t="s">
        <v>134</v>
      </c>
      <c r="I70" s="28" t="s">
        <v>135</v>
      </c>
      <c r="J70" s="28"/>
      <c r="K70" s="29" t="n">
        <v>2.1</v>
      </c>
      <c r="L70" s="25" t="s">
        <v>126</v>
      </c>
      <c r="M70" s="30" t="n">
        <v>0</v>
      </c>
      <c r="N70" s="25"/>
      <c r="O70" s="31" t="n">
        <f aca="false">ROUND(K70*M70,0)</f>
        <v>0</v>
      </c>
      <c r="P70" s="23"/>
      <c r="Q70" s="29"/>
      <c r="R70" s="25"/>
      <c r="S70" s="25"/>
      <c r="T70" s="23" t="n">
        <v>0</v>
      </c>
      <c r="U70" s="32" t="n">
        <f aca="false">ROUND(O70*T70,2)</f>
        <v>0</v>
      </c>
      <c r="W70" s="32" t="n">
        <f aca="false">ROUND(O70*A70,2)</f>
        <v>0</v>
      </c>
      <c r="X70" s="25" t="s">
        <v>127</v>
      </c>
    </row>
    <row r="71" s="24" customFormat="true" ht="38.25" hidden="false" customHeight="true" outlineLevel="0" collapsed="false">
      <c r="A71" s="23" t="n">
        <v>1</v>
      </c>
      <c r="D71" s="25" t="n">
        <v>7</v>
      </c>
      <c r="E71" s="25" t="n">
        <v>0</v>
      </c>
      <c r="F71" s="26" t="s">
        <v>64</v>
      </c>
      <c r="G71" s="25" t="s">
        <v>47</v>
      </c>
      <c r="H71" s="27" t="s">
        <v>136</v>
      </c>
      <c r="I71" s="28" t="s">
        <v>137</v>
      </c>
      <c r="J71" s="28"/>
      <c r="K71" s="29" t="n">
        <v>2.1</v>
      </c>
      <c r="L71" s="25" t="s">
        <v>126</v>
      </c>
      <c r="M71" s="30" t="n">
        <v>0</v>
      </c>
      <c r="N71" s="25"/>
      <c r="O71" s="31" t="n">
        <f aca="false">ROUND(K71*M71,0)</f>
        <v>0</v>
      </c>
      <c r="P71" s="23"/>
      <c r="Q71" s="29"/>
      <c r="R71" s="25"/>
      <c r="S71" s="25"/>
      <c r="T71" s="23" t="n">
        <v>0</v>
      </c>
      <c r="U71" s="32" t="n">
        <f aca="false">ROUND(O71*T71,2)</f>
        <v>0</v>
      </c>
      <c r="W71" s="32" t="n">
        <f aca="false">ROUND(O71*A71,2)</f>
        <v>0</v>
      </c>
      <c r="X71" s="25" t="s">
        <v>127</v>
      </c>
    </row>
    <row r="72" s="24" customFormat="true" ht="38.25" hidden="false" customHeight="true" outlineLevel="0" collapsed="false">
      <c r="A72" s="23" t="n">
        <v>1</v>
      </c>
      <c r="D72" s="25" t="n">
        <v>8</v>
      </c>
      <c r="E72" s="25" t="n">
        <v>0</v>
      </c>
      <c r="F72" s="26" t="s">
        <v>64</v>
      </c>
      <c r="G72" s="25" t="s">
        <v>47</v>
      </c>
      <c r="H72" s="27" t="s">
        <v>138</v>
      </c>
      <c r="I72" s="28" t="s">
        <v>139</v>
      </c>
      <c r="J72" s="28"/>
      <c r="K72" s="29" t="n">
        <v>4.2</v>
      </c>
      <c r="L72" s="25" t="s">
        <v>126</v>
      </c>
      <c r="M72" s="30" t="n">
        <v>0</v>
      </c>
      <c r="N72" s="25"/>
      <c r="O72" s="31" t="n">
        <f aca="false">ROUND(K72*M72,0)</f>
        <v>0</v>
      </c>
      <c r="P72" s="23"/>
      <c r="Q72" s="29"/>
      <c r="R72" s="25"/>
      <c r="S72" s="25"/>
      <c r="T72" s="23" t="n">
        <v>0</v>
      </c>
      <c r="U72" s="32" t="n">
        <f aca="false">ROUND(O72*T72,2)</f>
        <v>0</v>
      </c>
      <c r="W72" s="32" t="n">
        <f aca="false">ROUND(O72*A72,2)</f>
        <v>0</v>
      </c>
      <c r="X72" s="25" t="s">
        <v>127</v>
      </c>
    </row>
    <row r="73" s="24" customFormat="true" ht="38.25" hidden="false" customHeight="true" outlineLevel="0" collapsed="false">
      <c r="A73" s="23" t="n">
        <v>1</v>
      </c>
      <c r="D73" s="25" t="n">
        <v>9</v>
      </c>
      <c r="E73" s="25" t="n">
        <v>0</v>
      </c>
      <c r="F73" s="26" t="s">
        <v>64</v>
      </c>
      <c r="G73" s="25" t="s">
        <v>47</v>
      </c>
      <c r="H73" s="27" t="s">
        <v>140</v>
      </c>
      <c r="I73" s="28" t="s">
        <v>141</v>
      </c>
      <c r="J73" s="28"/>
      <c r="K73" s="29" t="n">
        <v>2.1</v>
      </c>
      <c r="L73" s="25" t="s">
        <v>126</v>
      </c>
      <c r="M73" s="30" t="n">
        <v>0</v>
      </c>
      <c r="N73" s="25"/>
      <c r="O73" s="31" t="n">
        <f aca="false">ROUND(K73*M73,0)</f>
        <v>0</v>
      </c>
      <c r="P73" s="23"/>
      <c r="Q73" s="29"/>
      <c r="R73" s="25"/>
      <c r="S73" s="25"/>
      <c r="T73" s="23" t="n">
        <v>0</v>
      </c>
      <c r="U73" s="32" t="n">
        <f aca="false">ROUND(O73*T73,2)</f>
        <v>0</v>
      </c>
      <c r="W73" s="32" t="n">
        <f aca="false">ROUND(O73*A73,2)</f>
        <v>0</v>
      </c>
      <c r="X73" s="25" t="s">
        <v>127</v>
      </c>
    </row>
    <row r="74" customFormat="false" ht="3" hidden="false" customHeight="true" outlineLevel="0" collapsed="false"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</row>
    <row r="75" customFormat="false" ht="15" hidden="false" customHeight="true" outlineLevel="0" collapsed="false">
      <c r="D75" s="33" t="s">
        <v>67</v>
      </c>
      <c r="E75" s="33"/>
      <c r="F75" s="33"/>
      <c r="G75" s="33"/>
      <c r="H75" s="34" t="s">
        <v>120</v>
      </c>
      <c r="I75" s="35" t="s">
        <v>121</v>
      </c>
      <c r="O75" s="36" t="n">
        <f aca="false">ROUND(SUBTOTAL(9,O64:O74),0)</f>
        <v>0</v>
      </c>
      <c r="Q75" s="37" t="n">
        <f aca="false">ROUND(SUBTOTAL(9,Q64:Q74),3)</f>
        <v>0.335</v>
      </c>
      <c r="S75" s="37" t="n">
        <f aca="false">ROUND(SUBTOTAL(9,S64:S74),3)</f>
        <v>0</v>
      </c>
      <c r="U75" s="1" t="n">
        <f aca="false">ROUND(SUBTOTAL(9,U64:U74),2)</f>
        <v>0</v>
      </c>
      <c r="W75" s="1" t="n">
        <f aca="false">ROUND(SUBTOTAL(9,W64:W74),2)</f>
        <v>0</v>
      </c>
    </row>
    <row r="76" customFormat="false" ht="12.75" hidden="false" customHeight="true" outlineLevel="0" collapsed="false"/>
    <row r="77" customFormat="false" ht="15" hidden="false" customHeight="true" outlineLevel="0" collapsed="false">
      <c r="D77" s="5"/>
      <c r="E77" s="5"/>
      <c r="F77" s="5"/>
      <c r="G77" s="5"/>
      <c r="H77" s="14" t="s">
        <v>142</v>
      </c>
      <c r="I77" s="15" t="s">
        <v>143</v>
      </c>
      <c r="J77" s="15"/>
      <c r="K77" s="15"/>
      <c r="L77" s="15"/>
      <c r="M77" s="15"/>
      <c r="N77" s="15"/>
      <c r="O77" s="15"/>
      <c r="P77" s="6"/>
      <c r="Q77" s="6"/>
      <c r="R77" s="6"/>
      <c r="S77" s="6"/>
      <c r="X77" s="1" t="s">
        <v>26</v>
      </c>
    </row>
    <row r="78" customFormat="false" ht="3" hidden="false" customHeight="true" outlineLevel="0" collapsed="false"/>
    <row r="79" s="24" customFormat="true" ht="38.25" hidden="false" customHeight="true" outlineLevel="0" collapsed="false">
      <c r="A79" s="23" t="n">
        <v>1</v>
      </c>
      <c r="D79" s="25" t="n">
        <v>1</v>
      </c>
      <c r="E79" s="25" t="n">
        <v>0</v>
      </c>
      <c r="F79" s="26" t="n">
        <v>1090037</v>
      </c>
      <c r="G79" s="25" t="s">
        <v>47</v>
      </c>
      <c r="H79" s="27" t="s">
        <v>144</v>
      </c>
      <c r="I79" s="28" t="s">
        <v>145</v>
      </c>
      <c r="J79" s="28"/>
      <c r="K79" s="29" t="n">
        <v>392.869</v>
      </c>
      <c r="L79" s="25" t="s">
        <v>77</v>
      </c>
      <c r="M79" s="30" t="n">
        <v>0</v>
      </c>
      <c r="N79" s="25"/>
      <c r="O79" s="31" t="n">
        <f aca="false">ROUND(K79*M79,0)</f>
        <v>0</v>
      </c>
      <c r="P79" s="25"/>
      <c r="Q79" s="25"/>
      <c r="R79" s="25"/>
      <c r="S79" s="25"/>
      <c r="T79" s="23" t="n">
        <v>0</v>
      </c>
      <c r="U79" s="32" t="n">
        <f aca="false">ROUND(O79*T79,2)</f>
        <v>0</v>
      </c>
      <c r="W79" s="32" t="n">
        <f aca="false">ROUND(O79*A79,2)</f>
        <v>0</v>
      </c>
      <c r="X79" s="25" t="s">
        <v>51</v>
      </c>
    </row>
    <row r="80" s="24" customFormat="true" ht="51" hidden="false" customHeight="true" outlineLevel="0" collapsed="false">
      <c r="A80" s="23" t="n">
        <v>1</v>
      </c>
      <c r="D80" s="25" t="n">
        <v>2</v>
      </c>
      <c r="E80" s="25" t="n">
        <v>0</v>
      </c>
      <c r="F80" s="26" t="n">
        <v>1090007</v>
      </c>
      <c r="G80" s="25" t="s">
        <v>47</v>
      </c>
      <c r="H80" s="27" t="s">
        <v>146</v>
      </c>
      <c r="I80" s="28" t="s">
        <v>147</v>
      </c>
      <c r="J80" s="28"/>
      <c r="K80" s="29" t="n">
        <v>23572.14</v>
      </c>
      <c r="L80" s="25" t="s">
        <v>77</v>
      </c>
      <c r="M80" s="30" t="n">
        <v>0</v>
      </c>
      <c r="N80" s="25"/>
      <c r="O80" s="31" t="n">
        <f aca="false">ROUND(K80*M80,0)</f>
        <v>0</v>
      </c>
      <c r="P80" s="25"/>
      <c r="Q80" s="25"/>
      <c r="R80" s="25"/>
      <c r="S80" s="25"/>
      <c r="T80" s="23" t="n">
        <v>0</v>
      </c>
      <c r="U80" s="32" t="n">
        <f aca="false">ROUND(O80*T80,2)</f>
        <v>0</v>
      </c>
      <c r="W80" s="32" t="n">
        <f aca="false">ROUND(O80*A80,2)</f>
        <v>0</v>
      </c>
      <c r="X80" s="25" t="s">
        <v>51</v>
      </c>
    </row>
    <row r="81" s="24" customFormat="true" ht="38.25" hidden="false" customHeight="true" outlineLevel="0" collapsed="false">
      <c r="A81" s="23" t="n">
        <v>1</v>
      </c>
      <c r="D81" s="25" t="n">
        <v>3</v>
      </c>
      <c r="E81" s="25" t="n">
        <v>0</v>
      </c>
      <c r="F81" s="26" t="n">
        <v>1090528</v>
      </c>
      <c r="G81" s="25" t="s">
        <v>47</v>
      </c>
      <c r="H81" s="27" t="s">
        <v>148</v>
      </c>
      <c r="I81" s="28" t="s">
        <v>149</v>
      </c>
      <c r="J81" s="28"/>
      <c r="K81" s="29" t="n">
        <v>392.869</v>
      </c>
      <c r="L81" s="25" t="s">
        <v>77</v>
      </c>
      <c r="M81" s="30" t="n">
        <v>0</v>
      </c>
      <c r="N81" s="25"/>
      <c r="O81" s="31" t="n">
        <f aca="false">ROUND(K81*M81,0)</f>
        <v>0</v>
      </c>
      <c r="P81" s="25"/>
      <c r="Q81" s="25"/>
      <c r="R81" s="25"/>
      <c r="S81" s="25"/>
      <c r="T81" s="23" t="n">
        <v>0</v>
      </c>
      <c r="U81" s="32" t="n">
        <f aca="false">ROUND(O81*T81,2)</f>
        <v>0</v>
      </c>
      <c r="W81" s="32" t="n">
        <f aca="false">ROUND(O81*A81,2)</f>
        <v>0</v>
      </c>
      <c r="X81" s="25" t="s">
        <v>51</v>
      </c>
    </row>
    <row r="82" s="24" customFormat="true" ht="12.75" hidden="false" customHeight="true" outlineLevel="0" collapsed="false">
      <c r="A82" s="23" t="n">
        <v>1</v>
      </c>
      <c r="D82" s="25" t="n">
        <v>4</v>
      </c>
      <c r="E82" s="25" t="n">
        <v>0</v>
      </c>
      <c r="F82" s="26" t="n">
        <v>1090245</v>
      </c>
      <c r="G82" s="25" t="s">
        <v>47</v>
      </c>
      <c r="H82" s="27" t="s">
        <v>150</v>
      </c>
      <c r="I82" s="28" t="s">
        <v>151</v>
      </c>
      <c r="J82" s="28"/>
      <c r="K82" s="29" t="n">
        <v>392.869</v>
      </c>
      <c r="L82" s="25" t="s">
        <v>77</v>
      </c>
      <c r="M82" s="30" t="n">
        <v>0</v>
      </c>
      <c r="N82" s="25"/>
      <c r="O82" s="31" t="n">
        <f aca="false">ROUND(K82*M82,0)</f>
        <v>0</v>
      </c>
      <c r="P82" s="25"/>
      <c r="Q82" s="25"/>
      <c r="R82" s="25"/>
      <c r="S82" s="25"/>
      <c r="T82" s="23" t="n">
        <v>0</v>
      </c>
      <c r="U82" s="32" t="n">
        <f aca="false">ROUND(O82*T82,2)</f>
        <v>0</v>
      </c>
      <c r="W82" s="32" t="n">
        <f aca="false">ROUND(O82*A82,2)</f>
        <v>0</v>
      </c>
      <c r="X82" s="25" t="s">
        <v>51</v>
      </c>
    </row>
    <row r="83" s="24" customFormat="true" ht="25.5" hidden="false" customHeight="true" outlineLevel="0" collapsed="false">
      <c r="A83" s="23" t="n">
        <v>1</v>
      </c>
      <c r="D83" s="25" t="n">
        <v>5</v>
      </c>
      <c r="E83" s="25" t="n">
        <v>0</v>
      </c>
      <c r="F83" s="26" t="n">
        <v>1090246</v>
      </c>
      <c r="G83" s="25" t="s">
        <v>47</v>
      </c>
      <c r="H83" s="27" t="s">
        <v>152</v>
      </c>
      <c r="I83" s="28" t="s">
        <v>153</v>
      </c>
      <c r="J83" s="28"/>
      <c r="K83" s="29" t="n">
        <v>23572.14</v>
      </c>
      <c r="L83" s="25" t="s">
        <v>77</v>
      </c>
      <c r="M83" s="30" t="n">
        <v>0</v>
      </c>
      <c r="N83" s="25"/>
      <c r="O83" s="31" t="n">
        <f aca="false">ROUND(K83*M83,0)</f>
        <v>0</v>
      </c>
      <c r="P83" s="25"/>
      <c r="Q83" s="25"/>
      <c r="R83" s="25"/>
      <c r="S83" s="25"/>
      <c r="T83" s="23" t="n">
        <v>0</v>
      </c>
      <c r="U83" s="32" t="n">
        <f aca="false">ROUND(O83*T83,2)</f>
        <v>0</v>
      </c>
      <c r="W83" s="32" t="n">
        <f aca="false">ROUND(O83*A83,2)</f>
        <v>0</v>
      </c>
      <c r="X83" s="25" t="s">
        <v>51</v>
      </c>
    </row>
    <row r="84" s="24" customFormat="true" ht="12.75" hidden="false" customHeight="true" outlineLevel="0" collapsed="false">
      <c r="A84" s="23" t="n">
        <v>1</v>
      </c>
      <c r="D84" s="25" t="n">
        <v>6</v>
      </c>
      <c r="E84" s="25" t="n">
        <v>0</v>
      </c>
      <c r="F84" s="26" t="n">
        <v>1090636</v>
      </c>
      <c r="G84" s="25" t="s">
        <v>47</v>
      </c>
      <c r="H84" s="27" t="s">
        <v>154</v>
      </c>
      <c r="I84" s="28" t="s">
        <v>155</v>
      </c>
      <c r="J84" s="28"/>
      <c r="K84" s="29" t="n">
        <v>392.869</v>
      </c>
      <c r="L84" s="25" t="s">
        <v>77</v>
      </c>
      <c r="M84" s="30" t="n">
        <v>0</v>
      </c>
      <c r="N84" s="25"/>
      <c r="O84" s="31" t="n">
        <f aca="false">ROUND(K84*M84,0)</f>
        <v>0</v>
      </c>
      <c r="P84" s="25"/>
      <c r="Q84" s="25"/>
      <c r="R84" s="25"/>
      <c r="S84" s="25"/>
      <c r="T84" s="23" t="n">
        <v>0</v>
      </c>
      <c r="U84" s="32" t="n">
        <f aca="false">ROUND(O84*T84,2)</f>
        <v>0</v>
      </c>
      <c r="W84" s="32" t="n">
        <f aca="false">ROUND(O84*A84,2)</f>
        <v>0</v>
      </c>
      <c r="X84" s="25" t="s">
        <v>51</v>
      </c>
    </row>
    <row r="85" s="24" customFormat="true" ht="12.75" hidden="false" customHeight="true" outlineLevel="0" collapsed="false">
      <c r="A85" s="23" t="n">
        <v>1</v>
      </c>
      <c r="D85" s="25" t="n">
        <v>7</v>
      </c>
      <c r="E85" s="25" t="n">
        <v>0</v>
      </c>
      <c r="F85" s="26" t="n">
        <v>1090248</v>
      </c>
      <c r="G85" s="25" t="s">
        <v>47</v>
      </c>
      <c r="H85" s="27" t="s">
        <v>156</v>
      </c>
      <c r="I85" s="28" t="s">
        <v>157</v>
      </c>
      <c r="J85" s="28"/>
      <c r="K85" s="29" t="n">
        <v>6</v>
      </c>
      <c r="L85" s="25" t="s">
        <v>72</v>
      </c>
      <c r="M85" s="30" t="n">
        <v>0</v>
      </c>
      <c r="N85" s="25"/>
      <c r="O85" s="31" t="n">
        <f aca="false">ROUND(K85*M85,0)</f>
        <v>0</v>
      </c>
      <c r="P85" s="25"/>
      <c r="Q85" s="25"/>
      <c r="R85" s="25"/>
      <c r="S85" s="25"/>
      <c r="T85" s="23" t="n">
        <v>0</v>
      </c>
      <c r="U85" s="32" t="n">
        <f aca="false">ROUND(O85*T85,2)</f>
        <v>0</v>
      </c>
      <c r="W85" s="32" t="n">
        <f aca="false">ROUND(O85*A85,2)</f>
        <v>0</v>
      </c>
      <c r="X85" s="25" t="s">
        <v>51</v>
      </c>
    </row>
    <row r="86" s="24" customFormat="true" ht="25.5" hidden="false" customHeight="true" outlineLevel="0" collapsed="false">
      <c r="A86" s="23" t="n">
        <v>1</v>
      </c>
      <c r="D86" s="25" t="n">
        <v>8</v>
      </c>
      <c r="E86" s="25" t="n">
        <v>0</v>
      </c>
      <c r="F86" s="26" t="n">
        <v>1090252</v>
      </c>
      <c r="G86" s="25" t="s">
        <v>47</v>
      </c>
      <c r="H86" s="27" t="s">
        <v>158</v>
      </c>
      <c r="I86" s="28" t="s">
        <v>159</v>
      </c>
      <c r="J86" s="28"/>
      <c r="K86" s="29" t="n">
        <v>360</v>
      </c>
      <c r="L86" s="25" t="s">
        <v>72</v>
      </c>
      <c r="M86" s="30" t="n">
        <v>0</v>
      </c>
      <c r="N86" s="25"/>
      <c r="O86" s="31" t="n">
        <f aca="false">ROUND(K86*M86,0)</f>
        <v>0</v>
      </c>
      <c r="P86" s="25"/>
      <c r="Q86" s="25"/>
      <c r="R86" s="25"/>
      <c r="S86" s="25"/>
      <c r="T86" s="23" t="n">
        <v>0</v>
      </c>
      <c r="U86" s="32" t="n">
        <f aca="false">ROUND(O86*T86,2)</f>
        <v>0</v>
      </c>
      <c r="W86" s="32" t="n">
        <f aca="false">ROUND(O86*A86,2)</f>
        <v>0</v>
      </c>
      <c r="X86" s="25" t="s">
        <v>51</v>
      </c>
    </row>
    <row r="87" s="24" customFormat="true" ht="12.75" hidden="false" customHeight="true" outlineLevel="0" collapsed="false">
      <c r="A87" s="23" t="n">
        <v>1</v>
      </c>
      <c r="D87" s="25" t="n">
        <v>9</v>
      </c>
      <c r="E87" s="25" t="n">
        <v>0</v>
      </c>
      <c r="F87" s="26" t="n">
        <v>1090638</v>
      </c>
      <c r="G87" s="25" t="s">
        <v>47</v>
      </c>
      <c r="H87" s="27" t="s">
        <v>160</v>
      </c>
      <c r="I87" s="28" t="s">
        <v>161</v>
      </c>
      <c r="J87" s="28"/>
      <c r="K87" s="29" t="n">
        <v>6</v>
      </c>
      <c r="L87" s="25" t="s">
        <v>72</v>
      </c>
      <c r="M87" s="30" t="n">
        <v>0</v>
      </c>
      <c r="N87" s="25"/>
      <c r="O87" s="31" t="n">
        <f aca="false">ROUND(K87*M87,0)</f>
        <v>0</v>
      </c>
      <c r="P87" s="25"/>
      <c r="Q87" s="25"/>
      <c r="R87" s="25"/>
      <c r="S87" s="25"/>
      <c r="T87" s="23" t="n">
        <v>0</v>
      </c>
      <c r="U87" s="32" t="n">
        <f aca="false">ROUND(O87*T87,2)</f>
        <v>0</v>
      </c>
      <c r="W87" s="32" t="n">
        <f aca="false">ROUND(O87*A87,2)</f>
        <v>0</v>
      </c>
      <c r="X87" s="25" t="s">
        <v>51</v>
      </c>
    </row>
    <row r="88" customFormat="false" ht="3" hidden="false" customHeight="true" outlineLevel="0" collapsed="false">
      <c r="D88" s="6"/>
      <c r="E88" s="6"/>
      <c r="F88" s="6"/>
      <c r="G88" s="6"/>
      <c r="H88" s="6"/>
      <c r="I88" s="6"/>
      <c r="J88" s="6"/>
      <c r="K88" s="6"/>
      <c r="L88" s="6"/>
      <c r="M88" s="6"/>
      <c r="N88" s="6"/>
      <c r="O88" s="6"/>
      <c r="P88" s="6"/>
      <c r="Q88" s="6"/>
      <c r="R88" s="6"/>
      <c r="S88" s="6"/>
    </row>
    <row r="89" customFormat="false" ht="15" hidden="false" customHeight="true" outlineLevel="0" collapsed="false">
      <c r="D89" s="33" t="s">
        <v>67</v>
      </c>
      <c r="E89" s="33"/>
      <c r="F89" s="33"/>
      <c r="G89" s="33"/>
      <c r="H89" s="34" t="s">
        <v>142</v>
      </c>
      <c r="I89" s="35" t="s">
        <v>143</v>
      </c>
      <c r="O89" s="36" t="n">
        <f aca="false">ROUND(SUBTOTAL(9,O78:O88),0)</f>
        <v>0</v>
      </c>
      <c r="Q89" s="37" t="n">
        <f aca="false">ROUND(SUBTOTAL(9,Q78:Q88),3)</f>
        <v>0</v>
      </c>
      <c r="S89" s="37" t="n">
        <f aca="false">ROUND(SUBTOTAL(9,S78:S88),3)</f>
        <v>0</v>
      </c>
      <c r="U89" s="1" t="n">
        <f aca="false">ROUND(SUBTOTAL(9,U78:U88),2)</f>
        <v>0</v>
      </c>
      <c r="W89" s="1" t="n">
        <f aca="false">ROUND(SUBTOTAL(9,W78:W88),2)</f>
        <v>0</v>
      </c>
    </row>
    <row r="90" customFormat="false" ht="12.75" hidden="false" customHeight="true" outlineLevel="0" collapsed="false"/>
    <row r="91" customFormat="false" ht="15" hidden="false" customHeight="true" outlineLevel="0" collapsed="false">
      <c r="D91" s="5"/>
      <c r="E91" s="5"/>
      <c r="F91" s="5"/>
      <c r="G91" s="5"/>
      <c r="H91" s="14" t="s">
        <v>162</v>
      </c>
      <c r="I91" s="15" t="s">
        <v>163</v>
      </c>
      <c r="J91" s="15"/>
      <c r="K91" s="15"/>
      <c r="L91" s="15"/>
      <c r="M91" s="15"/>
      <c r="N91" s="15"/>
      <c r="O91" s="15"/>
      <c r="P91" s="6"/>
      <c r="Q91" s="6"/>
      <c r="R91" s="6"/>
      <c r="S91" s="6"/>
      <c r="X91" s="1" t="s">
        <v>26</v>
      </c>
    </row>
    <row r="92" customFormat="false" ht="3" hidden="false" customHeight="true" outlineLevel="0" collapsed="false"/>
    <row r="93" s="24" customFormat="true" ht="25.5" hidden="false" customHeight="true" outlineLevel="0" collapsed="false">
      <c r="A93" s="23" t="n">
        <v>1</v>
      </c>
      <c r="D93" s="25" t="n">
        <v>1</v>
      </c>
      <c r="E93" s="25" t="n">
        <v>0</v>
      </c>
      <c r="F93" s="26" t="n">
        <v>1250250</v>
      </c>
      <c r="G93" s="25" t="s">
        <v>47</v>
      </c>
      <c r="H93" s="27" t="s">
        <v>164</v>
      </c>
      <c r="I93" s="28" t="s">
        <v>165</v>
      </c>
      <c r="J93" s="28"/>
      <c r="K93" s="29" t="n">
        <v>1.323</v>
      </c>
      <c r="L93" s="25" t="s">
        <v>77</v>
      </c>
      <c r="M93" s="30" t="n">
        <v>0</v>
      </c>
      <c r="N93" s="25"/>
      <c r="O93" s="31" t="n">
        <f aca="false">ROUND(K93*M93,0)</f>
        <v>0</v>
      </c>
      <c r="P93" s="23" t="n">
        <v>0.00103</v>
      </c>
      <c r="Q93" s="29" t="n">
        <f aca="false">ROUND(K93*P93,3)</f>
        <v>0.001</v>
      </c>
      <c r="R93" s="23" t="n">
        <v>0.031</v>
      </c>
      <c r="S93" s="29" t="n">
        <f aca="false">ROUND(K93*R93,3)</f>
        <v>0.041</v>
      </c>
      <c r="T93" s="23" t="n">
        <v>0</v>
      </c>
      <c r="U93" s="32" t="n">
        <f aca="false">ROUND(O93*T93,2)</f>
        <v>0</v>
      </c>
      <c r="W93" s="32" t="n">
        <f aca="false">ROUND(O93*A93,2)</f>
        <v>0</v>
      </c>
      <c r="X93" s="25" t="s">
        <v>51</v>
      </c>
    </row>
    <row r="94" s="24" customFormat="true" ht="12.75" hidden="false" customHeight="true" outlineLevel="0" collapsed="false">
      <c r="A94" s="23" t="n">
        <v>1</v>
      </c>
      <c r="D94" s="25" t="n">
        <v>2</v>
      </c>
      <c r="E94" s="25" t="n">
        <v>0</v>
      </c>
      <c r="F94" s="26" t="n">
        <v>1250253</v>
      </c>
      <c r="G94" s="25" t="s">
        <v>47</v>
      </c>
      <c r="H94" s="27" t="s">
        <v>166</v>
      </c>
      <c r="I94" s="28" t="s">
        <v>167</v>
      </c>
      <c r="J94" s="28"/>
      <c r="K94" s="29" t="n">
        <v>5.7</v>
      </c>
      <c r="L94" s="25" t="s">
        <v>77</v>
      </c>
      <c r="M94" s="30" t="n">
        <v>0</v>
      </c>
      <c r="N94" s="25"/>
      <c r="O94" s="31" t="n">
        <f aca="false">ROUND(K94*M94,0)</f>
        <v>0</v>
      </c>
      <c r="P94" s="23" t="n">
        <v>0.00225</v>
      </c>
      <c r="Q94" s="29" t="n">
        <f aca="false">ROUND(K94*P94,3)</f>
        <v>0.013</v>
      </c>
      <c r="R94" s="23" t="n">
        <v>0.075</v>
      </c>
      <c r="S94" s="29" t="n">
        <f aca="false">ROUND(K94*R94,3)</f>
        <v>0.428</v>
      </c>
      <c r="T94" s="23" t="n">
        <v>0</v>
      </c>
      <c r="U94" s="32" t="n">
        <f aca="false">ROUND(O94*T94,2)</f>
        <v>0</v>
      </c>
      <c r="W94" s="32" t="n">
        <f aca="false">ROUND(O94*A94,2)</f>
        <v>0</v>
      </c>
      <c r="X94" s="25" t="s">
        <v>51</v>
      </c>
    </row>
    <row r="95" s="24" customFormat="true" ht="12.75" hidden="false" customHeight="true" outlineLevel="0" collapsed="false">
      <c r="A95" s="23" t="n">
        <v>1</v>
      </c>
      <c r="D95" s="25" t="n">
        <v>3</v>
      </c>
      <c r="E95" s="25" t="n">
        <v>0</v>
      </c>
      <c r="F95" s="26" t="n">
        <v>1250254</v>
      </c>
      <c r="G95" s="25" t="s">
        <v>47</v>
      </c>
      <c r="H95" s="27" t="s">
        <v>168</v>
      </c>
      <c r="I95" s="28" t="s">
        <v>169</v>
      </c>
      <c r="J95" s="28"/>
      <c r="K95" s="29" t="n">
        <v>31.987</v>
      </c>
      <c r="L95" s="25" t="s">
        <v>77</v>
      </c>
      <c r="M95" s="30" t="n">
        <v>0</v>
      </c>
      <c r="N95" s="25"/>
      <c r="O95" s="31" t="n">
        <f aca="false">ROUND(K95*M95,0)</f>
        <v>0</v>
      </c>
      <c r="P95" s="23" t="n">
        <v>0.00103</v>
      </c>
      <c r="Q95" s="29" t="n">
        <f aca="false">ROUND(K95*P95,3)</f>
        <v>0.033</v>
      </c>
      <c r="R95" s="23" t="n">
        <v>0.062</v>
      </c>
      <c r="S95" s="29" t="n">
        <f aca="false">ROUND(K95*R95,3)</f>
        <v>1.983</v>
      </c>
      <c r="T95" s="23" t="n">
        <v>0</v>
      </c>
      <c r="U95" s="32" t="n">
        <f aca="false">ROUND(O95*T95,2)</f>
        <v>0</v>
      </c>
      <c r="W95" s="32" t="n">
        <f aca="false">ROUND(O95*A95,2)</f>
        <v>0</v>
      </c>
      <c r="X95" s="25" t="s">
        <v>51</v>
      </c>
    </row>
    <row r="96" s="24" customFormat="true" ht="12.75" hidden="false" customHeight="true" outlineLevel="0" collapsed="false">
      <c r="A96" s="23" t="n">
        <v>1</v>
      </c>
      <c r="D96" s="25" t="n">
        <v>4</v>
      </c>
      <c r="E96" s="25" t="n">
        <v>0</v>
      </c>
      <c r="F96" s="26" t="n">
        <v>1250255</v>
      </c>
      <c r="G96" s="25" t="s">
        <v>47</v>
      </c>
      <c r="H96" s="27" t="s">
        <v>170</v>
      </c>
      <c r="I96" s="28" t="s">
        <v>171</v>
      </c>
      <c r="J96" s="28"/>
      <c r="K96" s="29" t="n">
        <v>5.384</v>
      </c>
      <c r="L96" s="25" t="s">
        <v>77</v>
      </c>
      <c r="M96" s="30" t="n">
        <v>0</v>
      </c>
      <c r="N96" s="25"/>
      <c r="O96" s="31" t="n">
        <f aca="false">ROUND(K96*M96,0)</f>
        <v>0</v>
      </c>
      <c r="P96" s="23" t="n">
        <v>0.00094</v>
      </c>
      <c r="Q96" s="29" t="n">
        <f aca="false">ROUND(K96*P96,3)</f>
        <v>0.005</v>
      </c>
      <c r="R96" s="23" t="n">
        <v>0.054</v>
      </c>
      <c r="S96" s="29" t="n">
        <f aca="false">ROUND(K96*R96,3)</f>
        <v>0.291</v>
      </c>
      <c r="T96" s="23" t="n">
        <v>0</v>
      </c>
      <c r="U96" s="32" t="n">
        <f aca="false">ROUND(O96*T96,2)</f>
        <v>0</v>
      </c>
      <c r="W96" s="32" t="n">
        <f aca="false">ROUND(O96*A96,2)</f>
        <v>0</v>
      </c>
      <c r="X96" s="25" t="s">
        <v>51</v>
      </c>
    </row>
    <row r="97" s="24" customFormat="true" ht="12.75" hidden="false" customHeight="true" outlineLevel="0" collapsed="false">
      <c r="A97" s="23" t="n">
        <v>1</v>
      </c>
      <c r="D97" s="25" t="n">
        <v>5</v>
      </c>
      <c r="E97" s="25" t="n">
        <v>0</v>
      </c>
      <c r="F97" s="26" t="n">
        <v>1250256</v>
      </c>
      <c r="G97" s="25" t="s">
        <v>47</v>
      </c>
      <c r="H97" s="27" t="s">
        <v>172</v>
      </c>
      <c r="I97" s="28" t="s">
        <v>173</v>
      </c>
      <c r="J97" s="28"/>
      <c r="K97" s="29" t="n">
        <v>9.491</v>
      </c>
      <c r="L97" s="25" t="s">
        <v>77</v>
      </c>
      <c r="M97" s="30" t="n">
        <v>0</v>
      </c>
      <c r="N97" s="25"/>
      <c r="O97" s="31" t="n">
        <f aca="false">ROUND(K97*M97,0)</f>
        <v>0</v>
      </c>
      <c r="P97" s="23" t="n">
        <v>0.00084</v>
      </c>
      <c r="Q97" s="29" t="n">
        <f aca="false">ROUND(K97*P97,3)</f>
        <v>0.008</v>
      </c>
      <c r="R97" s="23" t="n">
        <v>0.047</v>
      </c>
      <c r="S97" s="29" t="n">
        <f aca="false">ROUND(K97*R97,3)</f>
        <v>0.446</v>
      </c>
      <c r="T97" s="23" t="n">
        <v>0</v>
      </c>
      <c r="U97" s="32" t="n">
        <f aca="false">ROUND(O97*T97,2)</f>
        <v>0</v>
      </c>
      <c r="W97" s="32" t="n">
        <f aca="false">ROUND(O97*A97,2)</f>
        <v>0</v>
      </c>
      <c r="X97" s="25" t="s">
        <v>51</v>
      </c>
    </row>
    <row r="98" s="24" customFormat="true" ht="25.5" hidden="false" customHeight="true" outlineLevel="0" collapsed="false">
      <c r="A98" s="23" t="n">
        <v>1</v>
      </c>
      <c r="D98" s="25" t="n">
        <v>6</v>
      </c>
      <c r="E98" s="25" t="n">
        <v>0</v>
      </c>
      <c r="F98" s="26" t="n">
        <v>1250258</v>
      </c>
      <c r="G98" s="25" t="s">
        <v>47</v>
      </c>
      <c r="H98" s="27" t="s">
        <v>174</v>
      </c>
      <c r="I98" s="28" t="s">
        <v>175</v>
      </c>
      <c r="J98" s="28"/>
      <c r="K98" s="29" t="n">
        <v>8.176</v>
      </c>
      <c r="L98" s="25" t="s">
        <v>77</v>
      </c>
      <c r="M98" s="30" t="n">
        <v>0</v>
      </c>
      <c r="N98" s="25"/>
      <c r="O98" s="31" t="n">
        <f aca="false">ROUND(K98*M98,0)</f>
        <v>0</v>
      </c>
      <c r="P98" s="23" t="n">
        <v>0.00103</v>
      </c>
      <c r="Q98" s="29" t="n">
        <f aca="false">ROUND(K98*P98,3)</f>
        <v>0.008</v>
      </c>
      <c r="R98" s="23" t="n">
        <v>0.067</v>
      </c>
      <c r="S98" s="29" t="n">
        <f aca="false">ROUND(K98*R98,3)</f>
        <v>0.548</v>
      </c>
      <c r="T98" s="23" t="n">
        <v>0</v>
      </c>
      <c r="U98" s="32" t="n">
        <f aca="false">ROUND(O98*T98,2)</f>
        <v>0</v>
      </c>
      <c r="W98" s="32" t="n">
        <f aca="false">ROUND(O98*A98,2)</f>
        <v>0</v>
      </c>
      <c r="X98" s="25" t="s">
        <v>51</v>
      </c>
    </row>
    <row r="99" customFormat="false" ht="3" hidden="false" customHeight="true" outlineLevel="0" collapsed="false">
      <c r="D99" s="6"/>
      <c r="E99" s="6"/>
      <c r="F99" s="6"/>
      <c r="G99" s="6"/>
      <c r="H99" s="6"/>
      <c r="I99" s="6"/>
      <c r="J99" s="6"/>
      <c r="K99" s="6"/>
      <c r="L99" s="6"/>
      <c r="M99" s="6"/>
      <c r="N99" s="6"/>
      <c r="O99" s="6"/>
      <c r="P99" s="6"/>
      <c r="Q99" s="6"/>
      <c r="R99" s="6"/>
      <c r="S99" s="6"/>
    </row>
    <row r="100" customFormat="false" ht="15" hidden="false" customHeight="true" outlineLevel="0" collapsed="false">
      <c r="D100" s="33" t="s">
        <v>67</v>
      </c>
      <c r="E100" s="33"/>
      <c r="F100" s="33"/>
      <c r="G100" s="33"/>
      <c r="H100" s="34" t="s">
        <v>162</v>
      </c>
      <c r="I100" s="35" t="s">
        <v>163</v>
      </c>
      <c r="O100" s="36" t="n">
        <f aca="false">ROUND(SUBTOTAL(9,O92:O99),0)</f>
        <v>0</v>
      </c>
      <c r="Q100" s="37" t="n">
        <f aca="false">ROUND(SUBTOTAL(9,Q92:Q99),3)</f>
        <v>0.068</v>
      </c>
      <c r="S100" s="37" t="n">
        <f aca="false">ROUND(SUBTOTAL(9,S92:S99),3)</f>
        <v>3.737</v>
      </c>
      <c r="U100" s="1" t="n">
        <f aca="false">ROUND(SUBTOTAL(9,U92:U99),2)</f>
        <v>0</v>
      </c>
      <c r="W100" s="1" t="n">
        <f aca="false">ROUND(SUBTOTAL(9,W92:W99),2)</f>
        <v>0</v>
      </c>
    </row>
    <row r="101" customFormat="false" ht="12.75" hidden="false" customHeight="true" outlineLevel="0" collapsed="false"/>
    <row r="102" customFormat="false" ht="15" hidden="false" customHeight="true" outlineLevel="0" collapsed="false">
      <c r="D102" s="5"/>
      <c r="E102" s="5"/>
      <c r="F102" s="5"/>
      <c r="G102" s="5"/>
      <c r="H102" s="14" t="s">
        <v>176</v>
      </c>
      <c r="I102" s="15" t="s">
        <v>177</v>
      </c>
      <c r="J102" s="15"/>
      <c r="K102" s="15"/>
      <c r="L102" s="15"/>
      <c r="M102" s="15"/>
      <c r="N102" s="15"/>
      <c r="O102" s="15"/>
      <c r="P102" s="6"/>
      <c r="Q102" s="6"/>
      <c r="R102" s="6"/>
      <c r="S102" s="6"/>
      <c r="X102" s="1" t="s">
        <v>26</v>
      </c>
    </row>
    <row r="103" customFormat="false" ht="3" hidden="false" customHeight="true" outlineLevel="0" collapsed="false"/>
    <row r="104" s="24" customFormat="true" ht="51" hidden="false" customHeight="true" outlineLevel="0" collapsed="false">
      <c r="A104" s="23" t="n">
        <v>1</v>
      </c>
      <c r="D104" s="25" t="n">
        <v>1</v>
      </c>
      <c r="E104" s="25" t="n">
        <v>0</v>
      </c>
      <c r="F104" s="26" t="n">
        <v>1251133</v>
      </c>
      <c r="G104" s="25" t="s">
        <v>47</v>
      </c>
      <c r="H104" s="27" t="s">
        <v>178</v>
      </c>
      <c r="I104" s="28" t="s">
        <v>179</v>
      </c>
      <c r="J104" s="28"/>
      <c r="K104" s="29" t="n">
        <v>366.507</v>
      </c>
      <c r="L104" s="25" t="s">
        <v>77</v>
      </c>
      <c r="M104" s="30" t="n">
        <v>0</v>
      </c>
      <c r="N104" s="25"/>
      <c r="O104" s="31" t="n">
        <f aca="false">ROUND(K104*M104,0)</f>
        <v>0</v>
      </c>
      <c r="P104" s="25"/>
      <c r="Q104" s="25"/>
      <c r="R104" s="23" t="n">
        <v>0.016</v>
      </c>
      <c r="S104" s="29" t="n">
        <f aca="false">ROUND(K104*R104,3)</f>
        <v>5.864</v>
      </c>
      <c r="T104" s="23" t="n">
        <v>0</v>
      </c>
      <c r="U104" s="32" t="n">
        <f aca="false">ROUND(O104*T104,2)</f>
        <v>0</v>
      </c>
      <c r="W104" s="32" t="n">
        <f aca="false">ROUND(O104*A104,2)</f>
        <v>0</v>
      </c>
      <c r="X104" s="25" t="s">
        <v>51</v>
      </c>
    </row>
    <row r="105" s="24" customFormat="true" ht="12.75" hidden="false" customHeight="true" outlineLevel="0" collapsed="false">
      <c r="A105" s="23" t="n">
        <v>1</v>
      </c>
      <c r="D105" s="25" t="n">
        <v>2</v>
      </c>
      <c r="E105" s="25" t="n">
        <v>0</v>
      </c>
      <c r="F105" s="26" t="n">
        <v>1251209</v>
      </c>
      <c r="G105" s="25" t="s">
        <v>47</v>
      </c>
      <c r="H105" s="27" t="s">
        <v>180</v>
      </c>
      <c r="I105" s="28" t="s">
        <v>181</v>
      </c>
      <c r="J105" s="28"/>
      <c r="K105" s="29" t="n">
        <v>5.173</v>
      </c>
      <c r="L105" s="25" t="s">
        <v>66</v>
      </c>
      <c r="M105" s="30" t="n">
        <v>0</v>
      </c>
      <c r="N105" s="25"/>
      <c r="O105" s="31" t="n">
        <f aca="false">ROUND(K105*M105,0)</f>
        <v>0</v>
      </c>
      <c r="P105" s="25"/>
      <c r="Q105" s="25"/>
      <c r="R105" s="23"/>
      <c r="S105" s="29"/>
      <c r="T105" s="23" t="n">
        <v>0</v>
      </c>
      <c r="U105" s="32" t="n">
        <f aca="false">ROUND(O105*T105,2)</f>
        <v>0</v>
      </c>
      <c r="W105" s="32" t="n">
        <f aca="false">ROUND(O105*A105,2)</f>
        <v>0</v>
      </c>
      <c r="X105" s="25" t="s">
        <v>51</v>
      </c>
    </row>
    <row r="106" s="24" customFormat="true" ht="12.75" hidden="false" customHeight="true" outlineLevel="0" collapsed="false">
      <c r="A106" s="23" t="n">
        <v>1</v>
      </c>
      <c r="D106" s="25" t="n">
        <v>3</v>
      </c>
      <c r="E106" s="25" t="n">
        <v>0</v>
      </c>
      <c r="F106" s="26" t="n">
        <v>1251210</v>
      </c>
      <c r="G106" s="25" t="s">
        <v>47</v>
      </c>
      <c r="H106" s="27" t="s">
        <v>182</v>
      </c>
      <c r="I106" s="28" t="s">
        <v>183</v>
      </c>
      <c r="J106" s="28"/>
      <c r="K106" s="29" t="n">
        <v>0.142</v>
      </c>
      <c r="L106" s="25" t="s">
        <v>66</v>
      </c>
      <c r="M106" s="30" t="n">
        <v>0</v>
      </c>
      <c r="N106" s="25"/>
      <c r="O106" s="31" t="n">
        <f aca="false">ROUND(K106*M106,0)</f>
        <v>0</v>
      </c>
      <c r="P106" s="25"/>
      <c r="Q106" s="25"/>
      <c r="R106" s="23"/>
      <c r="S106" s="29"/>
      <c r="T106" s="23" t="n">
        <v>0</v>
      </c>
      <c r="U106" s="32" t="n">
        <f aca="false">ROUND(O106*T106,2)</f>
        <v>0</v>
      </c>
      <c r="W106" s="32" t="n">
        <f aca="false">ROUND(O106*A106,2)</f>
        <v>0</v>
      </c>
      <c r="X106" s="25" t="s">
        <v>51</v>
      </c>
    </row>
    <row r="107" s="24" customFormat="true" ht="12.75" hidden="false" customHeight="true" outlineLevel="0" collapsed="false">
      <c r="A107" s="23" t="n">
        <v>1</v>
      </c>
      <c r="D107" s="25" t="n">
        <v>4</v>
      </c>
      <c r="E107" s="25" t="n">
        <v>0</v>
      </c>
      <c r="F107" s="26" t="n">
        <v>1251215</v>
      </c>
      <c r="G107" s="25" t="s">
        <v>47</v>
      </c>
      <c r="H107" s="27" t="s">
        <v>184</v>
      </c>
      <c r="I107" s="28" t="s">
        <v>185</v>
      </c>
      <c r="J107" s="28"/>
      <c r="K107" s="29" t="n">
        <v>12.145</v>
      </c>
      <c r="L107" s="25" t="s">
        <v>66</v>
      </c>
      <c r="M107" s="30" t="n">
        <v>0</v>
      </c>
      <c r="N107" s="25"/>
      <c r="O107" s="31" t="n">
        <f aca="false">ROUND(K107*M107,0)</f>
        <v>0</v>
      </c>
      <c r="P107" s="25"/>
      <c r="Q107" s="25"/>
      <c r="R107" s="23"/>
      <c r="S107" s="29"/>
      <c r="T107" s="23" t="n">
        <v>0</v>
      </c>
      <c r="U107" s="32" t="n">
        <f aca="false">ROUND(O107*T107,2)</f>
        <v>0</v>
      </c>
      <c r="W107" s="32" t="n">
        <f aca="false">ROUND(O107*A107,2)</f>
        <v>0</v>
      </c>
      <c r="X107" s="25" t="s">
        <v>51</v>
      </c>
    </row>
    <row r="108" s="24" customFormat="true" ht="38.25" hidden="false" customHeight="true" outlineLevel="0" collapsed="false">
      <c r="A108" s="23" t="n">
        <v>1</v>
      </c>
      <c r="D108" s="25" t="n">
        <v>5</v>
      </c>
      <c r="E108" s="25" t="n">
        <v>0</v>
      </c>
      <c r="F108" s="26" t="n">
        <v>1251216</v>
      </c>
      <c r="G108" s="25" t="s">
        <v>47</v>
      </c>
      <c r="H108" s="27" t="s">
        <v>186</v>
      </c>
      <c r="I108" s="28" t="s">
        <v>187</v>
      </c>
      <c r="J108" s="28"/>
      <c r="K108" s="29" t="n">
        <v>97.16</v>
      </c>
      <c r="L108" s="25" t="s">
        <v>66</v>
      </c>
      <c r="M108" s="30" t="n">
        <v>0</v>
      </c>
      <c r="N108" s="25"/>
      <c r="O108" s="31" t="n">
        <f aca="false">ROUND(K108*M108,0)</f>
        <v>0</v>
      </c>
      <c r="P108" s="25"/>
      <c r="Q108" s="25"/>
      <c r="R108" s="23"/>
      <c r="S108" s="29"/>
      <c r="T108" s="23" t="n">
        <v>0</v>
      </c>
      <c r="U108" s="32" t="n">
        <f aca="false">ROUND(O108*T108,2)</f>
        <v>0</v>
      </c>
      <c r="W108" s="32" t="n">
        <f aca="false">ROUND(O108*A108,2)</f>
        <v>0</v>
      </c>
      <c r="X108" s="25" t="s">
        <v>51</v>
      </c>
    </row>
    <row r="109" s="24" customFormat="true" ht="63.75" hidden="false" customHeight="true" outlineLevel="0" collapsed="false">
      <c r="A109" s="23" t="n">
        <v>1</v>
      </c>
      <c r="D109" s="25" t="n">
        <v>6</v>
      </c>
      <c r="E109" s="25" t="n">
        <v>0</v>
      </c>
      <c r="F109" s="26" t="n">
        <v>1251213</v>
      </c>
      <c r="G109" s="25" t="s">
        <v>47</v>
      </c>
      <c r="H109" s="27" t="s">
        <v>188</v>
      </c>
      <c r="I109" s="28" t="s">
        <v>189</v>
      </c>
      <c r="J109" s="28"/>
      <c r="K109" s="29" t="n">
        <v>12.2</v>
      </c>
      <c r="L109" s="25" t="s">
        <v>66</v>
      </c>
      <c r="M109" s="30" t="n">
        <v>0</v>
      </c>
      <c r="N109" s="25"/>
      <c r="O109" s="31" t="n">
        <f aca="false">ROUND(K109*M109,0)</f>
        <v>0</v>
      </c>
      <c r="P109" s="25"/>
      <c r="Q109" s="25"/>
      <c r="R109" s="23"/>
      <c r="S109" s="29"/>
      <c r="T109" s="23" t="n">
        <v>0</v>
      </c>
      <c r="U109" s="32" t="n">
        <f aca="false">ROUND(O109*T109,2)</f>
        <v>0</v>
      </c>
      <c r="W109" s="32" t="n">
        <f aca="false">ROUND(O109*A109,2)</f>
        <v>0</v>
      </c>
      <c r="X109" s="25" t="s">
        <v>51</v>
      </c>
    </row>
    <row r="110" s="24" customFormat="true" ht="38.25" hidden="false" customHeight="true" outlineLevel="0" collapsed="false">
      <c r="A110" s="23" t="n">
        <v>1</v>
      </c>
      <c r="D110" s="25" t="n">
        <v>7</v>
      </c>
      <c r="E110" s="25" t="n">
        <v>0</v>
      </c>
      <c r="F110" s="26" t="n">
        <v>1251214</v>
      </c>
      <c r="G110" s="25" t="s">
        <v>47</v>
      </c>
      <c r="H110" s="27" t="s">
        <v>190</v>
      </c>
      <c r="I110" s="28" t="s">
        <v>191</v>
      </c>
      <c r="J110" s="28"/>
      <c r="K110" s="29" t="n">
        <v>183</v>
      </c>
      <c r="L110" s="25" t="s">
        <v>66</v>
      </c>
      <c r="M110" s="30" t="n">
        <v>0</v>
      </c>
      <c r="N110" s="25"/>
      <c r="O110" s="31" t="n">
        <f aca="false">ROUND(K110*M110,0)</f>
        <v>0</v>
      </c>
      <c r="P110" s="25"/>
      <c r="Q110" s="25"/>
      <c r="R110" s="23"/>
      <c r="S110" s="29"/>
      <c r="T110" s="23" t="n">
        <v>0</v>
      </c>
      <c r="U110" s="32" t="n">
        <f aca="false">ROUND(O110*T110,2)</f>
        <v>0</v>
      </c>
      <c r="W110" s="32" t="n">
        <f aca="false">ROUND(O110*A110,2)</f>
        <v>0</v>
      </c>
      <c r="X110" s="25" t="s">
        <v>51</v>
      </c>
    </row>
    <row r="111" s="24" customFormat="true" ht="12.75" hidden="false" customHeight="true" outlineLevel="0" collapsed="false">
      <c r="A111" s="23" t="n">
        <v>1</v>
      </c>
      <c r="D111" s="25" t="n">
        <v>8</v>
      </c>
      <c r="E111" s="25" t="n">
        <v>0</v>
      </c>
      <c r="F111" s="26" t="n">
        <v>0</v>
      </c>
      <c r="G111" s="25" t="s">
        <v>47</v>
      </c>
      <c r="H111" s="27" t="s">
        <v>64</v>
      </c>
      <c r="I111" s="28" t="s">
        <v>192</v>
      </c>
      <c r="J111" s="28"/>
      <c r="K111" s="29" t="n">
        <v>12.2</v>
      </c>
      <c r="L111" s="25" t="s">
        <v>66</v>
      </c>
      <c r="M111" s="30" t="n">
        <v>0</v>
      </c>
      <c r="N111" s="25"/>
      <c r="O111" s="31" t="n">
        <f aca="false">ROUND(K111*M111,0)</f>
        <v>0</v>
      </c>
      <c r="P111" s="25"/>
      <c r="Q111" s="25"/>
      <c r="R111" s="23"/>
      <c r="S111" s="29"/>
      <c r="T111" s="23" t="n">
        <v>0</v>
      </c>
      <c r="U111" s="32" t="n">
        <f aca="false">ROUND(O111*T111,2)</f>
        <v>0</v>
      </c>
      <c r="W111" s="32" t="n">
        <f aca="false">ROUND(O111*A111,2)</f>
        <v>0</v>
      </c>
      <c r="X111" s="25" t="s">
        <v>51</v>
      </c>
    </row>
    <row r="112" customFormat="false" ht="3" hidden="false" customHeight="true" outlineLevel="0" collapsed="false">
      <c r="D112" s="6"/>
      <c r="E112" s="6"/>
      <c r="F112" s="6"/>
      <c r="G112" s="6"/>
      <c r="H112" s="6"/>
      <c r="I112" s="6"/>
      <c r="J112" s="6"/>
      <c r="K112" s="6"/>
      <c r="L112" s="6"/>
      <c r="M112" s="6"/>
      <c r="N112" s="6"/>
      <c r="O112" s="6"/>
      <c r="P112" s="6"/>
      <c r="Q112" s="6"/>
      <c r="R112" s="6"/>
      <c r="S112" s="6"/>
    </row>
    <row r="113" customFormat="false" ht="15" hidden="false" customHeight="true" outlineLevel="0" collapsed="false">
      <c r="D113" s="33" t="s">
        <v>67</v>
      </c>
      <c r="E113" s="33"/>
      <c r="F113" s="33"/>
      <c r="G113" s="33"/>
      <c r="H113" s="34" t="s">
        <v>176</v>
      </c>
      <c r="I113" s="35" t="s">
        <v>177</v>
      </c>
      <c r="O113" s="36" t="n">
        <f aca="false">ROUND(SUBTOTAL(9,O103:O112),0)</f>
        <v>0</v>
      </c>
      <c r="Q113" s="37" t="n">
        <f aca="false">ROUND(SUBTOTAL(9,Q103:Q112),3)</f>
        <v>0</v>
      </c>
      <c r="S113" s="37" t="n">
        <f aca="false">ROUND(SUBTOTAL(9,S103:S112),3)</f>
        <v>5.864</v>
      </c>
      <c r="U113" s="1" t="n">
        <f aca="false">ROUND(SUBTOTAL(9,U103:U112),2)</f>
        <v>0</v>
      </c>
      <c r="W113" s="1" t="n">
        <f aca="false">ROUND(SUBTOTAL(9,W103:W112),2)</f>
        <v>0</v>
      </c>
    </row>
    <row r="114" customFormat="false" ht="12.75" hidden="false" customHeight="true" outlineLevel="0" collapsed="false"/>
    <row r="115" customFormat="false" ht="15" hidden="false" customHeight="true" outlineLevel="0" collapsed="false">
      <c r="D115" s="5"/>
      <c r="E115" s="5"/>
      <c r="F115" s="5"/>
      <c r="G115" s="5"/>
      <c r="H115" s="14" t="s">
        <v>193</v>
      </c>
      <c r="I115" s="15" t="s">
        <v>194</v>
      </c>
      <c r="J115" s="15"/>
      <c r="K115" s="15"/>
      <c r="L115" s="15"/>
      <c r="M115" s="15"/>
      <c r="N115" s="15"/>
      <c r="O115" s="15"/>
      <c r="P115" s="6"/>
      <c r="Q115" s="6"/>
      <c r="R115" s="6"/>
      <c r="S115" s="6"/>
      <c r="X115" s="1" t="s">
        <v>26</v>
      </c>
    </row>
    <row r="116" customFormat="false" ht="3" hidden="false" customHeight="true" outlineLevel="0" collapsed="false"/>
    <row r="117" customFormat="false" ht="12.75" hidden="false" customHeight="true" outlineLevel="0" collapsed="false">
      <c r="A117" s="16" t="n">
        <v>1</v>
      </c>
      <c r="D117" s="1" t="n">
        <v>1</v>
      </c>
      <c r="E117" s="1" t="n">
        <v>0</v>
      </c>
      <c r="F117" s="4" t="n">
        <v>1290637</v>
      </c>
      <c r="G117" s="1" t="s">
        <v>47</v>
      </c>
      <c r="H117" s="17" t="s">
        <v>195</v>
      </c>
      <c r="I117" s="18" t="s">
        <v>196</v>
      </c>
      <c r="J117" s="18"/>
      <c r="K117" s="19" t="n">
        <v>85.419</v>
      </c>
      <c r="L117" s="1" t="s">
        <v>66</v>
      </c>
      <c r="M117" s="20" t="n">
        <v>0</v>
      </c>
      <c r="O117" s="21" t="n">
        <f aca="false">ROUND(K117*M117,0)</f>
        <v>0</v>
      </c>
      <c r="T117" s="16" t="n">
        <v>0</v>
      </c>
      <c r="U117" s="22" t="n">
        <f aca="false">ROUND(O117*T117,2)</f>
        <v>0</v>
      </c>
      <c r="W117" s="22" t="n">
        <f aca="false">ROUND(O117*A117,2)</f>
        <v>0</v>
      </c>
      <c r="X117" s="1" t="s">
        <v>51</v>
      </c>
    </row>
    <row r="118" customFormat="false" ht="3" hidden="false" customHeight="true" outlineLevel="0" collapsed="false">
      <c r="D118" s="6"/>
      <c r="E118" s="6"/>
      <c r="F118" s="6"/>
      <c r="G118" s="6"/>
      <c r="H118" s="6"/>
      <c r="I118" s="6"/>
      <c r="J118" s="6"/>
      <c r="K118" s="6"/>
      <c r="L118" s="6"/>
      <c r="M118" s="6"/>
      <c r="N118" s="6"/>
      <c r="O118" s="6"/>
      <c r="P118" s="6"/>
      <c r="Q118" s="6"/>
      <c r="R118" s="6"/>
      <c r="S118" s="6"/>
    </row>
    <row r="119" customFormat="false" ht="15" hidden="false" customHeight="true" outlineLevel="0" collapsed="false">
      <c r="D119" s="33" t="s">
        <v>67</v>
      </c>
      <c r="E119" s="33"/>
      <c r="F119" s="33"/>
      <c r="G119" s="33"/>
      <c r="H119" s="34" t="s">
        <v>193</v>
      </c>
      <c r="I119" s="35" t="s">
        <v>194</v>
      </c>
      <c r="O119" s="36" t="n">
        <f aca="false">ROUND(SUBTOTAL(9,O116:O118),0)</f>
        <v>0</v>
      </c>
      <c r="Q119" s="37" t="n">
        <f aca="false">ROUND(SUBTOTAL(9,Q116:Q118),3)</f>
        <v>0</v>
      </c>
      <c r="S119" s="37" t="n">
        <f aca="false">ROUND(SUBTOTAL(9,S116:S118),3)</f>
        <v>0</v>
      </c>
      <c r="U119" s="1" t="n">
        <f aca="false">ROUND(SUBTOTAL(9,U116:U118),2)</f>
        <v>0</v>
      </c>
      <c r="W119" s="1" t="n">
        <f aca="false">ROUND(SUBTOTAL(9,W116:W118),2)</f>
        <v>0</v>
      </c>
    </row>
    <row r="120" customFormat="false" ht="12.75" hidden="false" customHeight="true" outlineLevel="0" collapsed="false"/>
    <row r="121" customFormat="false" ht="15" hidden="false" customHeight="true" outlineLevel="0" collapsed="false">
      <c r="D121" s="5"/>
      <c r="E121" s="5"/>
      <c r="F121" s="5"/>
      <c r="G121" s="5"/>
      <c r="H121" s="14" t="s">
        <v>197</v>
      </c>
      <c r="I121" s="15" t="s">
        <v>198</v>
      </c>
      <c r="J121" s="15"/>
      <c r="K121" s="15"/>
      <c r="L121" s="15"/>
      <c r="M121" s="15"/>
      <c r="N121" s="15"/>
      <c r="O121" s="15"/>
      <c r="P121" s="6"/>
      <c r="Q121" s="6"/>
      <c r="R121" s="6"/>
      <c r="S121" s="6"/>
      <c r="X121" s="1" t="s">
        <v>26</v>
      </c>
    </row>
    <row r="122" customFormat="false" ht="3" hidden="false" customHeight="true" outlineLevel="0" collapsed="false"/>
    <row r="123" s="24" customFormat="true" ht="25.5" hidden="false" customHeight="true" outlineLevel="0" collapsed="false">
      <c r="A123" s="23" t="n">
        <v>1</v>
      </c>
      <c r="D123" s="25" t="n">
        <v>1</v>
      </c>
      <c r="E123" s="25" t="n">
        <v>0</v>
      </c>
      <c r="F123" s="26" t="n">
        <v>0</v>
      </c>
      <c r="G123" s="25" t="s">
        <v>47</v>
      </c>
      <c r="H123" s="27" t="s">
        <v>88</v>
      </c>
      <c r="I123" s="28" t="s">
        <v>199</v>
      </c>
      <c r="J123" s="28"/>
      <c r="K123" s="29" t="n">
        <v>179.684</v>
      </c>
      <c r="L123" s="25" t="s">
        <v>77</v>
      </c>
      <c r="M123" s="30" t="n">
        <v>0</v>
      </c>
      <c r="N123" s="25"/>
      <c r="O123" s="31" t="n">
        <f aca="false">ROUND(K123*M123,0)</f>
        <v>0</v>
      </c>
      <c r="P123" s="25"/>
      <c r="Q123" s="25"/>
      <c r="R123" s="23" t="n">
        <v>0.005</v>
      </c>
      <c r="S123" s="29" t="n">
        <f aca="false">ROUND(K123*R123,3)</f>
        <v>0.898</v>
      </c>
      <c r="T123" s="23" t="n">
        <v>0</v>
      </c>
      <c r="U123" s="32" t="n">
        <f aca="false">ROUND(O123*T123,2)</f>
        <v>0</v>
      </c>
      <c r="W123" s="32" t="n">
        <f aca="false">ROUND(O123*A123,2)</f>
        <v>0</v>
      </c>
      <c r="X123" s="25" t="s">
        <v>51</v>
      </c>
    </row>
    <row r="124" s="24" customFormat="true" ht="38.25" hidden="false" customHeight="true" outlineLevel="0" collapsed="false">
      <c r="A124" s="23" t="n">
        <v>1</v>
      </c>
      <c r="D124" s="25" t="n">
        <v>2</v>
      </c>
      <c r="E124" s="25" t="n">
        <v>0</v>
      </c>
      <c r="F124" s="26" t="n">
        <v>7010001</v>
      </c>
      <c r="G124" s="25" t="s">
        <v>47</v>
      </c>
      <c r="H124" s="27" t="s">
        <v>200</v>
      </c>
      <c r="I124" s="28" t="s">
        <v>201</v>
      </c>
      <c r="J124" s="28"/>
      <c r="K124" s="29" t="n">
        <v>114.493</v>
      </c>
      <c r="L124" s="25" t="s">
        <v>77</v>
      </c>
      <c r="M124" s="30" t="n">
        <v>0</v>
      </c>
      <c r="N124" s="25"/>
      <c r="O124" s="31" t="n">
        <f aca="false">ROUND(K124*M124,0)</f>
        <v>0</v>
      </c>
      <c r="P124" s="25"/>
      <c r="Q124" s="25"/>
      <c r="R124" s="23"/>
      <c r="S124" s="29"/>
      <c r="T124" s="23" t="n">
        <v>0</v>
      </c>
      <c r="U124" s="32" t="n">
        <f aca="false">ROUND(O124*T124,2)</f>
        <v>0</v>
      </c>
      <c r="W124" s="32" t="n">
        <f aca="false">ROUND(O124*A124,2)</f>
        <v>0</v>
      </c>
      <c r="X124" s="25" t="s">
        <v>51</v>
      </c>
    </row>
    <row r="125" s="24" customFormat="true" ht="12.75" hidden="false" customHeight="true" outlineLevel="0" collapsed="false">
      <c r="A125" s="23" t="n">
        <v>1</v>
      </c>
      <c r="D125" s="25" t="n">
        <v>3</v>
      </c>
      <c r="E125" s="25" t="n">
        <v>0</v>
      </c>
      <c r="F125" s="26" t="s">
        <v>202</v>
      </c>
      <c r="G125" s="25" t="s">
        <v>47</v>
      </c>
      <c r="H125" s="27" t="s">
        <v>203</v>
      </c>
      <c r="I125" s="28" t="s">
        <v>204</v>
      </c>
      <c r="J125" s="28"/>
      <c r="K125" s="29" t="n">
        <v>0.034</v>
      </c>
      <c r="L125" s="25" t="s">
        <v>66</v>
      </c>
      <c r="M125" s="30" t="n">
        <v>0</v>
      </c>
      <c r="N125" s="25"/>
      <c r="O125" s="31" t="n">
        <f aca="false">ROUND(K125*M125,0)</f>
        <v>0</v>
      </c>
      <c r="P125" s="23" t="n">
        <v>1</v>
      </c>
      <c r="Q125" s="29" t="n">
        <f aca="false">ROUND(K125*P125,3)</f>
        <v>0.034</v>
      </c>
      <c r="R125" s="23"/>
      <c r="S125" s="29"/>
      <c r="T125" s="23" t="n">
        <v>0</v>
      </c>
      <c r="U125" s="32" t="n">
        <f aca="false">ROUND(O125*T125,2)</f>
        <v>0</v>
      </c>
      <c r="W125" s="32" t="n">
        <f aca="false">ROUND(O125*A125,2)</f>
        <v>0</v>
      </c>
      <c r="X125" s="25" t="s">
        <v>127</v>
      </c>
    </row>
    <row r="126" s="24" customFormat="true" ht="25.5" hidden="false" customHeight="true" outlineLevel="0" collapsed="false">
      <c r="A126" s="23" t="n">
        <v>1</v>
      </c>
      <c r="D126" s="25" t="n">
        <v>4</v>
      </c>
      <c r="E126" s="25" t="n">
        <v>0</v>
      </c>
      <c r="F126" s="26" t="n">
        <v>7010030</v>
      </c>
      <c r="G126" s="25" t="s">
        <v>47</v>
      </c>
      <c r="H126" s="27" t="s">
        <v>205</v>
      </c>
      <c r="I126" s="28" t="s">
        <v>206</v>
      </c>
      <c r="J126" s="28"/>
      <c r="K126" s="29" t="n">
        <v>114.493</v>
      </c>
      <c r="L126" s="25" t="s">
        <v>77</v>
      </c>
      <c r="M126" s="30" t="n">
        <v>0</v>
      </c>
      <c r="N126" s="25"/>
      <c r="O126" s="31" t="n">
        <f aca="false">ROUND(K126*M126,0)</f>
        <v>0</v>
      </c>
      <c r="P126" s="23" t="n">
        <v>0.0004</v>
      </c>
      <c r="Q126" s="29" t="n">
        <f aca="false">ROUND(K126*P126,3)</f>
        <v>0.046</v>
      </c>
      <c r="R126" s="23"/>
      <c r="S126" s="29"/>
      <c r="T126" s="23" t="n">
        <v>0</v>
      </c>
      <c r="U126" s="32" t="n">
        <f aca="false">ROUND(O126*T126,2)</f>
        <v>0</v>
      </c>
      <c r="W126" s="32" t="n">
        <f aca="false">ROUND(O126*A126,2)</f>
        <v>0</v>
      </c>
      <c r="X126" s="25" t="s">
        <v>51</v>
      </c>
    </row>
    <row r="127" s="24" customFormat="true" ht="12.75" hidden="false" customHeight="true" outlineLevel="0" collapsed="false">
      <c r="A127" s="23" t="n">
        <v>1</v>
      </c>
      <c r="D127" s="25" t="n">
        <v>5</v>
      </c>
      <c r="E127" s="25" t="n">
        <v>0</v>
      </c>
      <c r="F127" s="26" t="s">
        <v>64</v>
      </c>
      <c r="G127" s="25" t="s">
        <v>47</v>
      </c>
      <c r="H127" s="27" t="s">
        <v>207</v>
      </c>
      <c r="I127" s="28" t="s">
        <v>208</v>
      </c>
      <c r="J127" s="28"/>
      <c r="K127" s="29" t="n">
        <v>131.667</v>
      </c>
      <c r="L127" s="25" t="s">
        <v>77</v>
      </c>
      <c r="M127" s="30" t="n">
        <v>0</v>
      </c>
      <c r="N127" s="25"/>
      <c r="O127" s="31" t="n">
        <f aca="false">ROUND(K127*M127,0)</f>
        <v>0</v>
      </c>
      <c r="P127" s="23"/>
      <c r="Q127" s="29"/>
      <c r="R127" s="23"/>
      <c r="S127" s="29"/>
      <c r="T127" s="23" t="n">
        <v>0</v>
      </c>
      <c r="U127" s="32" t="n">
        <f aca="false">ROUND(O127*T127,2)</f>
        <v>0</v>
      </c>
      <c r="W127" s="32" t="n">
        <f aca="false">ROUND(O127*A127,2)</f>
        <v>0</v>
      </c>
      <c r="X127" s="25" t="s">
        <v>127</v>
      </c>
    </row>
    <row r="128" s="24" customFormat="true" ht="25.5" hidden="false" customHeight="true" outlineLevel="0" collapsed="false">
      <c r="A128" s="23" t="n">
        <v>1</v>
      </c>
      <c r="D128" s="25" t="n">
        <v>6</v>
      </c>
      <c r="E128" s="25" t="n">
        <v>0</v>
      </c>
      <c r="F128" s="26" t="n">
        <v>7010065</v>
      </c>
      <c r="G128" s="25" t="s">
        <v>47</v>
      </c>
      <c r="H128" s="27" t="s">
        <v>209</v>
      </c>
      <c r="I128" s="28" t="s">
        <v>210</v>
      </c>
      <c r="J128" s="28"/>
      <c r="K128" s="29" t="n">
        <v>114.493</v>
      </c>
      <c r="L128" s="25" t="s">
        <v>77</v>
      </c>
      <c r="M128" s="30" t="n">
        <v>0</v>
      </c>
      <c r="N128" s="25"/>
      <c r="O128" s="31" t="n">
        <f aca="false">ROUND(K128*M128,0)</f>
        <v>0</v>
      </c>
      <c r="P128" s="23" t="n">
        <v>0.00018</v>
      </c>
      <c r="Q128" s="29" t="n">
        <f aca="false">ROUND(K128*P128,3)</f>
        <v>0.021</v>
      </c>
      <c r="R128" s="23"/>
      <c r="S128" s="29"/>
      <c r="T128" s="23" t="n">
        <v>0</v>
      </c>
      <c r="U128" s="32" t="n">
        <f aca="false">ROUND(O128*T128,2)</f>
        <v>0</v>
      </c>
      <c r="W128" s="32" t="n">
        <f aca="false">ROUND(O128*A128,2)</f>
        <v>0</v>
      </c>
      <c r="X128" s="25" t="s">
        <v>51</v>
      </c>
    </row>
    <row r="129" s="24" customFormat="true" ht="12.75" hidden="false" customHeight="true" outlineLevel="0" collapsed="false">
      <c r="A129" s="23" t="n">
        <v>1</v>
      </c>
      <c r="D129" s="25" t="n">
        <v>7</v>
      </c>
      <c r="E129" s="25" t="n">
        <v>0</v>
      </c>
      <c r="F129" s="26" t="s">
        <v>64</v>
      </c>
      <c r="G129" s="25" t="s">
        <v>47</v>
      </c>
      <c r="H129" s="27" t="s">
        <v>211</v>
      </c>
      <c r="I129" s="28" t="s">
        <v>212</v>
      </c>
      <c r="J129" s="28"/>
      <c r="K129" s="29" t="n">
        <v>128.232</v>
      </c>
      <c r="L129" s="25" t="s">
        <v>77</v>
      </c>
      <c r="M129" s="30" t="n">
        <v>0</v>
      </c>
      <c r="N129" s="25"/>
      <c r="O129" s="31" t="n">
        <f aca="false">ROUND(K129*M129,0)</f>
        <v>0</v>
      </c>
      <c r="P129" s="23"/>
      <c r="Q129" s="29"/>
      <c r="R129" s="23"/>
      <c r="S129" s="29"/>
      <c r="T129" s="23" t="n">
        <v>0</v>
      </c>
      <c r="U129" s="32" t="n">
        <f aca="false">ROUND(O129*T129,2)</f>
        <v>0</v>
      </c>
      <c r="W129" s="32" t="n">
        <f aca="false">ROUND(O129*A129,2)</f>
        <v>0</v>
      </c>
      <c r="X129" s="25" t="s">
        <v>127</v>
      </c>
    </row>
    <row r="130" s="24" customFormat="true" ht="25.5" hidden="false" customHeight="true" outlineLevel="0" collapsed="false">
      <c r="A130" s="23" t="n">
        <v>1</v>
      </c>
      <c r="D130" s="25" t="n">
        <v>8</v>
      </c>
      <c r="E130" s="25" t="n">
        <v>0</v>
      </c>
      <c r="F130" s="26" t="n">
        <v>704061</v>
      </c>
      <c r="G130" s="25" t="s">
        <v>47</v>
      </c>
      <c r="H130" s="27" t="s">
        <v>213</v>
      </c>
      <c r="I130" s="28" t="s">
        <v>214</v>
      </c>
      <c r="J130" s="28"/>
      <c r="K130" s="29" t="n">
        <v>48.148</v>
      </c>
      <c r="L130" s="25" t="s">
        <v>77</v>
      </c>
      <c r="M130" s="30" t="n">
        <v>0</v>
      </c>
      <c r="N130" s="25"/>
      <c r="O130" s="31" t="n">
        <f aca="false">ROUND(K130*M130,0)</f>
        <v>0</v>
      </c>
      <c r="P130" s="23"/>
      <c r="Q130" s="29"/>
      <c r="R130" s="23"/>
      <c r="S130" s="29"/>
      <c r="T130" s="23" t="n">
        <v>0</v>
      </c>
      <c r="U130" s="32" t="n">
        <f aca="false">ROUND(O130*T130,2)</f>
        <v>0</v>
      </c>
      <c r="W130" s="32" t="n">
        <f aca="false">ROUND(O130*A130,2)</f>
        <v>0</v>
      </c>
      <c r="X130" s="25" t="s">
        <v>51</v>
      </c>
    </row>
    <row r="131" s="24" customFormat="true" ht="12.75" hidden="false" customHeight="true" outlineLevel="0" collapsed="false">
      <c r="A131" s="23" t="n">
        <v>1</v>
      </c>
      <c r="D131" s="25" t="n">
        <v>9</v>
      </c>
      <c r="E131" s="25" t="n">
        <v>0</v>
      </c>
      <c r="F131" s="26" t="s">
        <v>64</v>
      </c>
      <c r="G131" s="25" t="s">
        <v>47</v>
      </c>
      <c r="H131" s="27" t="s">
        <v>215</v>
      </c>
      <c r="I131" s="28" t="s">
        <v>216</v>
      </c>
      <c r="J131" s="28"/>
      <c r="K131" s="29" t="n">
        <v>55.37</v>
      </c>
      <c r="L131" s="25" t="s">
        <v>77</v>
      </c>
      <c r="M131" s="30" t="n">
        <v>0</v>
      </c>
      <c r="N131" s="25"/>
      <c r="O131" s="31" t="n">
        <f aca="false">ROUND(K131*M131,0)</f>
        <v>0</v>
      </c>
      <c r="P131" s="23"/>
      <c r="Q131" s="29"/>
      <c r="R131" s="23"/>
      <c r="S131" s="29"/>
      <c r="T131" s="23" t="n">
        <v>0</v>
      </c>
      <c r="U131" s="32" t="n">
        <f aca="false">ROUND(O131*T131,2)</f>
        <v>0</v>
      </c>
      <c r="W131" s="32" t="n">
        <f aca="false">ROUND(O131*A131,2)</f>
        <v>0</v>
      </c>
      <c r="X131" s="25" t="s">
        <v>127</v>
      </c>
    </row>
    <row r="132" customFormat="false" ht="3" hidden="false" customHeight="true" outlineLevel="0" collapsed="false">
      <c r="D132" s="6"/>
      <c r="E132" s="6"/>
      <c r="F132" s="6"/>
      <c r="G132" s="6"/>
      <c r="H132" s="6"/>
      <c r="I132" s="6"/>
      <c r="J132" s="6"/>
      <c r="K132" s="6"/>
      <c r="L132" s="6"/>
      <c r="M132" s="6"/>
      <c r="N132" s="6"/>
      <c r="O132" s="6"/>
      <c r="P132" s="6"/>
      <c r="Q132" s="6"/>
      <c r="R132" s="6"/>
      <c r="S132" s="6"/>
    </row>
    <row r="133" customFormat="false" ht="15" hidden="false" customHeight="true" outlineLevel="0" collapsed="false">
      <c r="D133" s="33" t="s">
        <v>67</v>
      </c>
      <c r="E133" s="33"/>
      <c r="F133" s="33"/>
      <c r="G133" s="33"/>
      <c r="H133" s="34" t="s">
        <v>197</v>
      </c>
      <c r="I133" s="35" t="s">
        <v>198</v>
      </c>
      <c r="O133" s="36" t="n">
        <f aca="false">ROUND(SUBTOTAL(9,O122:O132),0)</f>
        <v>0</v>
      </c>
      <c r="Q133" s="37" t="n">
        <f aca="false">ROUND(SUBTOTAL(9,Q122:Q132),3)</f>
        <v>0.101</v>
      </c>
      <c r="S133" s="37" t="n">
        <f aca="false">ROUND(SUBTOTAL(9,S122:S132),3)</f>
        <v>0.898</v>
      </c>
      <c r="U133" s="1" t="n">
        <f aca="false">ROUND(SUBTOTAL(9,U122:U132),2)</f>
        <v>0</v>
      </c>
      <c r="W133" s="1" t="n">
        <f aca="false">ROUND(SUBTOTAL(9,W122:W132),2)</f>
        <v>0</v>
      </c>
    </row>
    <row r="134" customFormat="false" ht="12.75" hidden="false" customHeight="true" outlineLevel="0" collapsed="false"/>
    <row r="135" customFormat="false" ht="15" hidden="false" customHeight="true" outlineLevel="0" collapsed="false">
      <c r="D135" s="5"/>
      <c r="E135" s="5"/>
      <c r="F135" s="5"/>
      <c r="G135" s="5"/>
      <c r="H135" s="14" t="s">
        <v>217</v>
      </c>
      <c r="I135" s="15" t="s">
        <v>218</v>
      </c>
      <c r="J135" s="15"/>
      <c r="K135" s="15"/>
      <c r="L135" s="15"/>
      <c r="M135" s="15"/>
      <c r="N135" s="15"/>
      <c r="O135" s="15"/>
      <c r="P135" s="6"/>
      <c r="Q135" s="6"/>
      <c r="R135" s="6"/>
      <c r="S135" s="6"/>
      <c r="X135" s="1" t="s">
        <v>26</v>
      </c>
    </row>
    <row r="136" customFormat="false" ht="3" hidden="false" customHeight="true" outlineLevel="0" collapsed="false"/>
    <row r="137" customFormat="false" ht="25.5" hidden="false" customHeight="true" outlineLevel="0" collapsed="false">
      <c r="A137" s="16" t="n">
        <v>1</v>
      </c>
      <c r="D137" s="1" t="n">
        <v>1</v>
      </c>
      <c r="E137" s="1" t="n">
        <v>0</v>
      </c>
      <c r="F137" s="4" t="n">
        <v>7070001</v>
      </c>
      <c r="G137" s="1" t="s">
        <v>47</v>
      </c>
      <c r="H137" s="17" t="s">
        <v>219</v>
      </c>
      <c r="I137" s="18" t="s">
        <v>220</v>
      </c>
      <c r="J137" s="18"/>
      <c r="K137" s="19" t="n">
        <v>30.24</v>
      </c>
      <c r="L137" s="1" t="s">
        <v>77</v>
      </c>
      <c r="M137" s="20" t="n">
        <v>0</v>
      </c>
      <c r="O137" s="21" t="n">
        <f aca="false">ROUND(K137*M137,0)</f>
        <v>0</v>
      </c>
      <c r="T137" s="16" t="n">
        <v>0</v>
      </c>
      <c r="U137" s="22" t="n">
        <f aca="false">ROUND(O137*T137,2)</f>
        <v>0</v>
      </c>
      <c r="W137" s="22" t="n">
        <f aca="false">ROUND(O137*A137,2)</f>
        <v>0</v>
      </c>
      <c r="X137" s="1" t="s">
        <v>51</v>
      </c>
    </row>
    <row r="138" customFormat="false" ht="12.75" hidden="false" customHeight="true" outlineLevel="0" collapsed="false">
      <c r="A138" s="16" t="n">
        <v>1</v>
      </c>
      <c r="D138" s="1" t="n">
        <v>2</v>
      </c>
      <c r="E138" s="1" t="n">
        <v>0</v>
      </c>
      <c r="F138" s="4" t="s">
        <v>64</v>
      </c>
      <c r="G138" s="1" t="s">
        <v>47</v>
      </c>
      <c r="H138" s="17" t="s">
        <v>221</v>
      </c>
      <c r="I138" s="18" t="s">
        <v>222</v>
      </c>
      <c r="J138" s="18"/>
      <c r="K138" s="19" t="n">
        <v>30.845</v>
      </c>
      <c r="L138" s="1" t="s">
        <v>77</v>
      </c>
      <c r="M138" s="20" t="n">
        <v>0</v>
      </c>
      <c r="O138" s="21" t="n">
        <f aca="false">ROUND(K138*M138,0)</f>
        <v>0</v>
      </c>
      <c r="T138" s="16" t="n">
        <v>0</v>
      </c>
      <c r="U138" s="22" t="n">
        <f aca="false">ROUND(O138*T138,2)</f>
        <v>0</v>
      </c>
      <c r="W138" s="22" t="n">
        <f aca="false">ROUND(O138*A138,2)</f>
        <v>0</v>
      </c>
      <c r="X138" s="1" t="s">
        <v>127</v>
      </c>
    </row>
    <row r="139" customFormat="false" ht="25.5" hidden="false" customHeight="true" outlineLevel="0" collapsed="false">
      <c r="A139" s="16" t="n">
        <v>1</v>
      </c>
      <c r="D139" s="1" t="n">
        <v>3</v>
      </c>
      <c r="E139" s="1" t="n">
        <v>0</v>
      </c>
      <c r="F139" s="4" t="n">
        <v>7070002</v>
      </c>
      <c r="G139" s="1" t="s">
        <v>47</v>
      </c>
      <c r="H139" s="17" t="s">
        <v>223</v>
      </c>
      <c r="I139" s="18" t="s">
        <v>224</v>
      </c>
      <c r="J139" s="18"/>
      <c r="K139" s="19" t="n">
        <v>141.551</v>
      </c>
      <c r="L139" s="1" t="s">
        <v>77</v>
      </c>
      <c r="M139" s="20" t="n">
        <v>0</v>
      </c>
      <c r="O139" s="21" t="n">
        <f aca="false">ROUND(K139*M139,0)</f>
        <v>0</v>
      </c>
      <c r="P139" s="16" t="n">
        <v>0.00053</v>
      </c>
      <c r="Q139" s="19" t="n">
        <f aca="false">ROUND(K139*P139,3)</f>
        <v>0.075</v>
      </c>
      <c r="T139" s="16" t="n">
        <v>0</v>
      </c>
      <c r="U139" s="22" t="n">
        <f aca="false">ROUND(O139*T139,2)</f>
        <v>0</v>
      </c>
      <c r="W139" s="22" t="n">
        <f aca="false">ROUND(O139*A139,2)</f>
        <v>0</v>
      </c>
      <c r="X139" s="1" t="s">
        <v>51</v>
      </c>
    </row>
    <row r="140" customFormat="false" ht="12.75" hidden="false" customHeight="true" outlineLevel="0" collapsed="false">
      <c r="A140" s="16" t="n">
        <v>1</v>
      </c>
      <c r="D140" s="1" t="n">
        <v>4</v>
      </c>
      <c r="E140" s="1" t="n">
        <v>0</v>
      </c>
      <c r="F140" s="4" t="s">
        <v>64</v>
      </c>
      <c r="G140" s="1" t="s">
        <v>47</v>
      </c>
      <c r="H140" s="17" t="s">
        <v>225</v>
      </c>
      <c r="I140" s="18" t="s">
        <v>226</v>
      </c>
      <c r="J140" s="18"/>
      <c r="K140" s="19" t="n">
        <v>144.382</v>
      </c>
      <c r="L140" s="1" t="s">
        <v>77</v>
      </c>
      <c r="M140" s="20" t="n">
        <v>0</v>
      </c>
      <c r="O140" s="21" t="n">
        <f aca="false">ROUND(K140*M140,0)</f>
        <v>0</v>
      </c>
      <c r="P140" s="16"/>
      <c r="Q140" s="19"/>
      <c r="T140" s="16" t="n">
        <v>0</v>
      </c>
      <c r="U140" s="22" t="n">
        <f aca="false">ROUND(O140*T140,2)</f>
        <v>0</v>
      </c>
      <c r="W140" s="22" t="n">
        <f aca="false">ROUND(O140*A140,2)</f>
        <v>0</v>
      </c>
      <c r="X140" s="1" t="s">
        <v>127</v>
      </c>
    </row>
    <row r="141" s="24" customFormat="true" ht="38.25" hidden="false" customHeight="true" outlineLevel="0" collapsed="false">
      <c r="A141" s="23" t="n">
        <v>1</v>
      </c>
      <c r="D141" s="25" t="n">
        <v>5</v>
      </c>
      <c r="E141" s="25" t="n">
        <v>0</v>
      </c>
      <c r="F141" s="26" t="n">
        <v>7070026</v>
      </c>
      <c r="G141" s="25" t="s">
        <v>47</v>
      </c>
      <c r="H141" s="27" t="s">
        <v>227</v>
      </c>
      <c r="I141" s="28" t="s">
        <v>228</v>
      </c>
      <c r="J141" s="28"/>
      <c r="K141" s="29" t="n">
        <v>107.198</v>
      </c>
      <c r="L141" s="25" t="s">
        <v>77</v>
      </c>
      <c r="M141" s="30" t="n">
        <v>0</v>
      </c>
      <c r="N141" s="25"/>
      <c r="O141" s="31" t="n">
        <f aca="false">ROUND(K141*M141,0)</f>
        <v>0</v>
      </c>
      <c r="P141" s="23"/>
      <c r="Q141" s="29"/>
      <c r="R141" s="25"/>
      <c r="S141" s="25"/>
      <c r="T141" s="23" t="n">
        <v>0</v>
      </c>
      <c r="U141" s="32" t="n">
        <f aca="false">ROUND(O141*T141,2)</f>
        <v>0</v>
      </c>
      <c r="W141" s="32" t="n">
        <f aca="false">ROUND(O141*A141,2)</f>
        <v>0</v>
      </c>
      <c r="X141" s="25" t="s">
        <v>51</v>
      </c>
    </row>
    <row r="142" s="24" customFormat="true" ht="12.75" hidden="false" customHeight="true" outlineLevel="0" collapsed="false">
      <c r="A142" s="23" t="n">
        <v>1</v>
      </c>
      <c r="D142" s="25" t="n">
        <v>6</v>
      </c>
      <c r="E142" s="25" t="n">
        <v>0</v>
      </c>
      <c r="F142" s="26" t="s">
        <v>64</v>
      </c>
      <c r="G142" s="25" t="s">
        <v>47</v>
      </c>
      <c r="H142" s="27" t="s">
        <v>229</v>
      </c>
      <c r="I142" s="28" t="s">
        <v>230</v>
      </c>
      <c r="J142" s="28"/>
      <c r="K142" s="29" t="n">
        <v>109.342</v>
      </c>
      <c r="L142" s="25" t="s">
        <v>77</v>
      </c>
      <c r="M142" s="30" t="n">
        <v>0</v>
      </c>
      <c r="N142" s="25"/>
      <c r="O142" s="31" t="n">
        <f aca="false">ROUND(K142*M142,0)</f>
        <v>0</v>
      </c>
      <c r="P142" s="23"/>
      <c r="Q142" s="29"/>
      <c r="R142" s="25"/>
      <c r="S142" s="25"/>
      <c r="T142" s="23" t="n">
        <v>0</v>
      </c>
      <c r="U142" s="32" t="n">
        <f aca="false">ROUND(O142*T142,2)</f>
        <v>0</v>
      </c>
      <c r="W142" s="32" t="n">
        <f aca="false">ROUND(O142*A142,2)</f>
        <v>0</v>
      </c>
      <c r="X142" s="25" t="s">
        <v>127</v>
      </c>
    </row>
    <row r="143" s="24" customFormat="true" ht="12.75" hidden="false" customHeight="true" outlineLevel="0" collapsed="false">
      <c r="A143" s="23" t="n">
        <v>1</v>
      </c>
      <c r="D143" s="25" t="n">
        <v>7</v>
      </c>
      <c r="E143" s="25" t="n">
        <v>0</v>
      </c>
      <c r="F143" s="26" t="s">
        <v>64</v>
      </c>
      <c r="G143" s="25" t="s">
        <v>47</v>
      </c>
      <c r="H143" s="27" t="s">
        <v>231</v>
      </c>
      <c r="I143" s="28" t="s">
        <v>232</v>
      </c>
      <c r="J143" s="28"/>
      <c r="K143" s="29" t="n">
        <v>19.432</v>
      </c>
      <c r="L143" s="25" t="s">
        <v>77</v>
      </c>
      <c r="M143" s="30" t="n">
        <v>0</v>
      </c>
      <c r="N143" s="25"/>
      <c r="O143" s="31" t="n">
        <f aca="false">ROUND(K143*M143,0)</f>
        <v>0</v>
      </c>
      <c r="P143" s="23"/>
      <c r="Q143" s="29"/>
      <c r="R143" s="25"/>
      <c r="S143" s="25"/>
      <c r="T143" s="23" t="n">
        <v>0</v>
      </c>
      <c r="U143" s="32" t="n">
        <f aca="false">ROUND(O143*T143,2)</f>
        <v>0</v>
      </c>
      <c r="W143" s="32" t="n">
        <f aca="false">ROUND(O143*A143,2)</f>
        <v>0</v>
      </c>
      <c r="X143" s="25" t="s">
        <v>127</v>
      </c>
    </row>
    <row r="144" s="24" customFormat="true" ht="38.25" hidden="false" customHeight="true" outlineLevel="0" collapsed="false">
      <c r="A144" s="23" t="n">
        <v>1</v>
      </c>
      <c r="D144" s="25" t="n">
        <v>8</v>
      </c>
      <c r="E144" s="25" t="n">
        <v>0</v>
      </c>
      <c r="F144" s="26" t="n">
        <v>7070027</v>
      </c>
      <c r="G144" s="25" t="s">
        <v>47</v>
      </c>
      <c r="H144" s="27" t="s">
        <v>233</v>
      </c>
      <c r="I144" s="28" t="s">
        <v>234</v>
      </c>
      <c r="J144" s="28"/>
      <c r="K144" s="29" t="n">
        <v>45.934</v>
      </c>
      <c r="L144" s="25" t="s">
        <v>77</v>
      </c>
      <c r="M144" s="30" t="n">
        <v>0</v>
      </c>
      <c r="N144" s="25"/>
      <c r="O144" s="31" t="n">
        <f aca="false">ROUND(K144*M144,0)</f>
        <v>0</v>
      </c>
      <c r="P144" s="23"/>
      <c r="Q144" s="29"/>
      <c r="R144" s="25"/>
      <c r="S144" s="25"/>
      <c r="T144" s="23" t="n">
        <v>0</v>
      </c>
      <c r="U144" s="32" t="n">
        <f aca="false">ROUND(O144*T144,2)</f>
        <v>0</v>
      </c>
      <c r="W144" s="32" t="n">
        <f aca="false">ROUND(O144*A144,2)</f>
        <v>0</v>
      </c>
      <c r="X144" s="25" t="s">
        <v>51</v>
      </c>
    </row>
    <row r="145" s="24" customFormat="true" ht="25.5" hidden="false" customHeight="true" outlineLevel="0" collapsed="false">
      <c r="A145" s="23" t="n">
        <v>1</v>
      </c>
      <c r="D145" s="25" t="n">
        <v>9</v>
      </c>
      <c r="E145" s="25" t="n">
        <v>0</v>
      </c>
      <c r="F145" s="26" t="s">
        <v>64</v>
      </c>
      <c r="G145" s="25" t="s">
        <v>47</v>
      </c>
      <c r="H145" s="27" t="s">
        <v>235</v>
      </c>
      <c r="I145" s="28" t="s">
        <v>236</v>
      </c>
      <c r="J145" s="28"/>
      <c r="K145" s="29" t="n">
        <v>71.398</v>
      </c>
      <c r="L145" s="25" t="s">
        <v>77</v>
      </c>
      <c r="M145" s="30" t="n">
        <v>0</v>
      </c>
      <c r="N145" s="25"/>
      <c r="O145" s="31" t="n">
        <f aca="false">ROUND(K145*M145,0)</f>
        <v>0</v>
      </c>
      <c r="P145" s="23"/>
      <c r="Q145" s="29"/>
      <c r="R145" s="25"/>
      <c r="S145" s="25"/>
      <c r="T145" s="23" t="n">
        <v>0</v>
      </c>
      <c r="U145" s="32" t="n">
        <f aca="false">ROUND(O145*T145,2)</f>
        <v>0</v>
      </c>
      <c r="W145" s="32" t="n">
        <f aca="false">ROUND(O145*A145,2)</f>
        <v>0</v>
      </c>
      <c r="X145" s="25" t="s">
        <v>127</v>
      </c>
    </row>
    <row r="146" s="24" customFormat="true" ht="25.5" hidden="false" customHeight="true" outlineLevel="0" collapsed="false">
      <c r="A146" s="23" t="n">
        <v>1</v>
      </c>
      <c r="D146" s="25" t="n">
        <v>10</v>
      </c>
      <c r="E146" s="25" t="n">
        <v>0</v>
      </c>
      <c r="F146" s="26" t="s">
        <v>64</v>
      </c>
      <c r="G146" s="25" t="s">
        <v>47</v>
      </c>
      <c r="H146" s="27" t="s">
        <v>237</v>
      </c>
      <c r="I146" s="28" t="s">
        <v>238</v>
      </c>
      <c r="J146" s="28"/>
      <c r="K146" s="29" t="n">
        <v>20.337</v>
      </c>
      <c r="L146" s="25" t="s">
        <v>77</v>
      </c>
      <c r="M146" s="30" t="n">
        <v>0</v>
      </c>
      <c r="N146" s="25"/>
      <c r="O146" s="31" t="n">
        <f aca="false">ROUND(K146*M146,0)</f>
        <v>0</v>
      </c>
      <c r="P146" s="23"/>
      <c r="Q146" s="29"/>
      <c r="R146" s="25"/>
      <c r="S146" s="25"/>
      <c r="T146" s="23" t="n">
        <v>0</v>
      </c>
      <c r="U146" s="32" t="n">
        <f aca="false">ROUND(O146*T146,2)</f>
        <v>0</v>
      </c>
      <c r="W146" s="32" t="n">
        <f aca="false">ROUND(O146*A146,2)</f>
        <v>0</v>
      </c>
      <c r="X146" s="25" t="s">
        <v>127</v>
      </c>
    </row>
    <row r="147" s="24" customFormat="true" ht="51" hidden="false" customHeight="true" outlineLevel="0" collapsed="false">
      <c r="A147" s="23" t="n">
        <v>1</v>
      </c>
      <c r="D147" s="25" t="n">
        <v>11</v>
      </c>
      <c r="E147" s="25" t="n">
        <v>0</v>
      </c>
      <c r="F147" s="26" t="n">
        <v>7070036</v>
      </c>
      <c r="G147" s="25" t="s">
        <v>47</v>
      </c>
      <c r="H147" s="27" t="s">
        <v>239</v>
      </c>
      <c r="I147" s="28" t="s">
        <v>240</v>
      </c>
      <c r="J147" s="28"/>
      <c r="K147" s="29" t="n">
        <v>190.801</v>
      </c>
      <c r="L147" s="25" t="s">
        <v>77</v>
      </c>
      <c r="M147" s="30" t="n">
        <v>0</v>
      </c>
      <c r="N147" s="25"/>
      <c r="O147" s="31" t="n">
        <f aca="false">ROUND(K147*M147,0)</f>
        <v>0</v>
      </c>
      <c r="P147" s="23" t="n">
        <v>0.00623</v>
      </c>
      <c r="Q147" s="29" t="n">
        <f aca="false">ROUND(K147*P147,3)</f>
        <v>1.189</v>
      </c>
      <c r="R147" s="25"/>
      <c r="S147" s="25"/>
      <c r="T147" s="23" t="n">
        <v>0</v>
      </c>
      <c r="U147" s="32" t="n">
        <f aca="false">ROUND(O147*T147,2)</f>
        <v>0</v>
      </c>
      <c r="W147" s="32" t="n">
        <f aca="false">ROUND(O147*A147,2)</f>
        <v>0</v>
      </c>
      <c r="X147" s="25" t="s">
        <v>51</v>
      </c>
    </row>
    <row r="148" s="24" customFormat="true" ht="25.5" hidden="false" customHeight="true" outlineLevel="0" collapsed="false">
      <c r="A148" s="23" t="n">
        <v>1</v>
      </c>
      <c r="D148" s="25" t="n">
        <v>12</v>
      </c>
      <c r="E148" s="25" t="n">
        <v>0</v>
      </c>
      <c r="F148" s="26" t="s">
        <v>64</v>
      </c>
      <c r="G148" s="25" t="s">
        <v>47</v>
      </c>
      <c r="H148" s="27" t="s">
        <v>241</v>
      </c>
      <c r="I148" s="28" t="s">
        <v>242</v>
      </c>
      <c r="J148" s="28"/>
      <c r="K148" s="29" t="n">
        <v>5.524</v>
      </c>
      <c r="L148" s="25" t="s">
        <v>77</v>
      </c>
      <c r="M148" s="30" t="n">
        <v>0</v>
      </c>
      <c r="N148" s="25"/>
      <c r="O148" s="31" t="n">
        <f aca="false">ROUND(K148*M148,0)</f>
        <v>0</v>
      </c>
      <c r="P148" s="23"/>
      <c r="Q148" s="29"/>
      <c r="R148" s="25"/>
      <c r="S148" s="25"/>
      <c r="T148" s="23" t="n">
        <v>0</v>
      </c>
      <c r="U148" s="32" t="n">
        <f aca="false">ROUND(O148*T148,2)</f>
        <v>0</v>
      </c>
      <c r="W148" s="32" t="n">
        <f aca="false">ROUND(O148*A148,2)</f>
        <v>0</v>
      </c>
      <c r="X148" s="25" t="s">
        <v>127</v>
      </c>
    </row>
    <row r="149" s="24" customFormat="true" ht="12.75" hidden="false" customHeight="true" outlineLevel="0" collapsed="false">
      <c r="A149" s="23" t="n">
        <v>1</v>
      </c>
      <c r="D149" s="25" t="n">
        <v>13</v>
      </c>
      <c r="E149" s="25" t="n">
        <v>0</v>
      </c>
      <c r="F149" s="26" t="s">
        <v>64</v>
      </c>
      <c r="G149" s="25" t="s">
        <v>47</v>
      </c>
      <c r="H149" s="27" t="s">
        <v>243</v>
      </c>
      <c r="I149" s="28" t="s">
        <v>244</v>
      </c>
      <c r="J149" s="28"/>
      <c r="K149" s="29" t="n">
        <v>32.849</v>
      </c>
      <c r="L149" s="25" t="s">
        <v>77</v>
      </c>
      <c r="M149" s="30" t="n">
        <v>0</v>
      </c>
      <c r="N149" s="25"/>
      <c r="O149" s="31" t="n">
        <f aca="false">ROUND(K149*M149,0)</f>
        <v>0</v>
      </c>
      <c r="P149" s="23"/>
      <c r="Q149" s="29"/>
      <c r="R149" s="25"/>
      <c r="S149" s="25"/>
      <c r="T149" s="23" t="n">
        <v>0</v>
      </c>
      <c r="U149" s="32" t="n">
        <f aca="false">ROUND(O149*T149,2)</f>
        <v>0</v>
      </c>
      <c r="W149" s="32" t="n">
        <f aca="false">ROUND(O149*A149,2)</f>
        <v>0</v>
      </c>
      <c r="X149" s="25" t="s">
        <v>127</v>
      </c>
    </row>
    <row r="150" s="24" customFormat="true" ht="25.5" hidden="false" customHeight="true" outlineLevel="0" collapsed="false">
      <c r="A150" s="23" t="n">
        <v>1</v>
      </c>
      <c r="D150" s="25" t="n">
        <v>14</v>
      </c>
      <c r="E150" s="25" t="n">
        <v>0</v>
      </c>
      <c r="F150" s="26" t="s">
        <v>64</v>
      </c>
      <c r="G150" s="25" t="s">
        <v>47</v>
      </c>
      <c r="H150" s="27" t="s">
        <v>245</v>
      </c>
      <c r="I150" s="28" t="s">
        <v>246</v>
      </c>
      <c r="J150" s="28"/>
      <c r="K150" s="29" t="n">
        <v>110.167</v>
      </c>
      <c r="L150" s="25" t="s">
        <v>77</v>
      </c>
      <c r="M150" s="30" t="n">
        <v>0</v>
      </c>
      <c r="N150" s="25"/>
      <c r="O150" s="31" t="n">
        <f aca="false">ROUND(K150*M150,0)</f>
        <v>0</v>
      </c>
      <c r="P150" s="23"/>
      <c r="Q150" s="29"/>
      <c r="R150" s="25"/>
      <c r="S150" s="25"/>
      <c r="T150" s="23" t="n">
        <v>0</v>
      </c>
      <c r="U150" s="32" t="n">
        <f aca="false">ROUND(O150*T150,2)</f>
        <v>0</v>
      </c>
      <c r="W150" s="32" t="n">
        <f aca="false">ROUND(O150*A150,2)</f>
        <v>0</v>
      </c>
      <c r="X150" s="25" t="s">
        <v>127</v>
      </c>
    </row>
    <row r="151" s="24" customFormat="true" ht="25.5" hidden="false" customHeight="true" outlineLevel="0" collapsed="false">
      <c r="A151" s="23" t="n">
        <v>1</v>
      </c>
      <c r="D151" s="25" t="n">
        <v>15</v>
      </c>
      <c r="E151" s="25" t="n">
        <v>0</v>
      </c>
      <c r="F151" s="26" t="s">
        <v>64</v>
      </c>
      <c r="G151" s="25" t="s">
        <v>47</v>
      </c>
      <c r="H151" s="27" t="s">
        <v>247</v>
      </c>
      <c r="I151" s="28" t="s">
        <v>248</v>
      </c>
      <c r="J151" s="28"/>
      <c r="K151" s="29" t="n">
        <v>12.691</v>
      </c>
      <c r="L151" s="25" t="s">
        <v>77</v>
      </c>
      <c r="M151" s="30" t="n">
        <v>0</v>
      </c>
      <c r="N151" s="25"/>
      <c r="O151" s="31" t="n">
        <f aca="false">ROUND(K151*M151,0)</f>
        <v>0</v>
      </c>
      <c r="P151" s="23"/>
      <c r="Q151" s="29"/>
      <c r="R151" s="25"/>
      <c r="S151" s="25"/>
      <c r="T151" s="23" t="n">
        <v>0</v>
      </c>
      <c r="U151" s="32" t="n">
        <f aca="false">ROUND(O151*T151,2)</f>
        <v>0</v>
      </c>
      <c r="W151" s="32" t="n">
        <f aca="false">ROUND(O151*A151,2)</f>
        <v>0</v>
      </c>
      <c r="X151" s="25" t="s">
        <v>127</v>
      </c>
    </row>
    <row r="152" s="24" customFormat="true" ht="12.75" hidden="false" customHeight="true" outlineLevel="0" collapsed="false">
      <c r="A152" s="23" t="n">
        <v>1</v>
      </c>
      <c r="D152" s="25" t="n">
        <v>16</v>
      </c>
      <c r="E152" s="25" t="n">
        <v>0</v>
      </c>
      <c r="F152" s="26" t="s">
        <v>64</v>
      </c>
      <c r="G152" s="25" t="s">
        <v>47</v>
      </c>
      <c r="H152" s="27" t="s">
        <v>249</v>
      </c>
      <c r="I152" s="28" t="s">
        <v>250</v>
      </c>
      <c r="J152" s="28"/>
      <c r="K152" s="29" t="n">
        <v>33.094</v>
      </c>
      <c r="L152" s="25" t="s">
        <v>77</v>
      </c>
      <c r="M152" s="30" t="n">
        <v>0</v>
      </c>
      <c r="N152" s="25"/>
      <c r="O152" s="31" t="n">
        <f aca="false">ROUND(K152*M152,0)</f>
        <v>0</v>
      </c>
      <c r="P152" s="23"/>
      <c r="Q152" s="29"/>
      <c r="R152" s="25"/>
      <c r="S152" s="25"/>
      <c r="T152" s="23" t="n">
        <v>0</v>
      </c>
      <c r="U152" s="32" t="n">
        <f aca="false">ROUND(O152*T152,2)</f>
        <v>0</v>
      </c>
      <c r="W152" s="32" t="n">
        <f aca="false">ROUND(O152*A152,2)</f>
        <v>0</v>
      </c>
      <c r="X152" s="25" t="s">
        <v>127</v>
      </c>
    </row>
    <row r="153" customFormat="false" ht="3" hidden="false" customHeight="true" outlineLevel="0" collapsed="false">
      <c r="D153" s="6"/>
      <c r="E153" s="6"/>
      <c r="F153" s="6"/>
      <c r="G153" s="6"/>
      <c r="H153" s="6"/>
      <c r="I153" s="6"/>
      <c r="J153" s="6"/>
      <c r="K153" s="6"/>
      <c r="L153" s="6"/>
      <c r="M153" s="6"/>
      <c r="N153" s="6"/>
      <c r="O153" s="6"/>
      <c r="P153" s="6"/>
      <c r="Q153" s="6"/>
      <c r="R153" s="6"/>
      <c r="S153" s="6"/>
    </row>
    <row r="154" customFormat="false" ht="15" hidden="false" customHeight="true" outlineLevel="0" collapsed="false">
      <c r="D154" s="33" t="s">
        <v>67</v>
      </c>
      <c r="E154" s="33"/>
      <c r="F154" s="33"/>
      <c r="G154" s="33"/>
      <c r="H154" s="34" t="s">
        <v>217</v>
      </c>
      <c r="I154" s="35" t="s">
        <v>218</v>
      </c>
      <c r="O154" s="36" t="n">
        <f aca="false">ROUND(SUBTOTAL(9,O136:O153),0)</f>
        <v>0</v>
      </c>
      <c r="Q154" s="37" t="n">
        <f aca="false">ROUND(SUBTOTAL(9,Q136:Q153),3)</f>
        <v>1.264</v>
      </c>
      <c r="S154" s="37" t="n">
        <f aca="false">ROUND(SUBTOTAL(9,S136:S153),3)</f>
        <v>0</v>
      </c>
      <c r="U154" s="1" t="n">
        <f aca="false">ROUND(SUBTOTAL(9,U136:U153),2)</f>
        <v>0</v>
      </c>
      <c r="W154" s="1" t="n">
        <f aca="false">ROUND(SUBTOTAL(9,W136:W153),2)</f>
        <v>0</v>
      </c>
    </row>
    <row r="155" customFormat="false" ht="12.75" hidden="false" customHeight="true" outlineLevel="0" collapsed="false"/>
    <row r="156" customFormat="false" ht="15" hidden="false" customHeight="true" outlineLevel="0" collapsed="false">
      <c r="D156" s="5"/>
      <c r="E156" s="5"/>
      <c r="F156" s="5"/>
      <c r="G156" s="5"/>
      <c r="H156" s="14" t="s">
        <v>251</v>
      </c>
      <c r="I156" s="15" t="s">
        <v>252</v>
      </c>
      <c r="J156" s="15"/>
      <c r="K156" s="15"/>
      <c r="L156" s="15"/>
      <c r="M156" s="15"/>
      <c r="N156" s="15"/>
      <c r="O156" s="15"/>
      <c r="P156" s="6"/>
      <c r="Q156" s="6"/>
      <c r="R156" s="6"/>
      <c r="S156" s="6"/>
      <c r="X156" s="1" t="s">
        <v>26</v>
      </c>
    </row>
    <row r="157" customFormat="false" ht="3" hidden="false" customHeight="true" outlineLevel="0" collapsed="false"/>
    <row r="158" s="24" customFormat="true" ht="51" hidden="false" customHeight="true" outlineLevel="0" collapsed="false">
      <c r="A158" s="23" t="n">
        <v>1</v>
      </c>
      <c r="D158" s="25" t="n">
        <v>1</v>
      </c>
      <c r="E158" s="25" t="n">
        <v>0</v>
      </c>
      <c r="F158" s="26" t="n">
        <v>7280569</v>
      </c>
      <c r="G158" s="25" t="s">
        <v>47</v>
      </c>
      <c r="H158" s="27" t="s">
        <v>253</v>
      </c>
      <c r="I158" s="28" t="s">
        <v>254</v>
      </c>
      <c r="J158" s="28"/>
      <c r="K158" s="29" t="n">
        <v>48.148</v>
      </c>
      <c r="L158" s="25" t="s">
        <v>77</v>
      </c>
      <c r="M158" s="30" t="n">
        <v>0</v>
      </c>
      <c r="N158" s="25"/>
      <c r="O158" s="31" t="n">
        <f aca="false">ROUND(K158*M158,0)</f>
        <v>0</v>
      </c>
      <c r="P158" s="23" t="n">
        <v>0.01142</v>
      </c>
      <c r="Q158" s="29" t="n">
        <f aca="false">ROUND(K158*P158,3)</f>
        <v>0.55</v>
      </c>
      <c r="R158" s="25"/>
      <c r="S158" s="25"/>
      <c r="T158" s="23" t="n">
        <v>0</v>
      </c>
      <c r="U158" s="32" t="n">
        <f aca="false">ROUND(O158*T158,2)</f>
        <v>0</v>
      </c>
      <c r="W158" s="32" t="n">
        <f aca="false">ROUND(O158*A158,2)</f>
        <v>0</v>
      </c>
      <c r="X158" s="25" t="s">
        <v>51</v>
      </c>
    </row>
    <row r="159" s="24" customFormat="true" ht="12.75" hidden="false" customHeight="true" outlineLevel="0" collapsed="false">
      <c r="A159" s="23" t="n">
        <v>1</v>
      </c>
      <c r="D159" s="25" t="n">
        <v>2</v>
      </c>
      <c r="E159" s="25" t="n">
        <v>0</v>
      </c>
      <c r="F159" s="26" t="n">
        <v>7280617</v>
      </c>
      <c r="G159" s="25" t="s">
        <v>47</v>
      </c>
      <c r="H159" s="27" t="s">
        <v>255</v>
      </c>
      <c r="I159" s="28" t="s">
        <v>256</v>
      </c>
      <c r="J159" s="28"/>
      <c r="K159" s="29" t="n">
        <v>48.148</v>
      </c>
      <c r="L159" s="25" t="s">
        <v>77</v>
      </c>
      <c r="M159" s="30" t="n">
        <v>0</v>
      </c>
      <c r="N159" s="25"/>
      <c r="O159" s="31" t="n">
        <f aca="false">ROUND(K159*M159,0)</f>
        <v>0</v>
      </c>
      <c r="P159" s="23"/>
      <c r="Q159" s="29"/>
      <c r="R159" s="25"/>
      <c r="S159" s="25"/>
      <c r="T159" s="23" t="n">
        <v>0</v>
      </c>
      <c r="U159" s="32" t="n">
        <f aca="false">ROUND(O159*T159,2)</f>
        <v>0</v>
      </c>
      <c r="W159" s="32" t="n">
        <f aca="false">ROUND(O159*A159,2)</f>
        <v>0</v>
      </c>
      <c r="X159" s="25" t="s">
        <v>51</v>
      </c>
    </row>
    <row r="160" s="24" customFormat="true" ht="12.75" hidden="false" customHeight="true" outlineLevel="0" collapsed="false">
      <c r="A160" s="23" t="n">
        <v>1</v>
      </c>
      <c r="D160" s="25" t="n">
        <v>3</v>
      </c>
      <c r="E160" s="25" t="n">
        <v>0</v>
      </c>
      <c r="F160" s="26" t="n">
        <v>7280653</v>
      </c>
      <c r="G160" s="25" t="s">
        <v>47</v>
      </c>
      <c r="H160" s="27" t="s">
        <v>257</v>
      </c>
      <c r="I160" s="28" t="s">
        <v>258</v>
      </c>
      <c r="J160" s="28"/>
      <c r="K160" s="29" t="n">
        <v>0.722</v>
      </c>
      <c r="L160" s="25" t="s">
        <v>50</v>
      </c>
      <c r="M160" s="30" t="n">
        <v>0</v>
      </c>
      <c r="N160" s="25"/>
      <c r="O160" s="31" t="n">
        <f aca="false">ROUND(K160*M160,0)</f>
        <v>0</v>
      </c>
      <c r="P160" s="23" t="n">
        <v>0.00281</v>
      </c>
      <c r="Q160" s="29" t="n">
        <f aca="false">ROUND(K160*P160,3)</f>
        <v>0.002</v>
      </c>
      <c r="R160" s="25"/>
      <c r="S160" s="25"/>
      <c r="T160" s="23" t="n">
        <v>0</v>
      </c>
      <c r="U160" s="32" t="n">
        <f aca="false">ROUND(O160*T160,2)</f>
        <v>0</v>
      </c>
      <c r="W160" s="32" t="n">
        <f aca="false">ROUND(O160*A160,2)</f>
        <v>0</v>
      </c>
      <c r="X160" s="25" t="s">
        <v>51</v>
      </c>
    </row>
    <row r="161" s="24" customFormat="true" ht="12.75" hidden="false" customHeight="true" outlineLevel="0" collapsed="false">
      <c r="A161" s="23" t="n">
        <v>1</v>
      </c>
      <c r="D161" s="25" t="n">
        <v>4</v>
      </c>
      <c r="E161" s="25" t="n">
        <v>0</v>
      </c>
      <c r="F161" s="26" t="s">
        <v>64</v>
      </c>
      <c r="G161" s="25" t="s">
        <v>47</v>
      </c>
      <c r="H161" s="27" t="s">
        <v>259</v>
      </c>
      <c r="I161" s="28" t="s">
        <v>260</v>
      </c>
      <c r="J161" s="28"/>
      <c r="K161" s="29" t="n">
        <v>0.78</v>
      </c>
      <c r="L161" s="25" t="s">
        <v>50</v>
      </c>
      <c r="M161" s="30" t="n">
        <v>0</v>
      </c>
      <c r="N161" s="25"/>
      <c r="O161" s="31" t="n">
        <f aca="false">ROUND(K161*M161,0)</f>
        <v>0</v>
      </c>
      <c r="P161" s="23"/>
      <c r="Q161" s="29"/>
      <c r="R161" s="25"/>
      <c r="S161" s="25"/>
      <c r="T161" s="23" t="n">
        <v>0</v>
      </c>
      <c r="U161" s="32" t="n">
        <f aca="false">ROUND(O161*T161,2)</f>
        <v>0</v>
      </c>
      <c r="W161" s="32" t="n">
        <f aca="false">ROUND(O161*A161,2)</f>
        <v>0</v>
      </c>
      <c r="X161" s="25" t="s">
        <v>127</v>
      </c>
    </row>
    <row r="162" customFormat="false" ht="3" hidden="false" customHeight="true" outlineLevel="0" collapsed="false">
      <c r="D162" s="6"/>
      <c r="E162" s="6"/>
      <c r="F162" s="6"/>
      <c r="G162" s="6"/>
      <c r="H162" s="6"/>
      <c r="I162" s="6"/>
      <c r="J162" s="6"/>
      <c r="K162" s="6"/>
      <c r="L162" s="6"/>
      <c r="M162" s="6"/>
      <c r="N162" s="6"/>
      <c r="O162" s="6"/>
      <c r="P162" s="6"/>
      <c r="Q162" s="6"/>
      <c r="R162" s="6"/>
      <c r="S162" s="6"/>
    </row>
    <row r="163" customFormat="false" ht="15" hidden="false" customHeight="true" outlineLevel="0" collapsed="false">
      <c r="D163" s="33" t="s">
        <v>67</v>
      </c>
      <c r="E163" s="33"/>
      <c r="F163" s="33"/>
      <c r="G163" s="33"/>
      <c r="H163" s="34" t="s">
        <v>251</v>
      </c>
      <c r="I163" s="35" t="s">
        <v>252</v>
      </c>
      <c r="O163" s="36" t="n">
        <f aca="false">ROUND(SUBTOTAL(9,O157:O162),0)</f>
        <v>0</v>
      </c>
      <c r="Q163" s="37" t="n">
        <f aca="false">ROUND(SUBTOTAL(9,Q157:Q162),3)</f>
        <v>0.552</v>
      </c>
      <c r="S163" s="37" t="n">
        <f aca="false">ROUND(SUBTOTAL(9,S157:S162),3)</f>
        <v>0</v>
      </c>
      <c r="U163" s="1" t="n">
        <f aca="false">ROUND(SUBTOTAL(9,U157:U162),2)</f>
        <v>0</v>
      </c>
      <c r="W163" s="1" t="n">
        <f aca="false">ROUND(SUBTOTAL(9,W157:W162),2)</f>
        <v>0</v>
      </c>
    </row>
    <row r="164" customFormat="false" ht="12.75" hidden="false" customHeight="true" outlineLevel="0" collapsed="false"/>
    <row r="165" customFormat="false" ht="15" hidden="false" customHeight="true" outlineLevel="0" collapsed="false">
      <c r="D165" s="5"/>
      <c r="E165" s="5"/>
      <c r="F165" s="5"/>
      <c r="G165" s="5"/>
      <c r="H165" s="14" t="s">
        <v>261</v>
      </c>
      <c r="I165" s="15" t="s">
        <v>262</v>
      </c>
      <c r="J165" s="15"/>
      <c r="K165" s="15"/>
      <c r="L165" s="15"/>
      <c r="M165" s="15"/>
      <c r="N165" s="15"/>
      <c r="O165" s="15"/>
      <c r="P165" s="6"/>
      <c r="Q165" s="6"/>
      <c r="R165" s="6"/>
      <c r="S165" s="6"/>
      <c r="X165" s="1" t="s">
        <v>26</v>
      </c>
    </row>
    <row r="166" customFormat="false" ht="3" hidden="false" customHeight="true" outlineLevel="0" collapsed="false"/>
    <row r="167" s="24" customFormat="true" ht="25.5" hidden="false" customHeight="true" outlineLevel="0" collapsed="false">
      <c r="A167" s="23" t="n">
        <v>1</v>
      </c>
      <c r="D167" s="25" t="n">
        <v>1</v>
      </c>
      <c r="E167" s="25" t="n">
        <v>0</v>
      </c>
      <c r="F167" s="26" t="n">
        <v>7310146</v>
      </c>
      <c r="G167" s="25" t="s">
        <v>47</v>
      </c>
      <c r="H167" s="27" t="s">
        <v>263</v>
      </c>
      <c r="I167" s="28" t="s">
        <v>264</v>
      </c>
      <c r="J167" s="28"/>
      <c r="K167" s="29" t="n">
        <v>226.077</v>
      </c>
      <c r="L167" s="25" t="s">
        <v>77</v>
      </c>
      <c r="M167" s="30" t="n">
        <v>0</v>
      </c>
      <c r="N167" s="25"/>
      <c r="O167" s="31" t="n">
        <f aca="false">ROUND(K167*M167,0)</f>
        <v>0</v>
      </c>
      <c r="P167" s="23" t="n">
        <v>0.00153</v>
      </c>
      <c r="Q167" s="29" t="n">
        <f aca="false">ROUND(K167*P167,3)</f>
        <v>0.346</v>
      </c>
      <c r="R167" s="25"/>
      <c r="S167" s="25"/>
      <c r="T167" s="23" t="n">
        <v>0</v>
      </c>
      <c r="U167" s="32" t="n">
        <f aca="false">ROUND(O167*T167,2)</f>
        <v>0</v>
      </c>
      <c r="W167" s="32" t="n">
        <f aca="false">ROUND(O167*A167,2)</f>
        <v>0</v>
      </c>
      <c r="X167" s="25" t="s">
        <v>51</v>
      </c>
    </row>
    <row r="168" s="24" customFormat="true" ht="38.25" hidden="false" customHeight="true" outlineLevel="0" collapsed="false">
      <c r="A168" s="23" t="n">
        <v>1</v>
      </c>
      <c r="D168" s="25" t="n">
        <v>2</v>
      </c>
      <c r="E168" s="25" t="n">
        <v>0</v>
      </c>
      <c r="F168" s="26" t="s">
        <v>64</v>
      </c>
      <c r="G168" s="25" t="s">
        <v>47</v>
      </c>
      <c r="H168" s="27" t="s">
        <v>265</v>
      </c>
      <c r="I168" s="28" t="s">
        <v>266</v>
      </c>
      <c r="J168" s="28"/>
      <c r="K168" s="29" t="n">
        <v>226.077</v>
      </c>
      <c r="L168" s="25" t="s">
        <v>77</v>
      </c>
      <c r="M168" s="30" t="n">
        <v>0</v>
      </c>
      <c r="N168" s="25"/>
      <c r="O168" s="31" t="n">
        <f aca="false">ROUND(K168*M168,0)</f>
        <v>0</v>
      </c>
      <c r="P168" s="23"/>
      <c r="Q168" s="29"/>
      <c r="R168" s="25"/>
      <c r="S168" s="25"/>
      <c r="T168" s="23" t="n">
        <v>0</v>
      </c>
      <c r="U168" s="32" t="n">
        <f aca="false">ROUND(O168*T168,2)</f>
        <v>0</v>
      </c>
      <c r="W168" s="32" t="n">
        <f aca="false">ROUND(O168*A168,2)</f>
        <v>0</v>
      </c>
      <c r="X168" s="25" t="s">
        <v>127</v>
      </c>
    </row>
    <row r="169" s="24" customFormat="true" ht="12.75" hidden="false" customHeight="true" outlineLevel="0" collapsed="false">
      <c r="A169" s="23" t="n">
        <v>1</v>
      </c>
      <c r="D169" s="25" t="n">
        <v>3</v>
      </c>
      <c r="E169" s="25" t="n">
        <v>0</v>
      </c>
      <c r="F169" s="26" t="n">
        <v>7310153</v>
      </c>
      <c r="G169" s="25" t="s">
        <v>47</v>
      </c>
      <c r="H169" s="27" t="s">
        <v>267</v>
      </c>
      <c r="I169" s="28" t="s">
        <v>268</v>
      </c>
      <c r="J169" s="28"/>
      <c r="K169" s="29" t="n">
        <v>113.039</v>
      </c>
      <c r="L169" s="25" t="s">
        <v>77</v>
      </c>
      <c r="M169" s="30" t="n">
        <v>0</v>
      </c>
      <c r="N169" s="25"/>
      <c r="O169" s="31" t="n">
        <f aca="false">ROUND(K169*M169,0)</f>
        <v>0</v>
      </c>
      <c r="P169" s="23" t="n">
        <v>0.0001</v>
      </c>
      <c r="Q169" s="29" t="n">
        <f aca="false">ROUND(K169*P169,3)</f>
        <v>0.011</v>
      </c>
      <c r="R169" s="25"/>
      <c r="S169" s="25"/>
      <c r="T169" s="23" t="n">
        <v>0</v>
      </c>
      <c r="U169" s="32" t="n">
        <f aca="false">ROUND(O169*T169,2)</f>
        <v>0</v>
      </c>
      <c r="W169" s="32" t="n">
        <f aca="false">ROUND(O169*A169,2)</f>
        <v>0</v>
      </c>
      <c r="X169" s="25" t="s">
        <v>51</v>
      </c>
    </row>
    <row r="170" s="24" customFormat="true" ht="25.5" hidden="false" customHeight="true" outlineLevel="0" collapsed="false">
      <c r="A170" s="23" t="n">
        <v>1</v>
      </c>
      <c r="D170" s="25" t="n">
        <v>4</v>
      </c>
      <c r="E170" s="25" t="n">
        <v>0</v>
      </c>
      <c r="F170" s="26" t="n">
        <v>7310140</v>
      </c>
      <c r="G170" s="25" t="s">
        <v>47</v>
      </c>
      <c r="H170" s="27" t="s">
        <v>269</v>
      </c>
      <c r="I170" s="28" t="s">
        <v>270</v>
      </c>
      <c r="J170" s="28"/>
      <c r="K170" s="29" t="n">
        <v>62.088</v>
      </c>
      <c r="L170" s="25" t="s">
        <v>77</v>
      </c>
      <c r="M170" s="30" t="n">
        <v>0</v>
      </c>
      <c r="N170" s="25"/>
      <c r="O170" s="31" t="n">
        <f aca="false">ROUND(K170*M170,0)</f>
        <v>0</v>
      </c>
      <c r="P170" s="23" t="n">
        <v>0.00014</v>
      </c>
      <c r="Q170" s="29" t="n">
        <f aca="false">ROUND(K170*P170,3)</f>
        <v>0.009</v>
      </c>
      <c r="R170" s="25"/>
      <c r="S170" s="25"/>
      <c r="T170" s="23" t="n">
        <v>0</v>
      </c>
      <c r="U170" s="32" t="n">
        <f aca="false">ROUND(O170*T170,2)</f>
        <v>0</v>
      </c>
      <c r="W170" s="32" t="n">
        <f aca="false">ROUND(O170*A170,2)</f>
        <v>0</v>
      </c>
      <c r="X170" s="25" t="s">
        <v>51</v>
      </c>
    </row>
    <row r="171" s="24" customFormat="true" ht="12.75" hidden="false" customHeight="true" outlineLevel="0" collapsed="false">
      <c r="A171" s="23" t="n">
        <v>1</v>
      </c>
      <c r="D171" s="25" t="n">
        <v>5</v>
      </c>
      <c r="E171" s="25" t="n">
        <v>0</v>
      </c>
      <c r="F171" s="26" t="s">
        <v>64</v>
      </c>
      <c r="G171" s="25" t="s">
        <v>47</v>
      </c>
      <c r="H171" s="27" t="s">
        <v>271</v>
      </c>
      <c r="I171" s="28" t="s">
        <v>272</v>
      </c>
      <c r="J171" s="28"/>
      <c r="K171" s="29" t="n">
        <v>62.088</v>
      </c>
      <c r="L171" s="25" t="s">
        <v>77</v>
      </c>
      <c r="M171" s="30" t="n">
        <v>0</v>
      </c>
      <c r="N171" s="25"/>
      <c r="O171" s="31" t="n">
        <f aca="false">ROUND(K171*M171,0)</f>
        <v>0</v>
      </c>
      <c r="P171" s="23"/>
      <c r="Q171" s="29"/>
      <c r="R171" s="25"/>
      <c r="S171" s="25"/>
      <c r="T171" s="23" t="n">
        <v>0</v>
      </c>
      <c r="U171" s="32" t="n">
        <f aca="false">ROUND(O171*T171,2)</f>
        <v>0</v>
      </c>
      <c r="W171" s="32" t="n">
        <f aca="false">ROUND(O171*A171,2)</f>
        <v>0</v>
      </c>
      <c r="X171" s="25" t="s">
        <v>127</v>
      </c>
    </row>
    <row r="172" s="24" customFormat="true" ht="12.75" hidden="false" customHeight="true" outlineLevel="0" collapsed="false">
      <c r="A172" s="23" t="n">
        <v>1</v>
      </c>
      <c r="D172" s="25" t="n">
        <v>6</v>
      </c>
      <c r="E172" s="25" t="n">
        <v>0</v>
      </c>
      <c r="F172" s="26" t="n">
        <v>7310193</v>
      </c>
      <c r="G172" s="25" t="s">
        <v>47</v>
      </c>
      <c r="H172" s="27" t="s">
        <v>273</v>
      </c>
      <c r="I172" s="28" t="s">
        <v>274</v>
      </c>
      <c r="J172" s="28"/>
      <c r="K172" s="29" t="n">
        <v>70.775</v>
      </c>
      <c r="L172" s="25" t="s">
        <v>77</v>
      </c>
      <c r="M172" s="30" t="n">
        <v>0</v>
      </c>
      <c r="N172" s="25"/>
      <c r="O172" s="31" t="n">
        <f aca="false">ROUND(K172*M172,0)</f>
        <v>0</v>
      </c>
      <c r="P172" s="23" t="n">
        <v>0.02656</v>
      </c>
      <c r="Q172" s="29" t="n">
        <f aca="false">ROUND(K172*P172,3)</f>
        <v>1.88</v>
      </c>
      <c r="R172" s="25"/>
      <c r="S172" s="25"/>
      <c r="T172" s="23" t="n">
        <v>0</v>
      </c>
      <c r="U172" s="32" t="n">
        <f aca="false">ROUND(O172*T172,2)</f>
        <v>0</v>
      </c>
      <c r="W172" s="32" t="n">
        <f aca="false">ROUND(O172*A172,2)</f>
        <v>0</v>
      </c>
      <c r="X172" s="25" t="s">
        <v>51</v>
      </c>
    </row>
    <row r="173" s="24" customFormat="true" ht="12.75" hidden="false" customHeight="true" outlineLevel="0" collapsed="false">
      <c r="A173" s="23" t="n">
        <v>1</v>
      </c>
      <c r="D173" s="25" t="n">
        <v>7</v>
      </c>
      <c r="E173" s="25" t="n">
        <v>0</v>
      </c>
      <c r="F173" s="26" t="n">
        <v>7310229</v>
      </c>
      <c r="G173" s="25" t="s">
        <v>47</v>
      </c>
      <c r="H173" s="27" t="s">
        <v>275</v>
      </c>
      <c r="I173" s="28" t="s">
        <v>276</v>
      </c>
      <c r="J173" s="28"/>
      <c r="K173" s="29" t="n">
        <v>68.092</v>
      </c>
      <c r="L173" s="25" t="s">
        <v>77</v>
      </c>
      <c r="M173" s="30" t="n">
        <v>0</v>
      </c>
      <c r="N173" s="25"/>
      <c r="O173" s="31" t="n">
        <f aca="false">ROUND(K173*M173,0)</f>
        <v>0</v>
      </c>
      <c r="P173" s="23" t="n">
        <v>0.0001</v>
      </c>
      <c r="Q173" s="29" t="n">
        <f aca="false">ROUND(K173*P173,3)</f>
        <v>0.007</v>
      </c>
      <c r="R173" s="25"/>
      <c r="S173" s="25"/>
      <c r="T173" s="23" t="n">
        <v>0</v>
      </c>
      <c r="U173" s="32" t="n">
        <f aca="false">ROUND(O173*T173,2)</f>
        <v>0</v>
      </c>
      <c r="W173" s="32" t="n">
        <f aca="false">ROUND(O173*A173,2)</f>
        <v>0</v>
      </c>
      <c r="X173" s="25" t="s">
        <v>51</v>
      </c>
    </row>
    <row r="174" s="24" customFormat="true" ht="12.75" hidden="false" customHeight="true" outlineLevel="0" collapsed="false">
      <c r="A174" s="23" t="n">
        <v>1</v>
      </c>
      <c r="D174" s="25" t="n">
        <v>8</v>
      </c>
      <c r="E174" s="25" t="n">
        <v>0</v>
      </c>
      <c r="F174" s="26" t="n">
        <v>7310235</v>
      </c>
      <c r="G174" s="25" t="s">
        <v>47</v>
      </c>
      <c r="H174" s="27" t="s">
        <v>277</v>
      </c>
      <c r="I174" s="28" t="s">
        <v>278</v>
      </c>
      <c r="J174" s="28"/>
      <c r="K174" s="29" t="n">
        <v>141.551</v>
      </c>
      <c r="L174" s="25" t="s">
        <v>77</v>
      </c>
      <c r="M174" s="30" t="n">
        <v>0</v>
      </c>
      <c r="N174" s="25"/>
      <c r="O174" s="31" t="n">
        <f aca="false">ROUND(K174*M174,0)</f>
        <v>0</v>
      </c>
      <c r="P174" s="23"/>
      <c r="Q174" s="29"/>
      <c r="R174" s="25"/>
      <c r="S174" s="25"/>
      <c r="T174" s="23" t="n">
        <v>0</v>
      </c>
      <c r="U174" s="32" t="n">
        <f aca="false">ROUND(O174*T174,2)</f>
        <v>0</v>
      </c>
      <c r="W174" s="32" t="n">
        <f aca="false">ROUND(O174*A174,2)</f>
        <v>0</v>
      </c>
      <c r="X174" s="25" t="s">
        <v>51</v>
      </c>
    </row>
    <row r="175" s="24" customFormat="true" ht="12.75" hidden="false" customHeight="true" outlineLevel="0" collapsed="false">
      <c r="A175" s="23" t="n">
        <v>1</v>
      </c>
      <c r="D175" s="25" t="n">
        <v>9</v>
      </c>
      <c r="E175" s="25" t="n">
        <v>0</v>
      </c>
      <c r="F175" s="26" t="s">
        <v>64</v>
      </c>
      <c r="G175" s="25" t="s">
        <v>47</v>
      </c>
      <c r="H175" s="27" t="s">
        <v>279</v>
      </c>
      <c r="I175" s="28" t="s">
        <v>216</v>
      </c>
      <c r="J175" s="28"/>
      <c r="K175" s="29" t="n">
        <v>162.784</v>
      </c>
      <c r="L175" s="25" t="s">
        <v>77</v>
      </c>
      <c r="M175" s="30" t="n">
        <v>0</v>
      </c>
      <c r="N175" s="25"/>
      <c r="O175" s="31" t="n">
        <f aca="false">ROUND(K175*M175,0)</f>
        <v>0</v>
      </c>
      <c r="P175" s="23"/>
      <c r="Q175" s="29"/>
      <c r="R175" s="25"/>
      <c r="S175" s="25"/>
      <c r="T175" s="23" t="n">
        <v>0</v>
      </c>
      <c r="U175" s="32" t="n">
        <f aca="false">ROUND(O175*T175,2)</f>
        <v>0</v>
      </c>
      <c r="W175" s="32" t="n">
        <f aca="false">ROUND(O175*A175,2)</f>
        <v>0</v>
      </c>
      <c r="X175" s="25" t="s">
        <v>127</v>
      </c>
    </row>
    <row r="176" customFormat="false" ht="3" hidden="false" customHeight="true" outlineLevel="0" collapsed="false">
      <c r="D176" s="6"/>
      <c r="E176" s="6"/>
      <c r="F176" s="6"/>
      <c r="G176" s="6"/>
      <c r="H176" s="6"/>
      <c r="I176" s="6"/>
      <c r="J176" s="6"/>
      <c r="K176" s="6"/>
      <c r="L176" s="6"/>
      <c r="M176" s="6"/>
      <c r="N176" s="6"/>
      <c r="O176" s="6"/>
      <c r="P176" s="6"/>
      <c r="Q176" s="6"/>
      <c r="R176" s="6"/>
      <c r="S176" s="6"/>
    </row>
    <row r="177" customFormat="false" ht="15" hidden="false" customHeight="true" outlineLevel="0" collapsed="false">
      <c r="D177" s="33" t="s">
        <v>67</v>
      </c>
      <c r="E177" s="33"/>
      <c r="F177" s="33"/>
      <c r="G177" s="33"/>
      <c r="H177" s="34" t="s">
        <v>261</v>
      </c>
      <c r="I177" s="35" t="s">
        <v>262</v>
      </c>
      <c r="O177" s="36" t="n">
        <f aca="false">ROUND(SUBTOTAL(9,O166:O176),0)</f>
        <v>0</v>
      </c>
      <c r="Q177" s="37" t="n">
        <f aca="false">ROUND(SUBTOTAL(9,Q166:Q176),3)</f>
        <v>2.253</v>
      </c>
      <c r="S177" s="37" t="n">
        <f aca="false">ROUND(SUBTOTAL(9,S166:S176),3)</f>
        <v>0</v>
      </c>
      <c r="U177" s="1" t="n">
        <f aca="false">ROUND(SUBTOTAL(9,U166:U176),2)</f>
        <v>0</v>
      </c>
      <c r="W177" s="1" t="n">
        <f aca="false">ROUND(SUBTOTAL(9,W166:W176),2)</f>
        <v>0</v>
      </c>
    </row>
    <row r="178" customFormat="false" ht="12.75" hidden="false" customHeight="true" outlineLevel="0" collapsed="false"/>
    <row r="179" customFormat="false" ht="15" hidden="false" customHeight="true" outlineLevel="0" collapsed="false">
      <c r="D179" s="5"/>
      <c r="E179" s="5"/>
      <c r="F179" s="5"/>
      <c r="G179" s="5"/>
      <c r="H179" s="14" t="s">
        <v>280</v>
      </c>
      <c r="I179" s="15" t="s">
        <v>281</v>
      </c>
      <c r="J179" s="15"/>
      <c r="K179" s="15"/>
      <c r="L179" s="15"/>
      <c r="M179" s="15"/>
      <c r="N179" s="15"/>
      <c r="O179" s="15"/>
      <c r="P179" s="6"/>
      <c r="Q179" s="6"/>
      <c r="R179" s="6"/>
      <c r="S179" s="6"/>
      <c r="X179" s="1" t="s">
        <v>26</v>
      </c>
    </row>
    <row r="180" customFormat="false" ht="3" hidden="false" customHeight="true" outlineLevel="0" collapsed="false"/>
    <row r="181" customFormat="false" ht="12.75" hidden="false" customHeight="true" outlineLevel="0" collapsed="false">
      <c r="A181" s="16" t="n">
        <v>1</v>
      </c>
      <c r="D181" s="1" t="n">
        <v>1</v>
      </c>
      <c r="E181" s="1" t="n">
        <v>0</v>
      </c>
      <c r="F181" s="4" t="n">
        <v>7343257</v>
      </c>
      <c r="G181" s="1" t="s">
        <v>47</v>
      </c>
      <c r="H181" s="17" t="s">
        <v>282</v>
      </c>
      <c r="I181" s="18" t="s">
        <v>283</v>
      </c>
      <c r="J181" s="18"/>
      <c r="K181" s="19" t="n">
        <v>29.62</v>
      </c>
      <c r="L181" s="1" t="s">
        <v>72</v>
      </c>
      <c r="M181" s="20" t="n">
        <v>0</v>
      </c>
      <c r="O181" s="21" t="n">
        <f aca="false">ROUND(K181*M181,0)</f>
        <v>0</v>
      </c>
      <c r="R181" s="16" t="n">
        <v>0.00135</v>
      </c>
      <c r="S181" s="19" t="n">
        <f aca="false">ROUND(K181*R181,3)</f>
        <v>0.04</v>
      </c>
      <c r="T181" s="16" t="n">
        <v>0</v>
      </c>
      <c r="U181" s="22" t="n">
        <f aca="false">ROUND(O181*T181,2)</f>
        <v>0</v>
      </c>
      <c r="W181" s="22" t="n">
        <f aca="false">ROUND(O181*A181,2)</f>
        <v>0</v>
      </c>
      <c r="X181" s="1" t="s">
        <v>51</v>
      </c>
    </row>
    <row r="182" customFormat="false" ht="12.75" hidden="false" customHeight="true" outlineLevel="0" collapsed="false">
      <c r="A182" s="16" t="n">
        <v>1</v>
      </c>
      <c r="D182" s="1" t="n">
        <v>2</v>
      </c>
      <c r="E182" s="1" t="n">
        <v>0</v>
      </c>
      <c r="F182" s="4" t="n">
        <v>7343258</v>
      </c>
      <c r="G182" s="1" t="s">
        <v>47</v>
      </c>
      <c r="H182" s="17" t="s">
        <v>284</v>
      </c>
      <c r="I182" s="18" t="s">
        <v>285</v>
      </c>
      <c r="J182" s="18"/>
      <c r="K182" s="19" t="n">
        <v>5.18</v>
      </c>
      <c r="L182" s="1" t="s">
        <v>72</v>
      </c>
      <c r="M182" s="20" t="n">
        <v>0</v>
      </c>
      <c r="O182" s="21" t="n">
        <f aca="false">ROUND(K182*M182,0)</f>
        <v>0</v>
      </c>
      <c r="R182" s="16" t="n">
        <v>0.00287</v>
      </c>
      <c r="S182" s="19" t="n">
        <f aca="false">ROUND(K182*R182,3)</f>
        <v>0.015</v>
      </c>
      <c r="T182" s="16" t="n">
        <v>0</v>
      </c>
      <c r="U182" s="22" t="n">
        <f aca="false">ROUND(O182*T182,2)</f>
        <v>0</v>
      </c>
      <c r="W182" s="22" t="n">
        <f aca="false">ROUND(O182*A182,2)</f>
        <v>0</v>
      </c>
      <c r="X182" s="1" t="s">
        <v>51</v>
      </c>
    </row>
    <row r="183" s="24" customFormat="true" ht="25.5" hidden="false" customHeight="true" outlineLevel="0" collapsed="false">
      <c r="A183" s="23" t="n">
        <v>1</v>
      </c>
      <c r="D183" s="25" t="n">
        <v>3</v>
      </c>
      <c r="E183" s="25" t="n">
        <v>0</v>
      </c>
      <c r="F183" s="26" t="n">
        <v>7341910</v>
      </c>
      <c r="G183" s="25" t="s">
        <v>47</v>
      </c>
      <c r="H183" s="27" t="s">
        <v>286</v>
      </c>
      <c r="I183" s="28" t="s">
        <v>287</v>
      </c>
      <c r="J183" s="28"/>
      <c r="K183" s="29" t="n">
        <v>21.31</v>
      </c>
      <c r="L183" s="25" t="s">
        <v>72</v>
      </c>
      <c r="M183" s="30" t="n">
        <v>0</v>
      </c>
      <c r="N183" s="25"/>
      <c r="O183" s="31" t="n">
        <f aca="false">ROUND(K183*M183,0)</f>
        <v>0</v>
      </c>
      <c r="P183" s="23" t="n">
        <v>0.0013</v>
      </c>
      <c r="Q183" s="29" t="n">
        <f aca="false">ROUND(K183*P183,3)</f>
        <v>0.028</v>
      </c>
      <c r="R183" s="23"/>
      <c r="S183" s="29"/>
      <c r="T183" s="23" t="n">
        <v>0</v>
      </c>
      <c r="U183" s="32" t="n">
        <f aca="false">ROUND(O183*T183,2)</f>
        <v>0</v>
      </c>
      <c r="W183" s="32" t="n">
        <f aca="false">ROUND(O183*A183,2)</f>
        <v>0</v>
      </c>
      <c r="X183" s="25" t="s">
        <v>51</v>
      </c>
    </row>
    <row r="184" s="24" customFormat="true" ht="38.25" hidden="false" customHeight="true" outlineLevel="0" collapsed="false">
      <c r="A184" s="23" t="n">
        <v>1</v>
      </c>
      <c r="D184" s="25" t="n">
        <v>4</v>
      </c>
      <c r="E184" s="25" t="n">
        <v>0</v>
      </c>
      <c r="F184" s="26" t="n">
        <v>0</v>
      </c>
      <c r="G184" s="25" t="s">
        <v>47</v>
      </c>
      <c r="H184" s="27" t="s">
        <v>288</v>
      </c>
      <c r="I184" s="28" t="s">
        <v>289</v>
      </c>
      <c r="J184" s="28"/>
      <c r="K184" s="29" t="n">
        <v>3.2</v>
      </c>
      <c r="L184" s="25" t="s">
        <v>72</v>
      </c>
      <c r="M184" s="30" t="n">
        <v>0</v>
      </c>
      <c r="N184" s="25"/>
      <c r="O184" s="31" t="n">
        <f aca="false">ROUND(K184*M184,0)</f>
        <v>0</v>
      </c>
      <c r="P184" s="23"/>
      <c r="Q184" s="29"/>
      <c r="R184" s="23"/>
      <c r="S184" s="29"/>
      <c r="T184" s="23" t="n">
        <v>0</v>
      </c>
      <c r="U184" s="32" t="n">
        <f aca="false">ROUND(O184*T184,2)</f>
        <v>0</v>
      </c>
      <c r="W184" s="32" t="n">
        <f aca="false">ROUND(O184*A184,2)</f>
        <v>0</v>
      </c>
      <c r="X184" s="25" t="s">
        <v>51</v>
      </c>
    </row>
    <row r="185" s="24" customFormat="true" ht="25.5" hidden="false" customHeight="true" outlineLevel="0" collapsed="false">
      <c r="A185" s="23" t="n">
        <v>1</v>
      </c>
      <c r="D185" s="25" t="n">
        <v>5</v>
      </c>
      <c r="E185" s="25" t="n">
        <v>0</v>
      </c>
      <c r="F185" s="26" t="n">
        <v>7341913</v>
      </c>
      <c r="G185" s="25" t="s">
        <v>47</v>
      </c>
      <c r="H185" s="27" t="s">
        <v>286</v>
      </c>
      <c r="I185" s="28" t="s">
        <v>290</v>
      </c>
      <c r="J185" s="28"/>
      <c r="K185" s="29" t="n">
        <v>0.99</v>
      </c>
      <c r="L185" s="25" t="s">
        <v>72</v>
      </c>
      <c r="M185" s="30" t="n">
        <v>0</v>
      </c>
      <c r="N185" s="25"/>
      <c r="O185" s="31" t="n">
        <f aca="false">ROUND(K185*M185,0)</f>
        <v>0</v>
      </c>
      <c r="P185" s="23" t="n">
        <v>0.00257</v>
      </c>
      <c r="Q185" s="29" t="n">
        <f aca="false">ROUND(K185*P185,3)</f>
        <v>0.003</v>
      </c>
      <c r="R185" s="23"/>
      <c r="S185" s="29"/>
      <c r="T185" s="23" t="n">
        <v>0</v>
      </c>
      <c r="U185" s="32" t="n">
        <f aca="false">ROUND(O185*T185,2)</f>
        <v>0</v>
      </c>
      <c r="W185" s="32" t="n">
        <f aca="false">ROUND(O185*A185,2)</f>
        <v>0</v>
      </c>
      <c r="X185" s="25" t="s">
        <v>51</v>
      </c>
    </row>
    <row r="186" s="24" customFormat="true" ht="25.5" hidden="false" customHeight="true" outlineLevel="0" collapsed="false">
      <c r="A186" s="23" t="n">
        <v>1</v>
      </c>
      <c r="D186" s="25" t="n">
        <v>6</v>
      </c>
      <c r="E186" s="25" t="n">
        <v>0</v>
      </c>
      <c r="F186" s="26" t="n">
        <v>7341912</v>
      </c>
      <c r="G186" s="25" t="s">
        <v>47</v>
      </c>
      <c r="H186" s="27" t="s">
        <v>291</v>
      </c>
      <c r="I186" s="28" t="s">
        <v>292</v>
      </c>
      <c r="J186" s="28"/>
      <c r="K186" s="29" t="n">
        <v>0.99</v>
      </c>
      <c r="L186" s="25" t="s">
        <v>72</v>
      </c>
      <c r="M186" s="30" t="n">
        <v>0</v>
      </c>
      <c r="N186" s="25"/>
      <c r="O186" s="31" t="n">
        <f aca="false">ROUND(K186*M186,0)</f>
        <v>0</v>
      </c>
      <c r="P186" s="23" t="n">
        <v>0.00206</v>
      </c>
      <c r="Q186" s="29" t="n">
        <f aca="false">ROUND(K186*P186,3)</f>
        <v>0.002</v>
      </c>
      <c r="R186" s="23"/>
      <c r="S186" s="29"/>
      <c r="T186" s="23" t="n">
        <v>0</v>
      </c>
      <c r="U186" s="32" t="n">
        <f aca="false">ROUND(O186*T186,2)</f>
        <v>0</v>
      </c>
      <c r="W186" s="32" t="n">
        <f aca="false">ROUND(O186*A186,2)</f>
        <v>0</v>
      </c>
      <c r="X186" s="25" t="s">
        <v>51</v>
      </c>
    </row>
    <row r="187" customFormat="false" ht="3" hidden="false" customHeight="true" outlineLevel="0" collapsed="false">
      <c r="D187" s="6"/>
      <c r="E187" s="6"/>
      <c r="F187" s="6"/>
      <c r="G187" s="6"/>
      <c r="H187" s="6"/>
      <c r="I187" s="6"/>
      <c r="J187" s="6"/>
      <c r="K187" s="6"/>
      <c r="L187" s="6"/>
      <c r="M187" s="6"/>
      <c r="N187" s="6"/>
      <c r="O187" s="6"/>
      <c r="P187" s="6"/>
      <c r="Q187" s="6"/>
      <c r="R187" s="6"/>
      <c r="S187" s="6"/>
    </row>
    <row r="188" customFormat="false" ht="15" hidden="false" customHeight="true" outlineLevel="0" collapsed="false">
      <c r="D188" s="33" t="s">
        <v>67</v>
      </c>
      <c r="E188" s="33"/>
      <c r="F188" s="33"/>
      <c r="G188" s="33"/>
      <c r="H188" s="34" t="s">
        <v>280</v>
      </c>
      <c r="I188" s="35" t="s">
        <v>281</v>
      </c>
      <c r="O188" s="36" t="n">
        <f aca="false">ROUND(SUBTOTAL(9,O180:O187),0)</f>
        <v>0</v>
      </c>
      <c r="Q188" s="37" t="n">
        <f aca="false">ROUND(SUBTOTAL(9,Q180:Q187),3)</f>
        <v>0.033</v>
      </c>
      <c r="S188" s="37" t="n">
        <f aca="false">ROUND(SUBTOTAL(9,S180:S187),3)</f>
        <v>0.055</v>
      </c>
      <c r="U188" s="1" t="n">
        <f aca="false">ROUND(SUBTOTAL(9,U180:U187),2)</f>
        <v>0</v>
      </c>
      <c r="W188" s="1" t="n">
        <f aca="false">ROUND(SUBTOTAL(9,W180:W187),2)</f>
        <v>0</v>
      </c>
    </row>
    <row r="189" customFormat="false" ht="12.75" hidden="false" customHeight="true" outlineLevel="0" collapsed="false"/>
    <row r="190" customFormat="false" ht="15" hidden="false" customHeight="true" outlineLevel="0" collapsed="false">
      <c r="D190" s="5"/>
      <c r="E190" s="5"/>
      <c r="F190" s="5"/>
      <c r="G190" s="5"/>
      <c r="H190" s="14" t="s">
        <v>293</v>
      </c>
      <c r="I190" s="15" t="s">
        <v>294</v>
      </c>
      <c r="J190" s="15"/>
      <c r="K190" s="15"/>
      <c r="L190" s="15"/>
      <c r="M190" s="15"/>
      <c r="N190" s="15"/>
      <c r="O190" s="15"/>
      <c r="P190" s="6"/>
      <c r="Q190" s="6"/>
      <c r="R190" s="6"/>
      <c r="S190" s="6"/>
      <c r="X190" s="1" t="s">
        <v>26</v>
      </c>
    </row>
    <row r="191" customFormat="false" ht="3" hidden="false" customHeight="true" outlineLevel="0" collapsed="false"/>
    <row r="192" s="24" customFormat="true" ht="25.5" hidden="false" customHeight="true" outlineLevel="0" collapsed="false">
      <c r="A192" s="23" t="n">
        <v>1</v>
      </c>
      <c r="D192" s="25" t="n">
        <v>1</v>
      </c>
      <c r="E192" s="25" t="n">
        <v>0</v>
      </c>
      <c r="F192" s="26" t="n">
        <v>7401420</v>
      </c>
      <c r="G192" s="25" t="s">
        <v>47</v>
      </c>
      <c r="H192" s="27" t="s">
        <v>295</v>
      </c>
      <c r="I192" s="28" t="s">
        <v>296</v>
      </c>
      <c r="J192" s="28"/>
      <c r="K192" s="29" t="n">
        <v>110</v>
      </c>
      <c r="L192" s="25" t="s">
        <v>126</v>
      </c>
      <c r="M192" s="30" t="n">
        <v>0</v>
      </c>
      <c r="N192" s="25"/>
      <c r="O192" s="31" t="n">
        <f aca="false">ROUND(K192*M192,0)</f>
        <v>0</v>
      </c>
      <c r="P192" s="25"/>
      <c r="Q192" s="25"/>
      <c r="R192" s="23" t="n">
        <v>0.0125</v>
      </c>
      <c r="S192" s="29" t="n">
        <f aca="false">ROUND(K192*R192,3)</f>
        <v>1.375</v>
      </c>
      <c r="T192" s="23" t="n">
        <v>0</v>
      </c>
      <c r="U192" s="32" t="n">
        <f aca="false">ROUND(O192*T192,2)</f>
        <v>0</v>
      </c>
      <c r="W192" s="32" t="n">
        <f aca="false">ROUND(O192*A192,2)</f>
        <v>0</v>
      </c>
      <c r="X192" s="25" t="s">
        <v>51</v>
      </c>
    </row>
    <row r="193" s="24" customFormat="true" ht="25.5" hidden="false" customHeight="true" outlineLevel="0" collapsed="false">
      <c r="A193" s="23" t="n">
        <v>1</v>
      </c>
      <c r="D193" s="25" t="n">
        <v>2</v>
      </c>
      <c r="E193" s="25" t="n">
        <v>0</v>
      </c>
      <c r="F193" s="26" t="n">
        <v>7401422</v>
      </c>
      <c r="G193" s="25" t="s">
        <v>47</v>
      </c>
      <c r="H193" s="27" t="s">
        <v>297</v>
      </c>
      <c r="I193" s="28" t="s">
        <v>298</v>
      </c>
      <c r="J193" s="28"/>
      <c r="K193" s="29" t="n">
        <v>2</v>
      </c>
      <c r="L193" s="25" t="s">
        <v>126</v>
      </c>
      <c r="M193" s="30" t="n">
        <v>0</v>
      </c>
      <c r="N193" s="25"/>
      <c r="O193" s="31" t="n">
        <f aca="false">ROUND(K193*M193,0)</f>
        <v>0</v>
      </c>
      <c r="P193" s="25"/>
      <c r="Q193" s="25"/>
      <c r="R193" s="23" t="n">
        <v>0.024</v>
      </c>
      <c r="S193" s="29" t="n">
        <f aca="false">ROUND(K193*R193,3)</f>
        <v>0.048</v>
      </c>
      <c r="T193" s="23" t="n">
        <v>0</v>
      </c>
      <c r="U193" s="32" t="n">
        <f aca="false">ROUND(O193*T193,2)</f>
        <v>0</v>
      </c>
      <c r="W193" s="32" t="n">
        <f aca="false">ROUND(O193*A193,2)</f>
        <v>0</v>
      </c>
      <c r="X193" s="25" t="s">
        <v>51</v>
      </c>
    </row>
    <row r="194" s="24" customFormat="true" ht="25.5" hidden="false" customHeight="true" outlineLevel="0" collapsed="false">
      <c r="A194" s="23" t="n">
        <v>1</v>
      </c>
      <c r="D194" s="25" t="n">
        <v>3</v>
      </c>
      <c r="E194" s="25" t="n">
        <v>0</v>
      </c>
      <c r="F194" s="26" t="n">
        <v>7401423</v>
      </c>
      <c r="G194" s="25" t="s">
        <v>47</v>
      </c>
      <c r="H194" s="27" t="s">
        <v>299</v>
      </c>
      <c r="I194" s="28" t="s">
        <v>300</v>
      </c>
      <c r="J194" s="28"/>
      <c r="K194" s="29" t="n">
        <v>2</v>
      </c>
      <c r="L194" s="25" t="s">
        <v>126</v>
      </c>
      <c r="M194" s="30" t="n">
        <v>0</v>
      </c>
      <c r="N194" s="25"/>
      <c r="O194" s="31" t="n">
        <f aca="false">ROUND(K194*M194,0)</f>
        <v>0</v>
      </c>
      <c r="P194" s="25"/>
      <c r="Q194" s="25"/>
      <c r="R194" s="23" t="n">
        <v>0.028</v>
      </c>
      <c r="S194" s="29" t="n">
        <f aca="false">ROUND(K194*R194,3)</f>
        <v>0.056</v>
      </c>
      <c r="T194" s="23" t="n">
        <v>0</v>
      </c>
      <c r="U194" s="32" t="n">
        <f aca="false">ROUND(O194*T194,2)</f>
        <v>0</v>
      </c>
      <c r="W194" s="32" t="n">
        <f aca="false">ROUND(O194*A194,2)</f>
        <v>0</v>
      </c>
      <c r="X194" s="25" t="s">
        <v>51</v>
      </c>
    </row>
    <row r="195" s="24" customFormat="true" ht="25.5" hidden="false" customHeight="true" outlineLevel="0" collapsed="false">
      <c r="A195" s="23" t="n">
        <v>1</v>
      </c>
      <c r="D195" s="25" t="n">
        <v>4</v>
      </c>
      <c r="E195" s="25" t="n">
        <v>0</v>
      </c>
      <c r="F195" s="26" t="n">
        <v>7401242</v>
      </c>
      <c r="G195" s="25" t="s">
        <v>47</v>
      </c>
      <c r="H195" s="27" t="s">
        <v>301</v>
      </c>
      <c r="I195" s="28" t="s">
        <v>302</v>
      </c>
      <c r="J195" s="28"/>
      <c r="K195" s="29" t="n">
        <v>6</v>
      </c>
      <c r="L195" s="25" t="s">
        <v>126</v>
      </c>
      <c r="M195" s="30" t="n">
        <v>0</v>
      </c>
      <c r="N195" s="25"/>
      <c r="O195" s="31" t="n">
        <f aca="false">ROUND(K195*M195,0)</f>
        <v>0</v>
      </c>
      <c r="P195" s="25"/>
      <c r="Q195" s="25"/>
      <c r="R195" s="23" t="n">
        <v>0.003</v>
      </c>
      <c r="S195" s="29" t="n">
        <f aca="false">ROUND(K195*R195,3)</f>
        <v>0.018</v>
      </c>
      <c r="T195" s="23" t="n">
        <v>0</v>
      </c>
      <c r="U195" s="32" t="n">
        <f aca="false">ROUND(O195*T195,2)</f>
        <v>0</v>
      </c>
      <c r="W195" s="32" t="n">
        <f aca="false">ROUND(O195*A195,2)</f>
        <v>0</v>
      </c>
      <c r="X195" s="25" t="s">
        <v>51</v>
      </c>
    </row>
    <row r="196" s="24" customFormat="true" ht="25.5" hidden="false" customHeight="true" outlineLevel="0" collapsed="false">
      <c r="A196" s="23" t="n">
        <v>1</v>
      </c>
      <c r="D196" s="25" t="n">
        <v>5</v>
      </c>
      <c r="E196" s="25" t="n">
        <v>0</v>
      </c>
      <c r="F196" s="26" t="n">
        <v>7401243</v>
      </c>
      <c r="G196" s="25" t="s">
        <v>47</v>
      </c>
      <c r="H196" s="27" t="s">
        <v>303</v>
      </c>
      <c r="I196" s="28" t="s">
        <v>304</v>
      </c>
      <c r="J196" s="28"/>
      <c r="K196" s="29" t="n">
        <v>6</v>
      </c>
      <c r="L196" s="25" t="s">
        <v>126</v>
      </c>
      <c r="M196" s="30" t="n">
        <v>0</v>
      </c>
      <c r="N196" s="25"/>
      <c r="O196" s="31" t="n">
        <f aca="false">ROUND(K196*M196,0)</f>
        <v>0</v>
      </c>
      <c r="P196" s="25"/>
      <c r="Q196" s="25"/>
      <c r="R196" s="23" t="n">
        <v>0.004</v>
      </c>
      <c r="S196" s="29" t="n">
        <f aca="false">ROUND(K196*R196,3)</f>
        <v>0.024</v>
      </c>
      <c r="T196" s="23" t="n">
        <v>0</v>
      </c>
      <c r="U196" s="32" t="n">
        <f aca="false">ROUND(O196*T196,2)</f>
        <v>0</v>
      </c>
      <c r="W196" s="32" t="n">
        <f aca="false">ROUND(O196*A196,2)</f>
        <v>0</v>
      </c>
      <c r="X196" s="25" t="s">
        <v>51</v>
      </c>
    </row>
    <row r="197" s="24" customFormat="true" ht="25.5" hidden="false" customHeight="true" outlineLevel="0" collapsed="false">
      <c r="A197" s="23" t="n">
        <v>1</v>
      </c>
      <c r="D197" s="25" t="n">
        <v>6</v>
      </c>
      <c r="E197" s="25" t="n">
        <v>0</v>
      </c>
      <c r="F197" s="26" t="n">
        <v>7401244</v>
      </c>
      <c r="G197" s="25" t="s">
        <v>47</v>
      </c>
      <c r="H197" s="27" t="s">
        <v>305</v>
      </c>
      <c r="I197" s="28" t="s">
        <v>306</v>
      </c>
      <c r="J197" s="28"/>
      <c r="K197" s="29" t="n">
        <v>1</v>
      </c>
      <c r="L197" s="25" t="s">
        <v>126</v>
      </c>
      <c r="M197" s="30" t="n">
        <v>0</v>
      </c>
      <c r="N197" s="25"/>
      <c r="O197" s="31" t="n">
        <f aca="false">ROUND(K197*M197,0)</f>
        <v>0</v>
      </c>
      <c r="P197" s="25"/>
      <c r="Q197" s="25"/>
      <c r="R197" s="23" t="n">
        <v>0.005</v>
      </c>
      <c r="S197" s="29" t="n">
        <f aca="false">ROUND(K197*R197,3)</f>
        <v>0.005</v>
      </c>
      <c r="T197" s="23" t="n">
        <v>0</v>
      </c>
      <c r="U197" s="32" t="n">
        <f aca="false">ROUND(O197*T197,2)</f>
        <v>0</v>
      </c>
      <c r="W197" s="32" t="n">
        <f aca="false">ROUND(O197*A197,2)</f>
        <v>0</v>
      </c>
      <c r="X197" s="25" t="s">
        <v>51</v>
      </c>
    </row>
    <row r="198" s="24" customFormat="true" ht="25.5" hidden="false" customHeight="true" outlineLevel="0" collapsed="false">
      <c r="A198" s="23" t="n">
        <v>1</v>
      </c>
      <c r="D198" s="25" t="n">
        <v>7</v>
      </c>
      <c r="E198" s="25" t="n">
        <v>0</v>
      </c>
      <c r="F198" s="26" t="n">
        <v>7401245</v>
      </c>
      <c r="G198" s="25" t="s">
        <v>47</v>
      </c>
      <c r="H198" s="27" t="s">
        <v>307</v>
      </c>
      <c r="I198" s="28" t="s">
        <v>308</v>
      </c>
      <c r="J198" s="28"/>
      <c r="K198" s="29" t="n">
        <v>20</v>
      </c>
      <c r="L198" s="25" t="s">
        <v>126</v>
      </c>
      <c r="M198" s="30" t="n">
        <v>0</v>
      </c>
      <c r="N198" s="25"/>
      <c r="O198" s="31" t="n">
        <f aca="false">ROUND(K198*M198,0)</f>
        <v>0</v>
      </c>
      <c r="P198" s="25"/>
      <c r="Q198" s="25"/>
      <c r="R198" s="23" t="n">
        <v>0.006</v>
      </c>
      <c r="S198" s="29" t="n">
        <f aca="false">ROUND(K198*R198,3)</f>
        <v>0.12</v>
      </c>
      <c r="T198" s="23" t="n">
        <v>0</v>
      </c>
      <c r="U198" s="32" t="n">
        <f aca="false">ROUND(O198*T198,2)</f>
        <v>0</v>
      </c>
      <c r="W198" s="32" t="n">
        <f aca="false">ROUND(O198*A198,2)</f>
        <v>0</v>
      </c>
      <c r="X198" s="25" t="s">
        <v>51</v>
      </c>
    </row>
    <row r="199" s="24" customFormat="true" ht="63.75" hidden="false" customHeight="true" outlineLevel="0" collapsed="false">
      <c r="A199" s="23" t="n">
        <v>1</v>
      </c>
      <c r="D199" s="25" t="n">
        <v>8</v>
      </c>
      <c r="E199" s="25" t="n">
        <v>0</v>
      </c>
      <c r="F199" s="26" t="n">
        <v>0</v>
      </c>
      <c r="G199" s="25" t="s">
        <v>47</v>
      </c>
      <c r="H199" s="27" t="s">
        <v>309</v>
      </c>
      <c r="I199" s="28" t="s">
        <v>310</v>
      </c>
      <c r="J199" s="28"/>
      <c r="K199" s="29" t="n">
        <v>12</v>
      </c>
      <c r="L199" s="25" t="s">
        <v>126</v>
      </c>
      <c r="M199" s="30" t="n">
        <v>0</v>
      </c>
      <c r="N199" s="25"/>
      <c r="O199" s="31" t="n">
        <f aca="false">ROUND(K199*M199,0)</f>
        <v>0</v>
      </c>
      <c r="P199" s="25"/>
      <c r="Q199" s="25"/>
      <c r="R199" s="23"/>
      <c r="S199" s="29"/>
      <c r="T199" s="23" t="n">
        <v>0</v>
      </c>
      <c r="U199" s="32" t="n">
        <f aca="false">ROUND(O199*T199,2)</f>
        <v>0</v>
      </c>
      <c r="W199" s="32" t="n">
        <f aca="false">ROUND(O199*A199,2)</f>
        <v>0</v>
      </c>
      <c r="X199" s="25" t="s">
        <v>51</v>
      </c>
    </row>
    <row r="200" s="24" customFormat="true" ht="51" hidden="false" customHeight="true" outlineLevel="0" collapsed="false">
      <c r="A200" s="23"/>
      <c r="D200" s="25"/>
      <c r="E200" s="25"/>
      <c r="F200" s="26"/>
      <c r="G200" s="25"/>
      <c r="H200" s="27" t="s">
        <v>311</v>
      </c>
      <c r="I200" s="28" t="s">
        <v>312</v>
      </c>
      <c r="J200" s="28"/>
      <c r="K200" s="28"/>
      <c r="L200" s="28"/>
      <c r="M200" s="30"/>
      <c r="N200" s="25"/>
      <c r="O200" s="31"/>
      <c r="P200" s="25"/>
      <c r="Q200" s="25"/>
      <c r="R200" s="23"/>
      <c r="S200" s="29"/>
      <c r="T200" s="23"/>
      <c r="U200" s="32"/>
      <c r="W200" s="32"/>
      <c r="X200" s="25" t="s">
        <v>313</v>
      </c>
    </row>
    <row r="201" s="24" customFormat="true" ht="38.25" hidden="false" customHeight="true" outlineLevel="0" collapsed="false">
      <c r="A201" s="23"/>
      <c r="D201" s="25"/>
      <c r="E201" s="25"/>
      <c r="F201" s="26"/>
      <c r="G201" s="25"/>
      <c r="H201" s="27" t="s">
        <v>314</v>
      </c>
      <c r="I201" s="28" t="s">
        <v>315</v>
      </c>
      <c r="J201" s="28"/>
      <c r="K201" s="28"/>
      <c r="L201" s="28"/>
      <c r="M201" s="30"/>
      <c r="N201" s="25"/>
      <c r="O201" s="31"/>
      <c r="P201" s="25"/>
      <c r="Q201" s="25"/>
      <c r="R201" s="23"/>
      <c r="S201" s="29"/>
      <c r="T201" s="23"/>
      <c r="U201" s="32"/>
      <c r="W201" s="32"/>
      <c r="X201" s="25" t="s">
        <v>313</v>
      </c>
    </row>
    <row r="202" s="24" customFormat="true" ht="12.75" hidden="false" customHeight="true" outlineLevel="0" collapsed="false">
      <c r="A202" s="23" t="n">
        <v>1</v>
      </c>
      <c r="D202" s="25" t="n">
        <v>9</v>
      </c>
      <c r="E202" s="25" t="n">
        <v>0</v>
      </c>
      <c r="F202" s="26" t="s">
        <v>64</v>
      </c>
      <c r="G202" s="25" t="s">
        <v>47</v>
      </c>
      <c r="H202" s="27" t="s">
        <v>316</v>
      </c>
      <c r="I202" s="28" t="s">
        <v>317</v>
      </c>
      <c r="J202" s="28"/>
      <c r="K202" s="38" t="n">
        <v>12</v>
      </c>
      <c r="L202" s="24" t="s">
        <v>126</v>
      </c>
      <c r="M202" s="30" t="n">
        <v>0</v>
      </c>
      <c r="N202" s="25"/>
      <c r="O202" s="31" t="n">
        <f aca="false">ROUND(K202*M202,0)</f>
        <v>0</v>
      </c>
      <c r="P202" s="25"/>
      <c r="Q202" s="25"/>
      <c r="R202" s="23"/>
      <c r="S202" s="29"/>
      <c r="T202" s="23" t="n">
        <v>0</v>
      </c>
      <c r="U202" s="32" t="n">
        <f aca="false">ROUND(O202*T202,2)</f>
        <v>0</v>
      </c>
      <c r="W202" s="32" t="n">
        <f aca="false">ROUND(O202*A202,2)</f>
        <v>0</v>
      </c>
      <c r="X202" s="25" t="s">
        <v>127</v>
      </c>
    </row>
    <row r="203" s="24" customFormat="true" ht="63.75" hidden="false" customHeight="true" outlineLevel="0" collapsed="false">
      <c r="A203" s="23" t="n">
        <v>1</v>
      </c>
      <c r="D203" s="25" t="n">
        <v>10</v>
      </c>
      <c r="E203" s="25" t="n">
        <v>0</v>
      </c>
      <c r="F203" s="26" t="n">
        <v>0</v>
      </c>
      <c r="G203" s="25" t="s">
        <v>47</v>
      </c>
      <c r="H203" s="27" t="s">
        <v>309</v>
      </c>
      <c r="I203" s="28" t="s">
        <v>318</v>
      </c>
      <c r="J203" s="28"/>
      <c r="K203" s="38" t="n">
        <v>2</v>
      </c>
      <c r="L203" s="24" t="s">
        <v>126</v>
      </c>
      <c r="M203" s="30" t="n">
        <v>0</v>
      </c>
      <c r="N203" s="25"/>
      <c r="O203" s="31" t="n">
        <f aca="false">ROUND(K203*M203,0)</f>
        <v>0</v>
      </c>
      <c r="P203" s="25"/>
      <c r="Q203" s="25"/>
      <c r="R203" s="23"/>
      <c r="S203" s="29"/>
      <c r="T203" s="23" t="n">
        <v>0</v>
      </c>
      <c r="U203" s="32" t="n">
        <f aca="false">ROUND(O203*T203,2)</f>
        <v>0</v>
      </c>
      <c r="W203" s="32" t="n">
        <f aca="false">ROUND(O203*A203,2)</f>
        <v>0</v>
      </c>
      <c r="X203" s="25" t="s">
        <v>51</v>
      </c>
    </row>
    <row r="204" s="24" customFormat="true" ht="51" hidden="false" customHeight="true" outlineLevel="0" collapsed="false">
      <c r="A204" s="23"/>
      <c r="D204" s="25"/>
      <c r="E204" s="25"/>
      <c r="F204" s="26"/>
      <c r="G204" s="25"/>
      <c r="H204" s="27" t="s">
        <v>311</v>
      </c>
      <c r="I204" s="28" t="s">
        <v>319</v>
      </c>
      <c r="J204" s="28"/>
      <c r="K204" s="28"/>
      <c r="L204" s="28"/>
      <c r="M204" s="30"/>
      <c r="N204" s="25"/>
      <c r="O204" s="31"/>
      <c r="P204" s="25"/>
      <c r="Q204" s="25"/>
      <c r="R204" s="23"/>
      <c r="S204" s="29"/>
      <c r="T204" s="23"/>
      <c r="U204" s="32"/>
      <c r="W204" s="32"/>
      <c r="X204" s="25" t="s">
        <v>313</v>
      </c>
    </row>
    <row r="205" s="24" customFormat="true" ht="25.5" hidden="false" customHeight="true" outlineLevel="0" collapsed="false">
      <c r="A205" s="23"/>
      <c r="D205" s="25"/>
      <c r="E205" s="25"/>
      <c r="F205" s="26"/>
      <c r="G205" s="25"/>
      <c r="H205" s="27" t="s">
        <v>320</v>
      </c>
      <c r="I205" s="28" t="s">
        <v>321</v>
      </c>
      <c r="J205" s="28"/>
      <c r="K205" s="28"/>
      <c r="L205" s="28"/>
      <c r="M205" s="30"/>
      <c r="N205" s="25"/>
      <c r="O205" s="31"/>
      <c r="P205" s="25"/>
      <c r="Q205" s="25"/>
      <c r="R205" s="23"/>
      <c r="S205" s="29"/>
      <c r="T205" s="23"/>
      <c r="U205" s="32"/>
      <c r="W205" s="32"/>
      <c r="X205" s="25" t="s">
        <v>313</v>
      </c>
    </row>
    <row r="206" s="24" customFormat="true" ht="12.75" hidden="false" customHeight="true" outlineLevel="0" collapsed="false">
      <c r="A206" s="23" t="n">
        <v>1</v>
      </c>
      <c r="D206" s="25" t="n">
        <v>11</v>
      </c>
      <c r="E206" s="25" t="n">
        <v>0</v>
      </c>
      <c r="F206" s="26" t="s">
        <v>64</v>
      </c>
      <c r="G206" s="25" t="s">
        <v>47</v>
      </c>
      <c r="H206" s="27" t="s">
        <v>322</v>
      </c>
      <c r="I206" s="28" t="s">
        <v>317</v>
      </c>
      <c r="J206" s="28"/>
      <c r="K206" s="38" t="n">
        <v>2</v>
      </c>
      <c r="L206" s="24" t="s">
        <v>126</v>
      </c>
      <c r="M206" s="30" t="n">
        <v>0</v>
      </c>
      <c r="N206" s="25"/>
      <c r="O206" s="31" t="n">
        <f aca="false">ROUND(K206*M206,0)</f>
        <v>0</v>
      </c>
      <c r="P206" s="25"/>
      <c r="Q206" s="25"/>
      <c r="R206" s="23"/>
      <c r="S206" s="29"/>
      <c r="T206" s="23" t="n">
        <v>0</v>
      </c>
      <c r="U206" s="32" t="n">
        <f aca="false">ROUND(O206*T206,2)</f>
        <v>0</v>
      </c>
      <c r="W206" s="32" t="n">
        <f aca="false">ROUND(O206*A206,2)</f>
        <v>0</v>
      </c>
      <c r="X206" s="25" t="s">
        <v>127</v>
      </c>
    </row>
    <row r="207" s="24" customFormat="true" ht="76.5" hidden="false" customHeight="true" outlineLevel="0" collapsed="false">
      <c r="A207" s="23" t="n">
        <v>1</v>
      </c>
      <c r="D207" s="25" t="n">
        <v>12</v>
      </c>
      <c r="E207" s="25" t="n">
        <v>0</v>
      </c>
      <c r="F207" s="26" t="n">
        <v>0</v>
      </c>
      <c r="G207" s="25" t="s">
        <v>47</v>
      </c>
      <c r="H207" s="27" t="s">
        <v>323</v>
      </c>
      <c r="I207" s="28" t="s">
        <v>324</v>
      </c>
      <c r="J207" s="28"/>
      <c r="K207" s="38" t="n">
        <v>2</v>
      </c>
      <c r="L207" s="24" t="s">
        <v>126</v>
      </c>
      <c r="M207" s="30" t="n">
        <v>0</v>
      </c>
      <c r="N207" s="25"/>
      <c r="O207" s="31" t="n">
        <f aca="false">ROUND(K207*M207,0)</f>
        <v>0</v>
      </c>
      <c r="P207" s="25"/>
      <c r="Q207" s="25"/>
      <c r="R207" s="23"/>
      <c r="S207" s="29"/>
      <c r="T207" s="23" t="n">
        <v>0</v>
      </c>
      <c r="U207" s="32" t="n">
        <f aca="false">ROUND(O207*T207,2)</f>
        <v>0</v>
      </c>
      <c r="W207" s="32" t="n">
        <f aca="false">ROUND(O207*A207,2)</f>
        <v>0</v>
      </c>
      <c r="X207" s="25" t="s">
        <v>51</v>
      </c>
    </row>
    <row r="208" s="24" customFormat="true" ht="51" hidden="false" customHeight="true" outlineLevel="0" collapsed="false">
      <c r="A208" s="23"/>
      <c r="D208" s="25"/>
      <c r="E208" s="25"/>
      <c r="F208" s="26"/>
      <c r="G208" s="25"/>
      <c r="H208" s="27" t="s">
        <v>311</v>
      </c>
      <c r="I208" s="28" t="s">
        <v>325</v>
      </c>
      <c r="J208" s="28"/>
      <c r="K208" s="28"/>
      <c r="L208" s="28"/>
      <c r="M208" s="30"/>
      <c r="N208" s="25"/>
      <c r="O208" s="31"/>
      <c r="P208" s="25"/>
      <c r="Q208" s="25"/>
      <c r="R208" s="23"/>
      <c r="S208" s="29"/>
      <c r="T208" s="23"/>
      <c r="U208" s="32"/>
      <c r="W208" s="32"/>
      <c r="X208" s="25" t="s">
        <v>313</v>
      </c>
    </row>
    <row r="209" s="24" customFormat="true" ht="12.75" hidden="false" customHeight="true" outlineLevel="0" collapsed="false">
      <c r="A209" s="23" t="n">
        <v>1</v>
      </c>
      <c r="D209" s="25" t="n">
        <v>13</v>
      </c>
      <c r="E209" s="25" t="n">
        <v>0</v>
      </c>
      <c r="F209" s="26" t="s">
        <v>64</v>
      </c>
      <c r="G209" s="25" t="s">
        <v>47</v>
      </c>
      <c r="H209" s="27" t="s">
        <v>326</v>
      </c>
      <c r="I209" s="28" t="s">
        <v>317</v>
      </c>
      <c r="J209" s="28"/>
      <c r="K209" s="38" t="n">
        <v>2</v>
      </c>
      <c r="L209" s="24" t="s">
        <v>126</v>
      </c>
      <c r="M209" s="30" t="n">
        <v>0</v>
      </c>
      <c r="N209" s="25"/>
      <c r="O209" s="31" t="n">
        <f aca="false">ROUND(K209*M209,0)</f>
        <v>0</v>
      </c>
      <c r="P209" s="25"/>
      <c r="Q209" s="25"/>
      <c r="R209" s="23"/>
      <c r="S209" s="29"/>
      <c r="T209" s="23" t="n">
        <v>0</v>
      </c>
      <c r="U209" s="32" t="n">
        <f aca="false">ROUND(O209*T209,2)</f>
        <v>0</v>
      </c>
      <c r="W209" s="32" t="n">
        <f aca="false">ROUND(O209*A209,2)</f>
        <v>0</v>
      </c>
      <c r="X209" s="25" t="s">
        <v>127</v>
      </c>
    </row>
    <row r="210" s="24" customFormat="true" ht="63.75" hidden="false" customHeight="true" outlineLevel="0" collapsed="false">
      <c r="A210" s="23" t="n">
        <v>1</v>
      </c>
      <c r="D210" s="25" t="n">
        <v>14</v>
      </c>
      <c r="E210" s="25" t="n">
        <v>0</v>
      </c>
      <c r="F210" s="26" t="n">
        <v>0</v>
      </c>
      <c r="G210" s="25" t="s">
        <v>47</v>
      </c>
      <c r="H210" s="27" t="s">
        <v>309</v>
      </c>
      <c r="I210" s="28" t="s">
        <v>327</v>
      </c>
      <c r="J210" s="28"/>
      <c r="K210" s="38" t="n">
        <v>2</v>
      </c>
      <c r="L210" s="24" t="s">
        <v>126</v>
      </c>
      <c r="M210" s="30" t="n">
        <v>0</v>
      </c>
      <c r="N210" s="25"/>
      <c r="O210" s="31" t="n">
        <f aca="false">ROUND(K210*M210,0)</f>
        <v>0</v>
      </c>
      <c r="P210" s="25"/>
      <c r="Q210" s="25"/>
      <c r="R210" s="23"/>
      <c r="S210" s="29"/>
      <c r="T210" s="23" t="n">
        <v>0</v>
      </c>
      <c r="U210" s="32" t="n">
        <f aca="false">ROUND(O210*T210,2)</f>
        <v>0</v>
      </c>
      <c r="W210" s="32" t="n">
        <f aca="false">ROUND(O210*A210,2)</f>
        <v>0</v>
      </c>
      <c r="X210" s="25" t="s">
        <v>51</v>
      </c>
    </row>
    <row r="211" s="24" customFormat="true" ht="51" hidden="false" customHeight="true" outlineLevel="0" collapsed="false">
      <c r="A211" s="23"/>
      <c r="D211" s="25"/>
      <c r="E211" s="25"/>
      <c r="F211" s="26"/>
      <c r="G211" s="25"/>
      <c r="H211" s="27" t="s">
        <v>311</v>
      </c>
      <c r="I211" s="28" t="s">
        <v>328</v>
      </c>
      <c r="J211" s="28"/>
      <c r="K211" s="28"/>
      <c r="L211" s="28"/>
      <c r="M211" s="30"/>
      <c r="N211" s="25"/>
      <c r="O211" s="31"/>
      <c r="P211" s="25"/>
      <c r="Q211" s="25"/>
      <c r="R211" s="23"/>
      <c r="S211" s="29"/>
      <c r="T211" s="23"/>
      <c r="U211" s="32"/>
      <c r="W211" s="32"/>
      <c r="X211" s="25" t="s">
        <v>313</v>
      </c>
    </row>
    <row r="212" s="24" customFormat="true" ht="25.5" hidden="false" customHeight="true" outlineLevel="0" collapsed="false">
      <c r="A212" s="23"/>
      <c r="D212" s="25"/>
      <c r="E212" s="25"/>
      <c r="F212" s="26"/>
      <c r="G212" s="25"/>
      <c r="H212" s="27" t="s">
        <v>320</v>
      </c>
      <c r="I212" s="28" t="s">
        <v>329</v>
      </c>
      <c r="J212" s="28"/>
      <c r="K212" s="28"/>
      <c r="L212" s="28"/>
      <c r="M212" s="30"/>
      <c r="N212" s="25"/>
      <c r="O212" s="31"/>
      <c r="P212" s="25"/>
      <c r="Q212" s="25"/>
      <c r="R212" s="23"/>
      <c r="S212" s="29"/>
      <c r="T212" s="23"/>
      <c r="U212" s="32"/>
      <c r="W212" s="32"/>
      <c r="X212" s="25" t="s">
        <v>313</v>
      </c>
    </row>
    <row r="213" s="24" customFormat="true" ht="12.75" hidden="false" customHeight="true" outlineLevel="0" collapsed="false">
      <c r="A213" s="23" t="n">
        <v>1</v>
      </c>
      <c r="D213" s="25" t="n">
        <v>15</v>
      </c>
      <c r="E213" s="25" t="n">
        <v>0</v>
      </c>
      <c r="F213" s="26" t="s">
        <v>64</v>
      </c>
      <c r="G213" s="25" t="s">
        <v>47</v>
      </c>
      <c r="H213" s="27" t="s">
        <v>330</v>
      </c>
      <c r="I213" s="28" t="s">
        <v>317</v>
      </c>
      <c r="J213" s="28"/>
      <c r="K213" s="38" t="n">
        <v>2</v>
      </c>
      <c r="L213" s="24" t="s">
        <v>126</v>
      </c>
      <c r="M213" s="30" t="n">
        <v>0</v>
      </c>
      <c r="N213" s="25"/>
      <c r="O213" s="31" t="n">
        <f aca="false">ROUND(K213*M213,0)</f>
        <v>0</v>
      </c>
      <c r="P213" s="25"/>
      <c r="Q213" s="25"/>
      <c r="R213" s="23"/>
      <c r="S213" s="29"/>
      <c r="T213" s="23" t="n">
        <v>0</v>
      </c>
      <c r="U213" s="32" t="n">
        <f aca="false">ROUND(O213*T213,2)</f>
        <v>0</v>
      </c>
      <c r="W213" s="32" t="n">
        <f aca="false">ROUND(O213*A213,2)</f>
        <v>0</v>
      </c>
      <c r="X213" s="25" t="s">
        <v>127</v>
      </c>
    </row>
    <row r="214" s="24" customFormat="true" ht="63.75" hidden="false" customHeight="true" outlineLevel="0" collapsed="false">
      <c r="A214" s="23" t="n">
        <v>1</v>
      </c>
      <c r="D214" s="25" t="n">
        <v>16</v>
      </c>
      <c r="E214" s="25" t="n">
        <v>0</v>
      </c>
      <c r="F214" s="26" t="n">
        <v>0</v>
      </c>
      <c r="G214" s="25" t="s">
        <v>47</v>
      </c>
      <c r="H214" s="27" t="s">
        <v>309</v>
      </c>
      <c r="I214" s="28" t="s">
        <v>331</v>
      </c>
      <c r="J214" s="28"/>
      <c r="K214" s="38" t="n">
        <v>4</v>
      </c>
      <c r="L214" s="24" t="s">
        <v>126</v>
      </c>
      <c r="M214" s="30" t="n">
        <v>0</v>
      </c>
      <c r="N214" s="25"/>
      <c r="O214" s="31" t="n">
        <f aca="false">ROUND(K214*M214,0)</f>
        <v>0</v>
      </c>
      <c r="P214" s="25"/>
      <c r="Q214" s="25"/>
      <c r="R214" s="23"/>
      <c r="S214" s="29"/>
      <c r="T214" s="23" t="n">
        <v>0</v>
      </c>
      <c r="U214" s="32" t="n">
        <f aca="false">ROUND(O214*T214,2)</f>
        <v>0</v>
      </c>
      <c r="W214" s="32" t="n">
        <f aca="false">ROUND(O214*A214,2)</f>
        <v>0</v>
      </c>
      <c r="X214" s="25" t="s">
        <v>51</v>
      </c>
    </row>
    <row r="215" s="24" customFormat="true" ht="51" hidden="false" customHeight="true" outlineLevel="0" collapsed="false">
      <c r="A215" s="23"/>
      <c r="D215" s="25"/>
      <c r="E215" s="25"/>
      <c r="F215" s="26"/>
      <c r="G215" s="25"/>
      <c r="H215" s="27" t="s">
        <v>311</v>
      </c>
      <c r="I215" s="28" t="s">
        <v>332</v>
      </c>
      <c r="J215" s="28"/>
      <c r="K215" s="28"/>
      <c r="L215" s="28"/>
      <c r="M215" s="30"/>
      <c r="N215" s="25"/>
      <c r="O215" s="31"/>
      <c r="P215" s="25"/>
      <c r="Q215" s="25"/>
      <c r="R215" s="23"/>
      <c r="S215" s="29"/>
      <c r="T215" s="23"/>
      <c r="U215" s="32"/>
      <c r="W215" s="32"/>
      <c r="X215" s="25" t="s">
        <v>313</v>
      </c>
    </row>
    <row r="216" s="24" customFormat="true" ht="25.5" hidden="false" customHeight="true" outlineLevel="0" collapsed="false">
      <c r="A216" s="23"/>
      <c r="D216" s="25"/>
      <c r="E216" s="25"/>
      <c r="F216" s="26"/>
      <c r="G216" s="25"/>
      <c r="H216" s="27" t="s">
        <v>320</v>
      </c>
      <c r="I216" s="28" t="s">
        <v>333</v>
      </c>
      <c r="J216" s="28"/>
      <c r="K216" s="28"/>
      <c r="L216" s="28"/>
      <c r="M216" s="30"/>
      <c r="N216" s="25"/>
      <c r="O216" s="31"/>
      <c r="P216" s="25"/>
      <c r="Q216" s="25"/>
      <c r="R216" s="23"/>
      <c r="S216" s="29"/>
      <c r="T216" s="23"/>
      <c r="U216" s="32"/>
      <c r="W216" s="32"/>
      <c r="X216" s="25" t="s">
        <v>313</v>
      </c>
    </row>
    <row r="217" s="24" customFormat="true" ht="12.75" hidden="false" customHeight="true" outlineLevel="0" collapsed="false">
      <c r="A217" s="23" t="n">
        <v>1</v>
      </c>
      <c r="D217" s="25" t="n">
        <v>17</v>
      </c>
      <c r="E217" s="25" t="n">
        <v>0</v>
      </c>
      <c r="F217" s="26" t="s">
        <v>64</v>
      </c>
      <c r="G217" s="25" t="s">
        <v>47</v>
      </c>
      <c r="H217" s="27" t="s">
        <v>334</v>
      </c>
      <c r="I217" s="28" t="s">
        <v>317</v>
      </c>
      <c r="J217" s="28"/>
      <c r="K217" s="38" t="n">
        <v>4</v>
      </c>
      <c r="L217" s="24" t="s">
        <v>126</v>
      </c>
      <c r="M217" s="30" t="n">
        <v>0</v>
      </c>
      <c r="N217" s="25"/>
      <c r="O217" s="31" t="n">
        <f aca="false">ROUND(K217*M217,0)</f>
        <v>0</v>
      </c>
      <c r="P217" s="25"/>
      <c r="Q217" s="25"/>
      <c r="R217" s="23"/>
      <c r="S217" s="29"/>
      <c r="T217" s="23" t="n">
        <v>0</v>
      </c>
      <c r="U217" s="32" t="n">
        <f aca="false">ROUND(O217*T217,2)</f>
        <v>0</v>
      </c>
      <c r="W217" s="32" t="n">
        <f aca="false">ROUND(O217*A217,2)</f>
        <v>0</v>
      </c>
      <c r="X217" s="25" t="s">
        <v>127</v>
      </c>
    </row>
    <row r="218" s="24" customFormat="true" ht="63.75" hidden="false" customHeight="true" outlineLevel="0" collapsed="false">
      <c r="A218" s="23" t="n">
        <v>1</v>
      </c>
      <c r="D218" s="25" t="n">
        <v>18</v>
      </c>
      <c r="E218" s="25" t="n">
        <v>0</v>
      </c>
      <c r="F218" s="26" t="n">
        <v>0</v>
      </c>
      <c r="G218" s="25" t="s">
        <v>47</v>
      </c>
      <c r="H218" s="27" t="s">
        <v>309</v>
      </c>
      <c r="I218" s="28" t="s">
        <v>335</v>
      </c>
      <c r="J218" s="28"/>
      <c r="K218" s="38" t="n">
        <v>2</v>
      </c>
      <c r="L218" s="24" t="s">
        <v>126</v>
      </c>
      <c r="M218" s="30" t="n">
        <v>0</v>
      </c>
      <c r="N218" s="25"/>
      <c r="O218" s="31" t="n">
        <f aca="false">ROUND(K218*M218,0)</f>
        <v>0</v>
      </c>
      <c r="P218" s="25"/>
      <c r="Q218" s="25"/>
      <c r="R218" s="23"/>
      <c r="S218" s="29"/>
      <c r="T218" s="23" t="n">
        <v>0</v>
      </c>
      <c r="U218" s="32" t="n">
        <f aca="false">ROUND(O218*T218,2)</f>
        <v>0</v>
      </c>
      <c r="W218" s="32" t="n">
        <f aca="false">ROUND(O218*A218,2)</f>
        <v>0</v>
      </c>
      <c r="X218" s="25" t="s">
        <v>51</v>
      </c>
    </row>
    <row r="219" s="24" customFormat="true" ht="51" hidden="false" customHeight="true" outlineLevel="0" collapsed="false">
      <c r="A219" s="23"/>
      <c r="D219" s="25"/>
      <c r="E219" s="25"/>
      <c r="F219" s="26"/>
      <c r="G219" s="25"/>
      <c r="H219" s="27" t="s">
        <v>311</v>
      </c>
      <c r="I219" s="28" t="s">
        <v>336</v>
      </c>
      <c r="J219" s="28"/>
      <c r="K219" s="28"/>
      <c r="L219" s="28"/>
      <c r="M219" s="30"/>
      <c r="N219" s="25"/>
      <c r="O219" s="31"/>
      <c r="P219" s="25"/>
      <c r="Q219" s="25"/>
      <c r="R219" s="23"/>
      <c r="S219" s="29"/>
      <c r="T219" s="23"/>
      <c r="U219" s="32"/>
      <c r="W219" s="32"/>
      <c r="X219" s="25" t="s">
        <v>313</v>
      </c>
    </row>
    <row r="220" s="24" customFormat="true" ht="38.25" hidden="false" customHeight="true" outlineLevel="0" collapsed="false">
      <c r="A220" s="23"/>
      <c r="D220" s="25"/>
      <c r="E220" s="25"/>
      <c r="F220" s="26"/>
      <c r="G220" s="25"/>
      <c r="H220" s="27" t="s">
        <v>314</v>
      </c>
      <c r="I220" s="28" t="s">
        <v>337</v>
      </c>
      <c r="J220" s="28"/>
      <c r="K220" s="28"/>
      <c r="L220" s="28"/>
      <c r="M220" s="30"/>
      <c r="N220" s="25"/>
      <c r="O220" s="31"/>
      <c r="P220" s="25"/>
      <c r="Q220" s="25"/>
      <c r="R220" s="23"/>
      <c r="S220" s="29"/>
      <c r="T220" s="23"/>
      <c r="U220" s="32"/>
      <c r="W220" s="32"/>
      <c r="X220" s="25" t="s">
        <v>313</v>
      </c>
    </row>
    <row r="221" s="24" customFormat="true" ht="12.75" hidden="false" customHeight="true" outlineLevel="0" collapsed="false">
      <c r="A221" s="23" t="n">
        <v>1</v>
      </c>
      <c r="D221" s="25" t="n">
        <v>19</v>
      </c>
      <c r="E221" s="25" t="n">
        <v>0</v>
      </c>
      <c r="F221" s="26" t="s">
        <v>64</v>
      </c>
      <c r="G221" s="25" t="s">
        <v>47</v>
      </c>
      <c r="H221" s="27" t="s">
        <v>338</v>
      </c>
      <c r="I221" s="28" t="s">
        <v>317</v>
      </c>
      <c r="J221" s="28"/>
      <c r="K221" s="38" t="n">
        <v>2</v>
      </c>
      <c r="L221" s="24" t="s">
        <v>126</v>
      </c>
      <c r="M221" s="30" t="n">
        <v>0</v>
      </c>
      <c r="N221" s="25"/>
      <c r="O221" s="31" t="n">
        <f aca="false">ROUND(K221*M221,0)</f>
        <v>0</v>
      </c>
      <c r="P221" s="25"/>
      <c r="Q221" s="25"/>
      <c r="R221" s="23"/>
      <c r="S221" s="29"/>
      <c r="T221" s="23" t="n">
        <v>0</v>
      </c>
      <c r="U221" s="32" t="n">
        <f aca="false">ROUND(O221*T221,2)</f>
        <v>0</v>
      </c>
      <c r="W221" s="32" t="n">
        <f aca="false">ROUND(O221*A221,2)</f>
        <v>0</v>
      </c>
      <c r="X221" s="25" t="s">
        <v>127</v>
      </c>
    </row>
    <row r="222" s="24" customFormat="true" ht="76.5" hidden="false" customHeight="true" outlineLevel="0" collapsed="false">
      <c r="A222" s="23" t="n">
        <v>1</v>
      </c>
      <c r="D222" s="25" t="n">
        <v>20</v>
      </c>
      <c r="E222" s="25" t="n">
        <v>0</v>
      </c>
      <c r="F222" s="26" t="n">
        <v>0</v>
      </c>
      <c r="G222" s="25" t="s">
        <v>47</v>
      </c>
      <c r="H222" s="27" t="s">
        <v>323</v>
      </c>
      <c r="I222" s="28" t="s">
        <v>339</v>
      </c>
      <c r="J222" s="28"/>
      <c r="K222" s="38" t="n">
        <v>4</v>
      </c>
      <c r="L222" s="24" t="s">
        <v>126</v>
      </c>
      <c r="M222" s="30" t="n">
        <v>0</v>
      </c>
      <c r="N222" s="25"/>
      <c r="O222" s="31" t="n">
        <f aca="false">ROUND(K222*M222,0)</f>
        <v>0</v>
      </c>
      <c r="P222" s="25"/>
      <c r="Q222" s="25"/>
      <c r="R222" s="23"/>
      <c r="S222" s="29"/>
      <c r="T222" s="23" t="n">
        <v>0</v>
      </c>
      <c r="U222" s="32" t="n">
        <f aca="false">ROUND(O222*T222,2)</f>
        <v>0</v>
      </c>
      <c r="W222" s="32" t="n">
        <f aca="false">ROUND(O222*A222,2)</f>
        <v>0</v>
      </c>
      <c r="X222" s="25" t="s">
        <v>51</v>
      </c>
    </row>
    <row r="223" s="24" customFormat="true" ht="12.75" hidden="false" customHeight="true" outlineLevel="0" collapsed="false">
      <c r="A223" s="23" t="n">
        <v>1</v>
      </c>
      <c r="D223" s="25" t="n">
        <v>21</v>
      </c>
      <c r="E223" s="25" t="n">
        <v>0</v>
      </c>
      <c r="F223" s="26" t="s">
        <v>64</v>
      </c>
      <c r="G223" s="25" t="s">
        <v>47</v>
      </c>
      <c r="H223" s="27" t="s">
        <v>340</v>
      </c>
      <c r="I223" s="28" t="s">
        <v>317</v>
      </c>
      <c r="J223" s="28"/>
      <c r="K223" s="38" t="n">
        <v>4</v>
      </c>
      <c r="L223" s="24" t="s">
        <v>126</v>
      </c>
      <c r="M223" s="30" t="n">
        <v>0</v>
      </c>
      <c r="N223" s="25"/>
      <c r="O223" s="31" t="n">
        <f aca="false">ROUND(K223*M223,0)</f>
        <v>0</v>
      </c>
      <c r="P223" s="25"/>
      <c r="Q223" s="25"/>
      <c r="R223" s="23"/>
      <c r="S223" s="29"/>
      <c r="T223" s="23" t="n">
        <v>0</v>
      </c>
      <c r="U223" s="32" t="n">
        <f aca="false">ROUND(O223*T223,2)</f>
        <v>0</v>
      </c>
      <c r="W223" s="32" t="n">
        <f aca="false">ROUND(O223*A223,2)</f>
        <v>0</v>
      </c>
      <c r="X223" s="25" t="s">
        <v>127</v>
      </c>
    </row>
    <row r="224" s="24" customFormat="true" ht="63.75" hidden="false" customHeight="true" outlineLevel="0" collapsed="false">
      <c r="A224" s="23" t="n">
        <v>1</v>
      </c>
      <c r="D224" s="25" t="n">
        <v>22</v>
      </c>
      <c r="E224" s="25" t="n">
        <v>0</v>
      </c>
      <c r="F224" s="26" t="n">
        <v>0</v>
      </c>
      <c r="G224" s="25" t="s">
        <v>47</v>
      </c>
      <c r="H224" s="27" t="s">
        <v>309</v>
      </c>
      <c r="I224" s="28" t="s">
        <v>341</v>
      </c>
      <c r="J224" s="28"/>
      <c r="K224" s="38" t="n">
        <v>4</v>
      </c>
      <c r="L224" s="24" t="s">
        <v>126</v>
      </c>
      <c r="M224" s="30" t="n">
        <v>0</v>
      </c>
      <c r="N224" s="25"/>
      <c r="O224" s="31" t="n">
        <f aca="false">ROUND(K224*M224,0)</f>
        <v>0</v>
      </c>
      <c r="P224" s="25"/>
      <c r="Q224" s="25"/>
      <c r="R224" s="23"/>
      <c r="S224" s="29"/>
      <c r="T224" s="23" t="n">
        <v>0</v>
      </c>
      <c r="U224" s="32" t="n">
        <f aca="false">ROUND(O224*T224,2)</f>
        <v>0</v>
      </c>
      <c r="W224" s="32" t="n">
        <f aca="false">ROUND(O224*A224,2)</f>
        <v>0</v>
      </c>
      <c r="X224" s="25" t="s">
        <v>51</v>
      </c>
    </row>
    <row r="225" s="24" customFormat="true" ht="51" hidden="false" customHeight="true" outlineLevel="0" collapsed="false">
      <c r="A225" s="23"/>
      <c r="D225" s="25"/>
      <c r="E225" s="25"/>
      <c r="F225" s="26"/>
      <c r="G225" s="25"/>
      <c r="H225" s="27" t="s">
        <v>311</v>
      </c>
      <c r="I225" s="28" t="s">
        <v>342</v>
      </c>
      <c r="J225" s="28"/>
      <c r="K225" s="28"/>
      <c r="L225" s="28"/>
      <c r="M225" s="30"/>
      <c r="N225" s="25"/>
      <c r="O225" s="31"/>
      <c r="P225" s="25"/>
      <c r="Q225" s="25"/>
      <c r="R225" s="23"/>
      <c r="S225" s="29"/>
      <c r="T225" s="23"/>
      <c r="U225" s="32"/>
      <c r="W225" s="32"/>
      <c r="X225" s="25" t="s">
        <v>313</v>
      </c>
    </row>
    <row r="226" s="24" customFormat="true" ht="25.5" hidden="false" customHeight="true" outlineLevel="0" collapsed="false">
      <c r="A226" s="23"/>
      <c r="D226" s="25"/>
      <c r="E226" s="25"/>
      <c r="F226" s="26"/>
      <c r="G226" s="25"/>
      <c r="H226" s="27" t="s">
        <v>320</v>
      </c>
      <c r="I226" s="28" t="s">
        <v>343</v>
      </c>
      <c r="J226" s="28"/>
      <c r="K226" s="28"/>
      <c r="L226" s="28"/>
      <c r="M226" s="30"/>
      <c r="N226" s="25"/>
      <c r="O226" s="31"/>
      <c r="P226" s="25"/>
      <c r="Q226" s="25"/>
      <c r="R226" s="23"/>
      <c r="S226" s="29"/>
      <c r="T226" s="23"/>
      <c r="U226" s="32"/>
      <c r="W226" s="32"/>
      <c r="X226" s="25" t="s">
        <v>313</v>
      </c>
    </row>
    <row r="227" s="24" customFormat="true" ht="12.75" hidden="false" customHeight="true" outlineLevel="0" collapsed="false">
      <c r="A227" s="23" t="n">
        <v>1</v>
      </c>
      <c r="D227" s="25" t="n">
        <v>23</v>
      </c>
      <c r="E227" s="25" t="n">
        <v>0</v>
      </c>
      <c r="F227" s="26" t="s">
        <v>64</v>
      </c>
      <c r="G227" s="25" t="s">
        <v>47</v>
      </c>
      <c r="H227" s="27" t="s">
        <v>316</v>
      </c>
      <c r="I227" s="28" t="s">
        <v>317</v>
      </c>
      <c r="J227" s="28"/>
      <c r="K227" s="38" t="n">
        <v>4</v>
      </c>
      <c r="L227" s="24" t="s">
        <v>126</v>
      </c>
      <c r="M227" s="30" t="n">
        <v>0</v>
      </c>
      <c r="N227" s="25"/>
      <c r="O227" s="31" t="n">
        <f aca="false">ROUND(K227*M227,0)</f>
        <v>0</v>
      </c>
      <c r="P227" s="25"/>
      <c r="Q227" s="25"/>
      <c r="R227" s="23"/>
      <c r="S227" s="29"/>
      <c r="T227" s="23" t="n">
        <v>0</v>
      </c>
      <c r="U227" s="32" t="n">
        <f aca="false">ROUND(O227*T227,2)</f>
        <v>0</v>
      </c>
      <c r="W227" s="32" t="n">
        <f aca="false">ROUND(O227*A227,2)</f>
        <v>0</v>
      </c>
      <c r="X227" s="25" t="s">
        <v>127</v>
      </c>
    </row>
    <row r="228" s="24" customFormat="true" ht="63.75" hidden="false" customHeight="true" outlineLevel="0" collapsed="false">
      <c r="A228" s="23" t="n">
        <v>1</v>
      </c>
      <c r="D228" s="25" t="n">
        <v>24</v>
      </c>
      <c r="E228" s="25" t="n">
        <v>0</v>
      </c>
      <c r="F228" s="26" t="n">
        <v>0</v>
      </c>
      <c r="G228" s="25" t="s">
        <v>47</v>
      </c>
      <c r="H228" s="27" t="s">
        <v>309</v>
      </c>
      <c r="I228" s="28" t="s">
        <v>344</v>
      </c>
      <c r="J228" s="28"/>
      <c r="K228" s="38" t="n">
        <v>2</v>
      </c>
      <c r="L228" s="24" t="s">
        <v>126</v>
      </c>
      <c r="M228" s="30" t="n">
        <v>0</v>
      </c>
      <c r="N228" s="25"/>
      <c r="O228" s="31" t="n">
        <f aca="false">ROUND(K228*M228,0)</f>
        <v>0</v>
      </c>
      <c r="P228" s="25"/>
      <c r="Q228" s="25"/>
      <c r="R228" s="23"/>
      <c r="S228" s="29"/>
      <c r="T228" s="23" t="n">
        <v>0</v>
      </c>
      <c r="U228" s="32" t="n">
        <f aca="false">ROUND(O228*T228,2)</f>
        <v>0</v>
      </c>
      <c r="W228" s="32" t="n">
        <f aca="false">ROUND(O228*A228,2)</f>
        <v>0</v>
      </c>
      <c r="X228" s="25" t="s">
        <v>51</v>
      </c>
    </row>
    <row r="229" s="24" customFormat="true" ht="51" hidden="false" customHeight="true" outlineLevel="0" collapsed="false">
      <c r="A229" s="23"/>
      <c r="D229" s="25"/>
      <c r="E229" s="25"/>
      <c r="F229" s="26"/>
      <c r="G229" s="25"/>
      <c r="H229" s="27" t="s">
        <v>311</v>
      </c>
      <c r="I229" s="28" t="s">
        <v>336</v>
      </c>
      <c r="J229" s="28"/>
      <c r="K229" s="28"/>
      <c r="L229" s="28"/>
      <c r="M229" s="30"/>
      <c r="N229" s="25"/>
      <c r="O229" s="31"/>
      <c r="P229" s="25"/>
      <c r="Q229" s="25"/>
      <c r="R229" s="23"/>
      <c r="S229" s="29"/>
      <c r="T229" s="23"/>
      <c r="U229" s="32"/>
      <c r="W229" s="32"/>
      <c r="X229" s="25" t="s">
        <v>313</v>
      </c>
    </row>
    <row r="230" s="24" customFormat="true" ht="38.25" hidden="false" customHeight="true" outlineLevel="0" collapsed="false">
      <c r="A230" s="23"/>
      <c r="D230" s="25"/>
      <c r="E230" s="25"/>
      <c r="F230" s="26"/>
      <c r="G230" s="25"/>
      <c r="H230" s="27" t="s">
        <v>314</v>
      </c>
      <c r="I230" s="28" t="s">
        <v>345</v>
      </c>
      <c r="J230" s="28"/>
      <c r="K230" s="28"/>
      <c r="L230" s="28"/>
      <c r="M230" s="30"/>
      <c r="N230" s="25"/>
      <c r="O230" s="31"/>
      <c r="P230" s="25"/>
      <c r="Q230" s="25"/>
      <c r="R230" s="23"/>
      <c r="S230" s="29"/>
      <c r="T230" s="23"/>
      <c r="U230" s="32"/>
      <c r="W230" s="32"/>
      <c r="X230" s="25" t="s">
        <v>313</v>
      </c>
    </row>
    <row r="231" s="24" customFormat="true" ht="12.75" hidden="false" customHeight="true" outlineLevel="0" collapsed="false">
      <c r="A231" s="23" t="n">
        <v>1</v>
      </c>
      <c r="D231" s="25" t="n">
        <v>25</v>
      </c>
      <c r="E231" s="25" t="n">
        <v>0</v>
      </c>
      <c r="F231" s="26" t="s">
        <v>64</v>
      </c>
      <c r="G231" s="25" t="s">
        <v>47</v>
      </c>
      <c r="H231" s="27" t="s">
        <v>346</v>
      </c>
      <c r="I231" s="28" t="s">
        <v>317</v>
      </c>
      <c r="J231" s="28"/>
      <c r="K231" s="38" t="n">
        <v>2</v>
      </c>
      <c r="L231" s="24" t="s">
        <v>126</v>
      </c>
      <c r="M231" s="30" t="n">
        <v>0</v>
      </c>
      <c r="N231" s="25"/>
      <c r="O231" s="31" t="n">
        <f aca="false">ROUND(K231*M231,0)</f>
        <v>0</v>
      </c>
      <c r="P231" s="25"/>
      <c r="Q231" s="25"/>
      <c r="R231" s="23"/>
      <c r="S231" s="29"/>
      <c r="T231" s="23" t="n">
        <v>0</v>
      </c>
      <c r="U231" s="32" t="n">
        <f aca="false">ROUND(O231*T231,2)</f>
        <v>0</v>
      </c>
      <c r="W231" s="32" t="n">
        <f aca="false">ROUND(O231*A231,2)</f>
        <v>0</v>
      </c>
      <c r="X231" s="25" t="s">
        <v>127</v>
      </c>
    </row>
    <row r="232" s="24" customFormat="true" ht="63.75" hidden="false" customHeight="true" outlineLevel="0" collapsed="false">
      <c r="A232" s="23" t="n">
        <v>1</v>
      </c>
      <c r="D232" s="25" t="n">
        <v>26</v>
      </c>
      <c r="E232" s="25" t="n">
        <v>0</v>
      </c>
      <c r="F232" s="26" t="n">
        <v>0</v>
      </c>
      <c r="G232" s="25" t="s">
        <v>47</v>
      </c>
      <c r="H232" s="27" t="s">
        <v>309</v>
      </c>
      <c r="I232" s="28" t="s">
        <v>347</v>
      </c>
      <c r="J232" s="28"/>
      <c r="K232" s="38" t="n">
        <v>2</v>
      </c>
      <c r="L232" s="24" t="s">
        <v>126</v>
      </c>
      <c r="M232" s="30" t="n">
        <v>0</v>
      </c>
      <c r="N232" s="25"/>
      <c r="O232" s="31" t="n">
        <f aca="false">ROUND(K232*M232,0)</f>
        <v>0</v>
      </c>
      <c r="P232" s="25"/>
      <c r="Q232" s="25"/>
      <c r="R232" s="23"/>
      <c r="S232" s="29"/>
      <c r="T232" s="23" t="n">
        <v>0</v>
      </c>
      <c r="U232" s="32" t="n">
        <f aca="false">ROUND(O232*T232,2)</f>
        <v>0</v>
      </c>
      <c r="W232" s="32" t="n">
        <f aca="false">ROUND(O232*A232,2)</f>
        <v>0</v>
      </c>
      <c r="X232" s="25" t="s">
        <v>51</v>
      </c>
    </row>
    <row r="233" s="24" customFormat="true" ht="51" hidden="false" customHeight="true" outlineLevel="0" collapsed="false">
      <c r="A233" s="23"/>
      <c r="D233" s="25"/>
      <c r="E233" s="25"/>
      <c r="F233" s="26"/>
      <c r="G233" s="25"/>
      <c r="H233" s="27" t="s">
        <v>311</v>
      </c>
      <c r="I233" s="28" t="s">
        <v>348</v>
      </c>
      <c r="J233" s="28"/>
      <c r="K233" s="28"/>
      <c r="L233" s="28"/>
      <c r="M233" s="30"/>
      <c r="N233" s="25"/>
      <c r="O233" s="31"/>
      <c r="P233" s="25"/>
      <c r="Q233" s="25"/>
      <c r="R233" s="23"/>
      <c r="S233" s="29"/>
      <c r="T233" s="23"/>
      <c r="U233" s="32"/>
      <c r="W233" s="32"/>
      <c r="X233" s="25" t="s">
        <v>313</v>
      </c>
    </row>
    <row r="234" s="24" customFormat="true" ht="25.5" hidden="false" customHeight="true" outlineLevel="0" collapsed="false">
      <c r="A234" s="23"/>
      <c r="D234" s="25"/>
      <c r="E234" s="25"/>
      <c r="F234" s="26"/>
      <c r="G234" s="25"/>
      <c r="H234" s="27" t="s">
        <v>320</v>
      </c>
      <c r="I234" s="28" t="s">
        <v>349</v>
      </c>
      <c r="J234" s="28"/>
      <c r="K234" s="28"/>
      <c r="L234" s="28"/>
      <c r="M234" s="30"/>
      <c r="N234" s="25"/>
      <c r="O234" s="31"/>
      <c r="P234" s="25"/>
      <c r="Q234" s="25"/>
      <c r="R234" s="23"/>
      <c r="S234" s="29"/>
      <c r="T234" s="23"/>
      <c r="U234" s="32"/>
      <c r="W234" s="32"/>
      <c r="X234" s="25" t="s">
        <v>313</v>
      </c>
    </row>
    <row r="235" s="24" customFormat="true" ht="12.75" hidden="false" customHeight="true" outlineLevel="0" collapsed="false">
      <c r="A235" s="23" t="n">
        <v>1</v>
      </c>
      <c r="D235" s="25" t="n">
        <v>27</v>
      </c>
      <c r="E235" s="25" t="n">
        <v>0</v>
      </c>
      <c r="F235" s="26" t="s">
        <v>64</v>
      </c>
      <c r="G235" s="25" t="s">
        <v>47</v>
      </c>
      <c r="H235" s="27" t="s">
        <v>350</v>
      </c>
      <c r="I235" s="28" t="s">
        <v>317</v>
      </c>
      <c r="J235" s="28"/>
      <c r="K235" s="38" t="n">
        <v>2</v>
      </c>
      <c r="L235" s="24" t="s">
        <v>126</v>
      </c>
      <c r="M235" s="30" t="n">
        <v>0</v>
      </c>
      <c r="N235" s="25"/>
      <c r="O235" s="31" t="n">
        <f aca="false">ROUND(K235*M235,0)</f>
        <v>0</v>
      </c>
      <c r="P235" s="25"/>
      <c r="Q235" s="25"/>
      <c r="R235" s="23"/>
      <c r="S235" s="29"/>
      <c r="T235" s="23" t="n">
        <v>0</v>
      </c>
      <c r="U235" s="32" t="n">
        <f aca="false">ROUND(O235*T235,2)</f>
        <v>0</v>
      </c>
      <c r="W235" s="32" t="n">
        <f aca="false">ROUND(O235*A235,2)</f>
        <v>0</v>
      </c>
      <c r="X235" s="25" t="s">
        <v>127</v>
      </c>
    </row>
    <row r="236" s="24" customFormat="true" ht="25.5" hidden="false" customHeight="true" outlineLevel="0" collapsed="false">
      <c r="A236" s="23" t="n">
        <v>1</v>
      </c>
      <c r="D236" s="25" t="n">
        <v>28</v>
      </c>
      <c r="E236" s="25" t="n">
        <v>0</v>
      </c>
      <c r="F236" s="26" t="n">
        <v>7400780</v>
      </c>
      <c r="G236" s="25" t="s">
        <v>47</v>
      </c>
      <c r="H236" s="27" t="s">
        <v>351</v>
      </c>
      <c r="I236" s="28" t="s">
        <v>352</v>
      </c>
      <c r="J236" s="28"/>
      <c r="K236" s="38" t="n">
        <v>1</v>
      </c>
      <c r="L236" s="24" t="s">
        <v>126</v>
      </c>
      <c r="M236" s="30" t="n">
        <v>0</v>
      </c>
      <c r="N236" s="25"/>
      <c r="O236" s="31" t="n">
        <f aca="false">ROUND(K236*M236,0)</f>
        <v>0</v>
      </c>
      <c r="P236" s="23" t="n">
        <v>0.00087</v>
      </c>
      <c r="Q236" s="29" t="n">
        <f aca="false">ROUND(K236*P236,3)</f>
        <v>0.001</v>
      </c>
      <c r="R236" s="23"/>
      <c r="S236" s="29"/>
      <c r="T236" s="23" t="n">
        <v>0</v>
      </c>
      <c r="U236" s="32" t="n">
        <f aca="false">ROUND(O236*T236,2)</f>
        <v>0</v>
      </c>
      <c r="W236" s="32" t="n">
        <f aca="false">ROUND(O236*A236,2)</f>
        <v>0</v>
      </c>
      <c r="X236" s="25" t="s">
        <v>51</v>
      </c>
    </row>
    <row r="237" s="24" customFormat="true" ht="76.5" hidden="false" customHeight="true" outlineLevel="0" collapsed="false">
      <c r="A237" s="23" t="n">
        <v>1</v>
      </c>
      <c r="D237" s="25" t="n">
        <v>29</v>
      </c>
      <c r="E237" s="25" t="n">
        <v>0</v>
      </c>
      <c r="F237" s="26" t="s">
        <v>64</v>
      </c>
      <c r="G237" s="25" t="s">
        <v>47</v>
      </c>
      <c r="H237" s="27" t="s">
        <v>353</v>
      </c>
      <c r="I237" s="28" t="s">
        <v>354</v>
      </c>
      <c r="J237" s="28"/>
      <c r="K237" s="38" t="n">
        <v>1</v>
      </c>
      <c r="L237" s="24" t="s">
        <v>126</v>
      </c>
      <c r="M237" s="30" t="n">
        <v>0</v>
      </c>
      <c r="N237" s="25"/>
      <c r="O237" s="31" t="n">
        <f aca="false">ROUND(K237*M237,0)</f>
        <v>0</v>
      </c>
      <c r="P237" s="23"/>
      <c r="Q237" s="29"/>
      <c r="R237" s="23"/>
      <c r="S237" s="29"/>
      <c r="T237" s="23" t="n">
        <v>0</v>
      </c>
      <c r="U237" s="32" t="n">
        <f aca="false">ROUND(O237*T237,2)</f>
        <v>0</v>
      </c>
      <c r="W237" s="32" t="n">
        <f aca="false">ROUND(O237*A237,2)</f>
        <v>0</v>
      </c>
      <c r="X237" s="25" t="s">
        <v>127</v>
      </c>
    </row>
    <row r="238" s="24" customFormat="true" ht="51" hidden="false" customHeight="true" outlineLevel="0" collapsed="false">
      <c r="A238" s="23"/>
      <c r="D238" s="25"/>
      <c r="E238" s="25"/>
      <c r="F238" s="26"/>
      <c r="G238" s="25"/>
      <c r="H238" s="27" t="s">
        <v>311</v>
      </c>
      <c r="I238" s="28" t="s">
        <v>355</v>
      </c>
      <c r="J238" s="28"/>
      <c r="K238" s="28"/>
      <c r="L238" s="28"/>
      <c r="M238" s="30"/>
      <c r="N238" s="25"/>
      <c r="O238" s="31"/>
      <c r="P238" s="23"/>
      <c r="Q238" s="29"/>
      <c r="R238" s="23"/>
      <c r="S238" s="29"/>
      <c r="T238" s="23"/>
      <c r="U238" s="32"/>
      <c r="W238" s="32"/>
      <c r="X238" s="25" t="s">
        <v>313</v>
      </c>
    </row>
    <row r="239" s="24" customFormat="true" ht="63.75" hidden="false" customHeight="true" outlineLevel="0" collapsed="false">
      <c r="A239" s="23"/>
      <c r="D239" s="25"/>
      <c r="E239" s="25"/>
      <c r="F239" s="26"/>
      <c r="G239" s="25"/>
      <c r="H239" s="27" t="s">
        <v>356</v>
      </c>
      <c r="I239" s="28" t="s">
        <v>357</v>
      </c>
      <c r="J239" s="28"/>
      <c r="K239" s="28"/>
      <c r="L239" s="28"/>
      <c r="M239" s="30"/>
      <c r="N239" s="25"/>
      <c r="O239" s="31"/>
      <c r="P239" s="23"/>
      <c r="Q239" s="29"/>
      <c r="R239" s="23"/>
      <c r="S239" s="29"/>
      <c r="T239" s="23"/>
      <c r="U239" s="32"/>
      <c r="W239" s="32"/>
      <c r="X239" s="25" t="s">
        <v>313</v>
      </c>
    </row>
    <row r="240" s="24" customFormat="true" ht="25.5" hidden="false" customHeight="true" outlineLevel="0" collapsed="false">
      <c r="A240" s="23" t="n">
        <v>1</v>
      </c>
      <c r="D240" s="25" t="n">
        <v>30</v>
      </c>
      <c r="E240" s="25" t="n">
        <v>0</v>
      </c>
      <c r="F240" s="26" t="n">
        <v>7400784</v>
      </c>
      <c r="G240" s="25" t="s">
        <v>47</v>
      </c>
      <c r="H240" s="27" t="s">
        <v>358</v>
      </c>
      <c r="I240" s="28" t="s">
        <v>359</v>
      </c>
      <c r="J240" s="28"/>
      <c r="K240" s="38" t="n">
        <v>2</v>
      </c>
      <c r="L240" s="24" t="s">
        <v>126</v>
      </c>
      <c r="M240" s="30" t="n">
        <v>0</v>
      </c>
      <c r="N240" s="25"/>
      <c r="O240" s="31" t="n">
        <f aca="false">ROUND(K240*M240,0)</f>
        <v>0</v>
      </c>
      <c r="P240" s="23" t="n">
        <v>0.00084</v>
      </c>
      <c r="Q240" s="29" t="n">
        <f aca="false">ROUND(K240*P240,3)</f>
        <v>0.002</v>
      </c>
      <c r="R240" s="23"/>
      <c r="S240" s="29"/>
      <c r="T240" s="23" t="n">
        <v>0</v>
      </c>
      <c r="U240" s="32" t="n">
        <f aca="false">ROUND(O240*T240,2)</f>
        <v>0</v>
      </c>
      <c r="W240" s="32" t="n">
        <f aca="false">ROUND(O240*A240,2)</f>
        <v>0</v>
      </c>
      <c r="X240" s="25" t="s">
        <v>51</v>
      </c>
    </row>
    <row r="241" s="24" customFormat="true" ht="89.25" hidden="false" customHeight="true" outlineLevel="0" collapsed="false">
      <c r="A241" s="23" t="n">
        <v>1</v>
      </c>
      <c r="D241" s="25" t="n">
        <v>31</v>
      </c>
      <c r="E241" s="25" t="n">
        <v>0</v>
      </c>
      <c r="F241" s="26" t="s">
        <v>64</v>
      </c>
      <c r="G241" s="25" t="s">
        <v>47</v>
      </c>
      <c r="H241" s="27" t="s">
        <v>360</v>
      </c>
      <c r="I241" s="28" t="s">
        <v>361</v>
      </c>
      <c r="J241" s="28"/>
      <c r="K241" s="38" t="n">
        <v>1</v>
      </c>
      <c r="L241" s="24" t="s">
        <v>126</v>
      </c>
      <c r="M241" s="30" t="n">
        <v>0</v>
      </c>
      <c r="N241" s="25"/>
      <c r="O241" s="31" t="n">
        <f aca="false">ROUND(K241*M241,0)</f>
        <v>0</v>
      </c>
      <c r="P241" s="23"/>
      <c r="Q241" s="29"/>
      <c r="R241" s="23"/>
      <c r="S241" s="29"/>
      <c r="T241" s="23" t="n">
        <v>0</v>
      </c>
      <c r="U241" s="32" t="n">
        <f aca="false">ROUND(O241*T241,2)</f>
        <v>0</v>
      </c>
      <c r="W241" s="32" t="n">
        <f aca="false">ROUND(O241*A241,2)</f>
        <v>0</v>
      </c>
      <c r="X241" s="25" t="s">
        <v>127</v>
      </c>
    </row>
    <row r="242" s="24" customFormat="true" ht="38.25" hidden="false" customHeight="true" outlineLevel="0" collapsed="false">
      <c r="A242" s="23"/>
      <c r="D242" s="25"/>
      <c r="E242" s="25"/>
      <c r="F242" s="26"/>
      <c r="G242" s="25"/>
      <c r="H242" s="27" t="s">
        <v>314</v>
      </c>
      <c r="I242" s="28" t="s">
        <v>362</v>
      </c>
      <c r="J242" s="28"/>
      <c r="K242" s="28"/>
      <c r="L242" s="28"/>
      <c r="M242" s="30"/>
      <c r="N242" s="25"/>
      <c r="O242" s="31"/>
      <c r="P242" s="23"/>
      <c r="Q242" s="29"/>
      <c r="R242" s="23"/>
      <c r="S242" s="29"/>
      <c r="T242" s="23"/>
      <c r="U242" s="32"/>
      <c r="W242" s="32"/>
      <c r="X242" s="25" t="s">
        <v>313</v>
      </c>
    </row>
    <row r="243" s="24" customFormat="true" ht="25.5" hidden="false" customHeight="true" outlineLevel="0" collapsed="false">
      <c r="A243" s="23"/>
      <c r="D243" s="25"/>
      <c r="E243" s="25"/>
      <c r="F243" s="26"/>
      <c r="G243" s="25"/>
      <c r="H243" s="27" t="s">
        <v>320</v>
      </c>
      <c r="I243" s="28" t="s">
        <v>363</v>
      </c>
      <c r="J243" s="28"/>
      <c r="K243" s="28"/>
      <c r="L243" s="28"/>
      <c r="M243" s="30"/>
      <c r="N243" s="25"/>
      <c r="O243" s="31"/>
      <c r="P243" s="23"/>
      <c r="Q243" s="29"/>
      <c r="R243" s="23"/>
      <c r="S243" s="29"/>
      <c r="T243" s="23"/>
      <c r="U243" s="32"/>
      <c r="W243" s="32"/>
      <c r="X243" s="25" t="s">
        <v>313</v>
      </c>
    </row>
    <row r="244" s="24" customFormat="true" ht="76.5" hidden="false" customHeight="true" outlineLevel="0" collapsed="false">
      <c r="A244" s="23" t="n">
        <v>1</v>
      </c>
      <c r="D244" s="25" t="n">
        <v>32</v>
      </c>
      <c r="E244" s="25" t="n">
        <v>0</v>
      </c>
      <c r="F244" s="26" t="s">
        <v>64</v>
      </c>
      <c r="G244" s="25" t="s">
        <v>47</v>
      </c>
      <c r="H244" s="27" t="s">
        <v>364</v>
      </c>
      <c r="I244" s="28" t="s">
        <v>365</v>
      </c>
      <c r="J244" s="28"/>
      <c r="K244" s="38" t="n">
        <v>1</v>
      </c>
      <c r="L244" s="24" t="s">
        <v>126</v>
      </c>
      <c r="M244" s="30" t="n">
        <v>0</v>
      </c>
      <c r="N244" s="25"/>
      <c r="O244" s="31" t="n">
        <f aca="false">ROUND(K244*M244,0)</f>
        <v>0</v>
      </c>
      <c r="P244" s="23"/>
      <c r="Q244" s="29"/>
      <c r="R244" s="23"/>
      <c r="S244" s="29"/>
      <c r="T244" s="23" t="n">
        <v>0</v>
      </c>
      <c r="U244" s="32" t="n">
        <f aca="false">ROUND(O244*T244,2)</f>
        <v>0</v>
      </c>
      <c r="W244" s="32" t="n">
        <f aca="false">ROUND(O244*A244,2)</f>
        <v>0</v>
      </c>
      <c r="X244" s="25" t="s">
        <v>127</v>
      </c>
    </row>
    <row r="245" s="24" customFormat="true" ht="38.25" hidden="false" customHeight="true" outlineLevel="0" collapsed="false">
      <c r="A245" s="23"/>
      <c r="D245" s="25"/>
      <c r="E245" s="25"/>
      <c r="F245" s="26"/>
      <c r="G245" s="25"/>
      <c r="H245" s="27" t="s">
        <v>314</v>
      </c>
      <c r="I245" s="28" t="s">
        <v>366</v>
      </c>
      <c r="J245" s="28"/>
      <c r="K245" s="28"/>
      <c r="L245" s="28"/>
      <c r="M245" s="30"/>
      <c r="N245" s="25"/>
      <c r="O245" s="31"/>
      <c r="P245" s="23"/>
      <c r="Q245" s="29"/>
      <c r="R245" s="23"/>
      <c r="S245" s="29"/>
      <c r="T245" s="23"/>
      <c r="U245" s="32"/>
      <c r="W245" s="32"/>
      <c r="X245" s="25" t="s">
        <v>313</v>
      </c>
    </row>
    <row r="246" customFormat="false" ht="3" hidden="false" customHeight="true" outlineLevel="0" collapsed="false">
      <c r="D246" s="6"/>
      <c r="E246" s="6"/>
      <c r="F246" s="6"/>
      <c r="G246" s="6"/>
      <c r="H246" s="6"/>
      <c r="I246" s="6"/>
      <c r="J246" s="6"/>
      <c r="K246" s="6"/>
      <c r="L246" s="6"/>
      <c r="M246" s="6"/>
      <c r="N246" s="6"/>
      <c r="O246" s="6"/>
      <c r="P246" s="6"/>
      <c r="Q246" s="6"/>
      <c r="R246" s="6"/>
      <c r="S246" s="6"/>
    </row>
    <row r="247" customFormat="false" ht="15" hidden="false" customHeight="true" outlineLevel="0" collapsed="false">
      <c r="D247" s="33" t="s">
        <v>67</v>
      </c>
      <c r="E247" s="33"/>
      <c r="F247" s="33"/>
      <c r="G247" s="33"/>
      <c r="H247" s="34" t="s">
        <v>293</v>
      </c>
      <c r="I247" s="35" t="s">
        <v>294</v>
      </c>
      <c r="O247" s="36" t="n">
        <f aca="false">ROUND(SUBTOTAL(9,O191:O246),0)</f>
        <v>0</v>
      </c>
      <c r="Q247" s="37" t="n">
        <f aca="false">ROUND(SUBTOTAL(9,Q191:Q246),3)</f>
        <v>0.003</v>
      </c>
      <c r="S247" s="37" t="n">
        <f aca="false">ROUND(SUBTOTAL(9,S191:S246),3)</f>
        <v>1.646</v>
      </c>
      <c r="U247" s="1" t="n">
        <f aca="false">ROUND(SUBTOTAL(9,U191:U246),2)</f>
        <v>0</v>
      </c>
      <c r="W247" s="1" t="n">
        <f aca="false">ROUND(SUBTOTAL(9,W191:W246),2)</f>
        <v>0</v>
      </c>
    </row>
    <row r="248" customFormat="false" ht="12.75" hidden="false" customHeight="true" outlineLevel="0" collapsed="false"/>
    <row r="249" customFormat="false" ht="15" hidden="false" customHeight="true" outlineLevel="0" collapsed="false">
      <c r="D249" s="5"/>
      <c r="E249" s="5"/>
      <c r="F249" s="5"/>
      <c r="G249" s="5"/>
      <c r="H249" s="14" t="s">
        <v>367</v>
      </c>
      <c r="I249" s="15" t="s">
        <v>368</v>
      </c>
      <c r="J249" s="15"/>
      <c r="K249" s="15"/>
      <c r="L249" s="15"/>
      <c r="M249" s="15"/>
      <c r="N249" s="15"/>
      <c r="O249" s="15"/>
      <c r="P249" s="6"/>
      <c r="Q249" s="6"/>
      <c r="R249" s="6"/>
      <c r="S249" s="6"/>
      <c r="X249" s="1" t="s">
        <v>26</v>
      </c>
    </row>
    <row r="250" customFormat="false" ht="3" hidden="false" customHeight="true" outlineLevel="0" collapsed="false"/>
    <row r="251" s="24" customFormat="true" ht="25.5" hidden="false" customHeight="true" outlineLevel="0" collapsed="false">
      <c r="A251" s="23" t="n">
        <v>1</v>
      </c>
      <c r="D251" s="25" t="n">
        <v>1</v>
      </c>
      <c r="E251" s="25" t="n">
        <v>0</v>
      </c>
      <c r="F251" s="26" t="n">
        <v>7430671</v>
      </c>
      <c r="G251" s="25" t="s">
        <v>47</v>
      </c>
      <c r="H251" s="27" t="s">
        <v>369</v>
      </c>
      <c r="I251" s="28" t="s">
        <v>370</v>
      </c>
      <c r="J251" s="28"/>
      <c r="K251" s="29" t="n">
        <v>3.682</v>
      </c>
      <c r="L251" s="25" t="s">
        <v>77</v>
      </c>
      <c r="M251" s="30" t="n">
        <v>0</v>
      </c>
      <c r="N251" s="25"/>
      <c r="O251" s="31" t="n">
        <f aca="false">ROUND(K251*M251,0)</f>
        <v>0</v>
      </c>
      <c r="P251" s="23" t="n">
        <v>0.00038</v>
      </c>
      <c r="Q251" s="29" t="n">
        <f aca="false">ROUND(K251*P251,3)</f>
        <v>0.001</v>
      </c>
      <c r="R251" s="25"/>
      <c r="S251" s="25"/>
      <c r="T251" s="23" t="n">
        <v>0</v>
      </c>
      <c r="U251" s="32" t="n">
        <f aca="false">ROUND(O251*T251,2)</f>
        <v>0</v>
      </c>
      <c r="W251" s="32" t="n">
        <f aca="false">ROUND(O251*A251,2)</f>
        <v>0</v>
      </c>
      <c r="X251" s="25" t="s">
        <v>51</v>
      </c>
    </row>
    <row r="252" s="24" customFormat="true" ht="63.75" hidden="false" customHeight="true" outlineLevel="0" collapsed="false">
      <c r="A252" s="23" t="n">
        <v>1</v>
      </c>
      <c r="D252" s="25" t="n">
        <v>2</v>
      </c>
      <c r="E252" s="25" t="n">
        <v>0</v>
      </c>
      <c r="F252" s="26" t="s">
        <v>64</v>
      </c>
      <c r="G252" s="25" t="s">
        <v>47</v>
      </c>
      <c r="H252" s="27" t="s">
        <v>371</v>
      </c>
      <c r="I252" s="28" t="s">
        <v>372</v>
      </c>
      <c r="J252" s="28"/>
      <c r="K252" s="29" t="n">
        <v>2</v>
      </c>
      <c r="L252" s="25" t="s">
        <v>126</v>
      </c>
      <c r="M252" s="30" t="n">
        <v>0</v>
      </c>
      <c r="N252" s="25"/>
      <c r="O252" s="31" t="n">
        <f aca="false">ROUND(K252*M252,0)</f>
        <v>0</v>
      </c>
      <c r="P252" s="23"/>
      <c r="Q252" s="29"/>
      <c r="R252" s="25"/>
      <c r="S252" s="25"/>
      <c r="T252" s="23" t="n">
        <v>0</v>
      </c>
      <c r="U252" s="32" t="n">
        <f aca="false">ROUND(O252*T252,2)</f>
        <v>0</v>
      </c>
      <c r="W252" s="32" t="n">
        <f aca="false">ROUND(O252*A252,2)</f>
        <v>0</v>
      </c>
      <c r="X252" s="25" t="s">
        <v>127</v>
      </c>
    </row>
    <row r="253" s="24" customFormat="true" ht="63.75" hidden="false" customHeight="true" outlineLevel="0" collapsed="false">
      <c r="A253" s="23" t="n">
        <v>1</v>
      </c>
      <c r="D253" s="25" t="n">
        <v>3</v>
      </c>
      <c r="E253" s="25" t="n">
        <v>0</v>
      </c>
      <c r="F253" s="26" t="s">
        <v>64</v>
      </c>
      <c r="G253" s="25" t="s">
        <v>47</v>
      </c>
      <c r="H253" s="27" t="s">
        <v>373</v>
      </c>
      <c r="I253" s="28" t="s">
        <v>374</v>
      </c>
      <c r="J253" s="28"/>
      <c r="K253" s="29" t="n">
        <v>1</v>
      </c>
      <c r="L253" s="25" t="s">
        <v>126</v>
      </c>
      <c r="M253" s="30" t="n">
        <v>0</v>
      </c>
      <c r="N253" s="25"/>
      <c r="O253" s="31" t="n">
        <f aca="false">ROUND(K253*M253,0)</f>
        <v>0</v>
      </c>
      <c r="P253" s="23"/>
      <c r="Q253" s="29"/>
      <c r="R253" s="25"/>
      <c r="S253" s="25"/>
      <c r="T253" s="23" t="n">
        <v>0</v>
      </c>
      <c r="U253" s="32" t="n">
        <f aca="false">ROUND(O253*T253,2)</f>
        <v>0</v>
      </c>
      <c r="W253" s="32" t="n">
        <f aca="false">ROUND(O253*A253,2)</f>
        <v>0</v>
      </c>
      <c r="X253" s="25" t="s">
        <v>127</v>
      </c>
    </row>
    <row r="254" customFormat="false" ht="3" hidden="false" customHeight="true" outlineLevel="0" collapsed="false">
      <c r="D254" s="6"/>
      <c r="E254" s="6"/>
      <c r="F254" s="6"/>
      <c r="G254" s="6"/>
      <c r="H254" s="6"/>
      <c r="I254" s="6"/>
      <c r="J254" s="6"/>
      <c r="K254" s="6"/>
      <c r="L254" s="6"/>
      <c r="M254" s="6"/>
      <c r="N254" s="6"/>
      <c r="O254" s="6"/>
      <c r="P254" s="6"/>
      <c r="Q254" s="6"/>
      <c r="R254" s="6"/>
      <c r="S254" s="6"/>
    </row>
    <row r="255" customFormat="false" ht="15" hidden="false" customHeight="true" outlineLevel="0" collapsed="false">
      <c r="D255" s="33" t="s">
        <v>67</v>
      </c>
      <c r="E255" s="33"/>
      <c r="F255" s="33"/>
      <c r="G255" s="33"/>
      <c r="H255" s="34" t="s">
        <v>367</v>
      </c>
      <c r="I255" s="35" t="s">
        <v>368</v>
      </c>
      <c r="O255" s="36" t="n">
        <f aca="false">ROUND(SUBTOTAL(9,O250:O254),0)</f>
        <v>0</v>
      </c>
      <c r="Q255" s="37" t="n">
        <f aca="false">ROUND(SUBTOTAL(9,Q250:Q254),3)</f>
        <v>0.001</v>
      </c>
      <c r="S255" s="37" t="n">
        <f aca="false">ROUND(SUBTOTAL(9,S250:S254),3)</f>
        <v>0</v>
      </c>
      <c r="U255" s="1" t="n">
        <f aca="false">ROUND(SUBTOTAL(9,U250:U254),2)</f>
        <v>0</v>
      </c>
      <c r="W255" s="1" t="n">
        <f aca="false">ROUND(SUBTOTAL(9,W250:W254),2)</f>
        <v>0</v>
      </c>
    </row>
    <row r="256" customFormat="false" ht="12.75" hidden="false" customHeight="true" outlineLevel="0" collapsed="false"/>
    <row r="257" customFormat="false" ht="15" hidden="false" customHeight="true" outlineLevel="0" collapsed="false">
      <c r="D257" s="5"/>
      <c r="E257" s="5"/>
      <c r="F257" s="5"/>
      <c r="G257" s="5"/>
      <c r="H257" s="14" t="s">
        <v>375</v>
      </c>
      <c r="I257" s="15" t="s">
        <v>376</v>
      </c>
      <c r="J257" s="15"/>
      <c r="K257" s="15"/>
      <c r="L257" s="15"/>
      <c r="M257" s="15"/>
      <c r="N257" s="15"/>
      <c r="O257" s="15"/>
      <c r="P257" s="6"/>
      <c r="Q257" s="6"/>
      <c r="R257" s="6"/>
      <c r="S257" s="6"/>
      <c r="X257" s="1" t="s">
        <v>26</v>
      </c>
    </row>
    <row r="258" customFormat="false" ht="3" hidden="false" customHeight="true" outlineLevel="0" collapsed="false"/>
    <row r="259" s="24" customFormat="true" ht="38.25" hidden="false" customHeight="true" outlineLevel="0" collapsed="false">
      <c r="A259" s="23" t="n">
        <v>1</v>
      </c>
      <c r="D259" s="25" t="n">
        <v>1</v>
      </c>
      <c r="E259" s="25" t="n">
        <v>0</v>
      </c>
      <c r="F259" s="26" t="n">
        <v>7460375</v>
      </c>
      <c r="G259" s="25" t="s">
        <v>47</v>
      </c>
      <c r="H259" s="27" t="s">
        <v>377</v>
      </c>
      <c r="I259" s="28" t="s">
        <v>378</v>
      </c>
      <c r="J259" s="28"/>
      <c r="K259" s="29" t="n">
        <v>35.772</v>
      </c>
      <c r="L259" s="25" t="s">
        <v>77</v>
      </c>
      <c r="M259" s="30" t="n">
        <v>0</v>
      </c>
      <c r="N259" s="25"/>
      <c r="O259" s="31" t="n">
        <f aca="false">ROUND(K259*M259,0)</f>
        <v>0</v>
      </c>
      <c r="P259" s="23" t="n">
        <v>0.0035</v>
      </c>
      <c r="Q259" s="29" t="n">
        <f aca="false">ROUND(K259*P259,3)</f>
        <v>0.125</v>
      </c>
      <c r="R259" s="25"/>
      <c r="S259" s="25"/>
      <c r="T259" s="23" t="n">
        <v>0</v>
      </c>
      <c r="U259" s="32" t="n">
        <f aca="false">ROUND(O259*T259,2)</f>
        <v>0</v>
      </c>
      <c r="W259" s="32" t="n">
        <f aca="false">ROUND(O259*A259,2)</f>
        <v>0</v>
      </c>
      <c r="X259" s="25" t="s">
        <v>51</v>
      </c>
    </row>
    <row r="260" s="24" customFormat="true" ht="38.25" hidden="false" customHeight="true" outlineLevel="0" collapsed="false">
      <c r="A260" s="23" t="n">
        <v>1</v>
      </c>
      <c r="D260" s="25" t="n">
        <v>2</v>
      </c>
      <c r="E260" s="25" t="n">
        <v>0</v>
      </c>
      <c r="F260" s="26" t="n">
        <v>7460381</v>
      </c>
      <c r="G260" s="25" t="s">
        <v>47</v>
      </c>
      <c r="H260" s="27" t="s">
        <v>379</v>
      </c>
      <c r="I260" s="28" t="s">
        <v>380</v>
      </c>
      <c r="J260" s="28"/>
      <c r="K260" s="29" t="n">
        <v>10.417</v>
      </c>
      <c r="L260" s="25" t="s">
        <v>77</v>
      </c>
      <c r="M260" s="30" t="n">
        <v>0</v>
      </c>
      <c r="N260" s="25"/>
      <c r="O260" s="31" t="n">
        <f aca="false">ROUND(K260*M260,0)</f>
        <v>0</v>
      </c>
      <c r="P260" s="23" t="n">
        <v>0.00392</v>
      </c>
      <c r="Q260" s="29" t="n">
        <f aca="false">ROUND(K260*P260,3)</f>
        <v>0.041</v>
      </c>
      <c r="R260" s="25"/>
      <c r="S260" s="25"/>
      <c r="T260" s="23" t="n">
        <v>0</v>
      </c>
      <c r="U260" s="32" t="n">
        <f aca="false">ROUND(O260*T260,2)</f>
        <v>0</v>
      </c>
      <c r="W260" s="32" t="n">
        <f aca="false">ROUND(O260*A260,2)</f>
        <v>0</v>
      </c>
      <c r="X260" s="25" t="s">
        <v>51</v>
      </c>
    </row>
    <row r="261" s="24" customFormat="true" ht="25.5" hidden="false" customHeight="true" outlineLevel="0" collapsed="false">
      <c r="A261" s="23" t="n">
        <v>1</v>
      </c>
      <c r="D261" s="25" t="n">
        <v>3</v>
      </c>
      <c r="E261" s="25" t="n">
        <v>0</v>
      </c>
      <c r="F261" s="26" t="n">
        <v>7460403</v>
      </c>
      <c r="G261" s="25" t="s">
        <v>47</v>
      </c>
      <c r="H261" s="27" t="s">
        <v>381</v>
      </c>
      <c r="I261" s="28" t="s">
        <v>382</v>
      </c>
      <c r="J261" s="28"/>
      <c r="K261" s="29" t="n">
        <v>16.825</v>
      </c>
      <c r="L261" s="25" t="s">
        <v>77</v>
      </c>
      <c r="M261" s="30" t="n">
        <v>0</v>
      </c>
      <c r="N261" s="25"/>
      <c r="O261" s="31" t="n">
        <f aca="false">ROUND(K261*M261,0)</f>
        <v>0</v>
      </c>
      <c r="P261" s="23"/>
      <c r="Q261" s="29"/>
      <c r="R261" s="25"/>
      <c r="S261" s="25"/>
      <c r="T261" s="23" t="n">
        <v>0</v>
      </c>
      <c r="U261" s="32" t="n">
        <f aca="false">ROUND(O261*T261,2)</f>
        <v>0</v>
      </c>
      <c r="W261" s="32" t="n">
        <f aca="false">ROUND(O261*A261,2)</f>
        <v>0</v>
      </c>
      <c r="X261" s="25" t="s">
        <v>51</v>
      </c>
    </row>
    <row r="262" s="24" customFormat="true" ht="38.25" hidden="false" customHeight="true" outlineLevel="0" collapsed="false">
      <c r="A262" s="23" t="n">
        <v>1</v>
      </c>
      <c r="D262" s="25" t="n">
        <v>4</v>
      </c>
      <c r="E262" s="25" t="n">
        <v>0</v>
      </c>
      <c r="F262" s="26" t="s">
        <v>64</v>
      </c>
      <c r="G262" s="25" t="s">
        <v>47</v>
      </c>
      <c r="H262" s="27" t="s">
        <v>383</v>
      </c>
      <c r="I262" s="28" t="s">
        <v>384</v>
      </c>
      <c r="J262" s="28"/>
      <c r="K262" s="29" t="n">
        <v>37.561</v>
      </c>
      <c r="L262" s="25" t="s">
        <v>77</v>
      </c>
      <c r="M262" s="30" t="n">
        <v>0</v>
      </c>
      <c r="N262" s="25"/>
      <c r="O262" s="31" t="n">
        <f aca="false">ROUND(K262*M262,0)</f>
        <v>0</v>
      </c>
      <c r="P262" s="23"/>
      <c r="Q262" s="29"/>
      <c r="R262" s="25"/>
      <c r="S262" s="25"/>
      <c r="T262" s="23" t="n">
        <v>0</v>
      </c>
      <c r="U262" s="32" t="n">
        <f aca="false">ROUND(O262*T262,2)</f>
        <v>0</v>
      </c>
      <c r="W262" s="32" t="n">
        <f aca="false">ROUND(O262*A262,2)</f>
        <v>0</v>
      </c>
      <c r="X262" s="25" t="s">
        <v>127</v>
      </c>
    </row>
    <row r="263" s="24" customFormat="true" ht="25.5" hidden="false" customHeight="true" outlineLevel="0" collapsed="false">
      <c r="A263" s="23" t="n">
        <v>1</v>
      </c>
      <c r="D263" s="25" t="n">
        <v>5</v>
      </c>
      <c r="E263" s="25" t="n">
        <v>0</v>
      </c>
      <c r="F263" s="26" t="s">
        <v>64</v>
      </c>
      <c r="G263" s="25" t="s">
        <v>47</v>
      </c>
      <c r="H263" s="27" t="s">
        <v>385</v>
      </c>
      <c r="I263" s="28" t="s">
        <v>386</v>
      </c>
      <c r="J263" s="28"/>
      <c r="K263" s="29" t="n">
        <v>10.938</v>
      </c>
      <c r="L263" s="25" t="s">
        <v>77</v>
      </c>
      <c r="M263" s="30" t="n">
        <v>0</v>
      </c>
      <c r="N263" s="25"/>
      <c r="O263" s="31" t="n">
        <f aca="false">ROUND(K263*M263,0)</f>
        <v>0</v>
      </c>
      <c r="P263" s="23"/>
      <c r="Q263" s="29"/>
      <c r="R263" s="25"/>
      <c r="S263" s="25"/>
      <c r="T263" s="23" t="n">
        <v>0</v>
      </c>
      <c r="U263" s="32" t="n">
        <f aca="false">ROUND(O263*T263,2)</f>
        <v>0</v>
      </c>
      <c r="W263" s="32" t="n">
        <f aca="false">ROUND(O263*A263,2)</f>
        <v>0</v>
      </c>
      <c r="X263" s="25" t="s">
        <v>127</v>
      </c>
    </row>
    <row r="264" s="24" customFormat="true" ht="25.5" hidden="false" customHeight="true" outlineLevel="0" collapsed="false">
      <c r="A264" s="23" t="n">
        <v>1</v>
      </c>
      <c r="D264" s="25" t="n">
        <v>6</v>
      </c>
      <c r="E264" s="25" t="n">
        <v>0</v>
      </c>
      <c r="F264" s="26" t="n">
        <v>7460458</v>
      </c>
      <c r="G264" s="25" t="s">
        <v>47</v>
      </c>
      <c r="H264" s="27" t="s">
        <v>387</v>
      </c>
      <c r="I264" s="28" t="s">
        <v>388</v>
      </c>
      <c r="J264" s="28"/>
      <c r="K264" s="29" t="n">
        <v>10.417</v>
      </c>
      <c r="L264" s="25" t="s">
        <v>77</v>
      </c>
      <c r="M264" s="30" t="n">
        <v>0</v>
      </c>
      <c r="N264" s="25"/>
      <c r="O264" s="31" t="n">
        <f aca="false">ROUND(K264*M264,0)</f>
        <v>0</v>
      </c>
      <c r="P264" s="23" t="n">
        <v>0.00715</v>
      </c>
      <c r="Q264" s="29" t="n">
        <f aca="false">ROUND(K264*P264,3)</f>
        <v>0.074</v>
      </c>
      <c r="R264" s="25"/>
      <c r="S264" s="25"/>
      <c r="T264" s="23" t="n">
        <v>0</v>
      </c>
      <c r="U264" s="32" t="n">
        <f aca="false">ROUND(O264*T264,2)</f>
        <v>0</v>
      </c>
      <c r="W264" s="32" t="n">
        <f aca="false">ROUND(O264*A264,2)</f>
        <v>0</v>
      </c>
      <c r="X264" s="25" t="s">
        <v>51</v>
      </c>
    </row>
    <row r="265" s="24" customFormat="true" ht="51" hidden="false" customHeight="true" outlineLevel="0" collapsed="false">
      <c r="A265" s="23" t="n">
        <v>1</v>
      </c>
      <c r="D265" s="25" t="n">
        <v>7</v>
      </c>
      <c r="E265" s="25" t="n">
        <v>0</v>
      </c>
      <c r="F265" s="26" t="n">
        <v>7460461</v>
      </c>
      <c r="G265" s="25" t="s">
        <v>47</v>
      </c>
      <c r="H265" s="27" t="s">
        <v>389</v>
      </c>
      <c r="I265" s="28" t="s">
        <v>390</v>
      </c>
      <c r="J265" s="28"/>
      <c r="K265" s="29" t="n">
        <v>10.417</v>
      </c>
      <c r="L265" s="25" t="s">
        <v>77</v>
      </c>
      <c r="M265" s="30" t="n">
        <v>0</v>
      </c>
      <c r="N265" s="25"/>
      <c r="O265" s="31" t="n">
        <f aca="false">ROUND(K265*M265,0)</f>
        <v>0</v>
      </c>
      <c r="P265" s="23" t="n">
        <v>0.00179</v>
      </c>
      <c r="Q265" s="29" t="n">
        <f aca="false">ROUND(K265*P265,3)</f>
        <v>0.019</v>
      </c>
      <c r="R265" s="25"/>
      <c r="S265" s="25"/>
      <c r="T265" s="23" t="n">
        <v>0</v>
      </c>
      <c r="U265" s="32" t="n">
        <f aca="false">ROUND(O265*T265,2)</f>
        <v>0</v>
      </c>
      <c r="W265" s="32" t="n">
        <f aca="false">ROUND(O265*A265,2)</f>
        <v>0</v>
      </c>
      <c r="X265" s="25" t="s">
        <v>51</v>
      </c>
    </row>
    <row r="266" s="24" customFormat="true" ht="25.5" hidden="false" customHeight="true" outlineLevel="0" collapsed="false">
      <c r="A266" s="23" t="n">
        <v>1</v>
      </c>
      <c r="D266" s="25" t="n">
        <v>8</v>
      </c>
      <c r="E266" s="25" t="n">
        <v>0</v>
      </c>
      <c r="F266" s="26" t="n">
        <v>7460213</v>
      </c>
      <c r="G266" s="25" t="s">
        <v>47</v>
      </c>
      <c r="H266" s="27" t="s">
        <v>391</v>
      </c>
      <c r="I266" s="28" t="s">
        <v>392</v>
      </c>
      <c r="J266" s="28"/>
      <c r="K266" s="29" t="n">
        <v>43.271</v>
      </c>
      <c r="L266" s="25" t="s">
        <v>72</v>
      </c>
      <c r="M266" s="30" t="n">
        <v>0</v>
      </c>
      <c r="N266" s="25"/>
      <c r="O266" s="31" t="n">
        <f aca="false">ROUND(K266*M266,0)</f>
        <v>0</v>
      </c>
      <c r="P266" s="23" t="n">
        <v>0.00062</v>
      </c>
      <c r="Q266" s="29" t="n">
        <f aca="false">ROUND(K266*P266,3)</f>
        <v>0.027</v>
      </c>
      <c r="R266" s="25"/>
      <c r="S266" s="25"/>
      <c r="T266" s="23" t="n">
        <v>0</v>
      </c>
      <c r="U266" s="32" t="n">
        <f aca="false">ROUND(O266*T266,2)</f>
        <v>0</v>
      </c>
      <c r="W266" s="32" t="n">
        <f aca="false">ROUND(O266*A266,2)</f>
        <v>0</v>
      </c>
      <c r="X266" s="25" t="s">
        <v>51</v>
      </c>
    </row>
    <row r="267" s="24" customFormat="true" ht="12.75" hidden="false" customHeight="true" outlineLevel="0" collapsed="false">
      <c r="A267" s="23" t="n">
        <v>1</v>
      </c>
      <c r="D267" s="25" t="n">
        <v>9</v>
      </c>
      <c r="E267" s="25" t="n">
        <v>0</v>
      </c>
      <c r="F267" s="26" t="s">
        <v>64</v>
      </c>
      <c r="G267" s="25" t="s">
        <v>47</v>
      </c>
      <c r="H267" s="27" t="s">
        <v>393</v>
      </c>
      <c r="I267" s="28" t="s">
        <v>394</v>
      </c>
      <c r="J267" s="28"/>
      <c r="K267" s="29" t="n">
        <v>45.435</v>
      </c>
      <c r="L267" s="25" t="s">
        <v>395</v>
      </c>
      <c r="M267" s="30" t="n">
        <v>0</v>
      </c>
      <c r="N267" s="25"/>
      <c r="O267" s="31" t="n">
        <f aca="false">ROUND(K267*M267,0)</f>
        <v>0</v>
      </c>
      <c r="P267" s="23"/>
      <c r="Q267" s="29"/>
      <c r="R267" s="25"/>
      <c r="S267" s="25"/>
      <c r="T267" s="23" t="n">
        <v>0</v>
      </c>
      <c r="U267" s="32" t="n">
        <f aca="false">ROUND(O267*T267,2)</f>
        <v>0</v>
      </c>
      <c r="W267" s="32" t="n">
        <f aca="false">ROUND(O267*A267,2)</f>
        <v>0</v>
      </c>
      <c r="X267" s="25" t="s">
        <v>127</v>
      </c>
    </row>
    <row r="268" customFormat="false" ht="3" hidden="false" customHeight="true" outlineLevel="0" collapsed="false">
      <c r="D268" s="6"/>
      <c r="E268" s="6"/>
      <c r="F268" s="6"/>
      <c r="G268" s="6"/>
      <c r="H268" s="6"/>
      <c r="I268" s="6"/>
      <c r="J268" s="6"/>
      <c r="K268" s="6"/>
      <c r="L268" s="6"/>
      <c r="M268" s="6"/>
      <c r="N268" s="6"/>
      <c r="O268" s="6"/>
      <c r="P268" s="6"/>
      <c r="Q268" s="6"/>
      <c r="R268" s="6"/>
      <c r="S268" s="6"/>
    </row>
    <row r="269" customFormat="false" ht="15" hidden="false" customHeight="true" outlineLevel="0" collapsed="false">
      <c r="D269" s="33" t="s">
        <v>67</v>
      </c>
      <c r="E269" s="33"/>
      <c r="F269" s="33"/>
      <c r="G269" s="33"/>
      <c r="H269" s="34" t="s">
        <v>375</v>
      </c>
      <c r="I269" s="35" t="s">
        <v>376</v>
      </c>
      <c r="O269" s="36" t="n">
        <f aca="false">ROUND(SUBTOTAL(9,O258:O268),0)</f>
        <v>0</v>
      </c>
      <c r="Q269" s="37" t="n">
        <f aca="false">ROUND(SUBTOTAL(9,Q258:Q268),3)</f>
        <v>0.286</v>
      </c>
      <c r="S269" s="37" t="n">
        <f aca="false">ROUND(SUBTOTAL(9,S258:S268),3)</f>
        <v>0</v>
      </c>
      <c r="U269" s="1" t="n">
        <f aca="false">ROUND(SUBTOTAL(9,U258:U268),2)</f>
        <v>0</v>
      </c>
      <c r="W269" s="1" t="n">
        <f aca="false">ROUND(SUBTOTAL(9,W258:W268),2)</f>
        <v>0</v>
      </c>
    </row>
    <row r="270" customFormat="false" ht="12.75" hidden="false" customHeight="true" outlineLevel="0" collapsed="false"/>
    <row r="271" customFormat="false" ht="15" hidden="false" customHeight="true" outlineLevel="0" collapsed="false">
      <c r="D271" s="5"/>
      <c r="E271" s="5"/>
      <c r="F271" s="5"/>
      <c r="G271" s="5"/>
      <c r="H271" s="14" t="s">
        <v>396</v>
      </c>
      <c r="I271" s="15" t="s">
        <v>397</v>
      </c>
      <c r="J271" s="15"/>
      <c r="K271" s="15"/>
      <c r="L271" s="15"/>
      <c r="M271" s="15"/>
      <c r="N271" s="15"/>
      <c r="O271" s="15"/>
      <c r="P271" s="6"/>
      <c r="Q271" s="6"/>
      <c r="R271" s="6"/>
      <c r="S271" s="6"/>
      <c r="X271" s="1" t="s">
        <v>26</v>
      </c>
    </row>
    <row r="272" customFormat="false" ht="3" hidden="false" customHeight="true" outlineLevel="0" collapsed="false"/>
    <row r="273" customFormat="false" ht="12.75" hidden="false" customHeight="true" outlineLevel="0" collapsed="false">
      <c r="A273" s="16" t="n">
        <v>1</v>
      </c>
      <c r="D273" s="1" t="n">
        <v>1</v>
      </c>
      <c r="E273" s="1" t="n">
        <v>0</v>
      </c>
      <c r="F273" s="4" t="n">
        <v>7520038</v>
      </c>
      <c r="G273" s="1" t="s">
        <v>47</v>
      </c>
      <c r="H273" s="17" t="s">
        <v>398</v>
      </c>
      <c r="I273" s="18" t="s">
        <v>399</v>
      </c>
      <c r="J273" s="18"/>
      <c r="K273" s="19" t="n">
        <v>32.259</v>
      </c>
      <c r="L273" s="1" t="s">
        <v>77</v>
      </c>
      <c r="M273" s="20" t="n">
        <v>0</v>
      </c>
      <c r="O273" s="21" t="n">
        <f aca="false">ROUND(K273*M273,0)</f>
        <v>0</v>
      </c>
      <c r="P273" s="16" t="n">
        <v>0.0166</v>
      </c>
      <c r="Q273" s="19" t="n">
        <f aca="false">ROUND(K273*P273,3)</f>
        <v>0.535</v>
      </c>
      <c r="T273" s="16" t="n">
        <v>0</v>
      </c>
      <c r="U273" s="22" t="n">
        <f aca="false">ROUND(O273*T273,2)</f>
        <v>0</v>
      </c>
      <c r="W273" s="22" t="n">
        <f aca="false">ROUND(O273*A273,2)</f>
        <v>0</v>
      </c>
      <c r="X273" s="1" t="s">
        <v>51</v>
      </c>
    </row>
    <row r="274" customFormat="false" ht="3" hidden="false" customHeight="true" outlineLevel="0" collapsed="false">
      <c r="D274" s="6"/>
      <c r="E274" s="6"/>
      <c r="F274" s="6"/>
      <c r="G274" s="6"/>
      <c r="H274" s="6"/>
      <c r="I274" s="6"/>
      <c r="J274" s="6"/>
      <c r="K274" s="6"/>
      <c r="L274" s="6"/>
      <c r="M274" s="6"/>
      <c r="N274" s="6"/>
      <c r="O274" s="6"/>
      <c r="P274" s="6"/>
      <c r="Q274" s="6"/>
      <c r="R274" s="6"/>
      <c r="S274" s="6"/>
    </row>
    <row r="275" customFormat="false" ht="15" hidden="false" customHeight="true" outlineLevel="0" collapsed="false">
      <c r="D275" s="33" t="s">
        <v>67</v>
      </c>
      <c r="E275" s="33"/>
      <c r="F275" s="33"/>
      <c r="G275" s="33"/>
      <c r="H275" s="34" t="s">
        <v>396</v>
      </c>
      <c r="I275" s="35" t="s">
        <v>397</v>
      </c>
      <c r="O275" s="36" t="n">
        <f aca="false">ROUND(SUBTOTAL(9,O272:O274),0)</f>
        <v>0</v>
      </c>
      <c r="Q275" s="37" t="n">
        <f aca="false">ROUND(SUBTOTAL(9,Q272:Q274),3)</f>
        <v>0.535</v>
      </c>
      <c r="S275" s="37" t="n">
        <f aca="false">ROUND(SUBTOTAL(9,S272:S274),3)</f>
        <v>0</v>
      </c>
      <c r="U275" s="1" t="n">
        <f aca="false">ROUND(SUBTOTAL(9,U272:U274),2)</f>
        <v>0</v>
      </c>
      <c r="W275" s="1" t="n">
        <f aca="false">ROUND(SUBTOTAL(9,W272:W274),2)</f>
        <v>0</v>
      </c>
    </row>
    <row r="276" customFormat="false" ht="12.75" hidden="false" customHeight="true" outlineLevel="0" collapsed="false"/>
    <row r="277" customFormat="false" ht="15" hidden="false" customHeight="true" outlineLevel="0" collapsed="false">
      <c r="D277" s="5"/>
      <c r="E277" s="5"/>
      <c r="F277" s="5"/>
      <c r="G277" s="5"/>
      <c r="H277" s="14" t="s">
        <v>400</v>
      </c>
      <c r="I277" s="15" t="s">
        <v>401</v>
      </c>
      <c r="J277" s="15"/>
      <c r="K277" s="15"/>
      <c r="L277" s="15"/>
      <c r="M277" s="15"/>
      <c r="N277" s="15"/>
      <c r="O277" s="15"/>
      <c r="P277" s="6"/>
      <c r="Q277" s="6"/>
      <c r="R277" s="6"/>
      <c r="S277" s="6"/>
      <c r="X277" s="1" t="s">
        <v>26</v>
      </c>
    </row>
    <row r="278" customFormat="false" ht="3" hidden="false" customHeight="true" outlineLevel="0" collapsed="false"/>
    <row r="279" customFormat="false" ht="12.75" hidden="false" customHeight="true" outlineLevel="0" collapsed="false">
      <c r="A279" s="16" t="n">
        <v>1</v>
      </c>
      <c r="D279" s="1" t="n">
        <v>1</v>
      </c>
      <c r="E279" s="1" t="n">
        <v>0</v>
      </c>
      <c r="F279" s="4" t="n">
        <v>0</v>
      </c>
      <c r="G279" s="1" t="s">
        <v>47</v>
      </c>
      <c r="H279" s="17" t="s">
        <v>64</v>
      </c>
      <c r="I279" s="18" t="s">
        <v>402</v>
      </c>
      <c r="J279" s="18"/>
      <c r="K279" s="19" t="n">
        <v>105.926</v>
      </c>
      <c r="L279" s="1" t="s">
        <v>77</v>
      </c>
      <c r="M279" s="20" t="n">
        <v>0</v>
      </c>
      <c r="O279" s="21" t="n">
        <f aca="false">ROUND(K279*M279,0)</f>
        <v>0</v>
      </c>
      <c r="T279" s="16" t="n">
        <v>0</v>
      </c>
      <c r="U279" s="22" t="n">
        <f aca="false">ROUND(O279*T279,2)</f>
        <v>0</v>
      </c>
      <c r="W279" s="22" t="n">
        <f aca="false">ROUND(O279*A279,2)</f>
        <v>0</v>
      </c>
      <c r="X279" s="1" t="s">
        <v>51</v>
      </c>
    </row>
    <row r="280" customFormat="false" ht="3" hidden="false" customHeight="true" outlineLevel="0" collapsed="false">
      <c r="D280" s="6"/>
      <c r="E280" s="6"/>
      <c r="F280" s="6"/>
      <c r="G280" s="6"/>
      <c r="H280" s="6"/>
      <c r="I280" s="6"/>
      <c r="J280" s="6"/>
      <c r="K280" s="6"/>
      <c r="L280" s="6"/>
      <c r="M280" s="6"/>
      <c r="N280" s="6"/>
      <c r="O280" s="6"/>
      <c r="P280" s="6"/>
      <c r="Q280" s="6"/>
      <c r="R280" s="6"/>
      <c r="S280" s="6"/>
    </row>
    <row r="281" customFormat="false" ht="15" hidden="false" customHeight="true" outlineLevel="0" collapsed="false">
      <c r="D281" s="33" t="s">
        <v>67</v>
      </c>
      <c r="E281" s="33"/>
      <c r="F281" s="33"/>
      <c r="G281" s="33"/>
      <c r="H281" s="34" t="s">
        <v>400</v>
      </c>
      <c r="I281" s="35" t="s">
        <v>401</v>
      </c>
      <c r="O281" s="36" t="n">
        <f aca="false">ROUND(SUBTOTAL(9,O278:O280),0)</f>
        <v>0</v>
      </c>
      <c r="Q281" s="37" t="n">
        <f aca="false">ROUND(SUBTOTAL(9,Q278:Q280),3)</f>
        <v>0</v>
      </c>
      <c r="S281" s="37" t="n">
        <f aca="false">ROUND(SUBTOTAL(9,S278:S280),3)</f>
        <v>0</v>
      </c>
      <c r="U281" s="1" t="n">
        <f aca="false">ROUND(SUBTOTAL(9,U278:U280),2)</f>
        <v>0</v>
      </c>
      <c r="W281" s="1" t="n">
        <f aca="false">ROUND(SUBTOTAL(9,W278:W280),2)</f>
        <v>0</v>
      </c>
    </row>
    <row r="282" customFormat="false" ht="12.75" hidden="false" customHeight="true" outlineLevel="0" collapsed="false"/>
    <row r="283" customFormat="false" ht="15" hidden="false" customHeight="true" outlineLevel="0" collapsed="false">
      <c r="D283" s="5"/>
      <c r="E283" s="5"/>
      <c r="F283" s="5"/>
      <c r="G283" s="5"/>
      <c r="H283" s="14" t="s">
        <v>403</v>
      </c>
      <c r="I283" s="15" t="s">
        <v>404</v>
      </c>
      <c r="J283" s="15"/>
      <c r="K283" s="15"/>
      <c r="L283" s="15"/>
      <c r="M283" s="15"/>
      <c r="N283" s="15"/>
      <c r="O283" s="15"/>
      <c r="P283" s="6"/>
      <c r="Q283" s="6"/>
      <c r="R283" s="6"/>
      <c r="S283" s="6"/>
      <c r="X283" s="1" t="s">
        <v>26</v>
      </c>
    </row>
    <row r="284" customFormat="false" ht="3" hidden="false" customHeight="true" outlineLevel="0" collapsed="false"/>
    <row r="285" s="24" customFormat="true" ht="25.5" hidden="false" customHeight="true" outlineLevel="0" collapsed="false">
      <c r="A285" s="23" t="n">
        <v>1</v>
      </c>
      <c r="D285" s="25" t="n">
        <v>1</v>
      </c>
      <c r="E285" s="25" t="n">
        <v>0</v>
      </c>
      <c r="F285" s="26" t="n">
        <v>0</v>
      </c>
      <c r="G285" s="25" t="s">
        <v>47</v>
      </c>
      <c r="H285" s="27" t="s">
        <v>88</v>
      </c>
      <c r="I285" s="28" t="s">
        <v>405</v>
      </c>
      <c r="J285" s="28"/>
      <c r="K285" s="29" t="n">
        <v>181.131</v>
      </c>
      <c r="L285" s="25" t="s">
        <v>77</v>
      </c>
      <c r="M285" s="30" t="n">
        <v>0</v>
      </c>
      <c r="N285" s="25"/>
      <c r="O285" s="31" t="n">
        <f aca="false">ROUND(K285*M285,0)</f>
        <v>0</v>
      </c>
      <c r="P285" s="25"/>
      <c r="Q285" s="25"/>
      <c r="R285" s="25"/>
      <c r="S285" s="25"/>
      <c r="T285" s="23" t="n">
        <v>0</v>
      </c>
      <c r="U285" s="32" t="n">
        <f aca="false">ROUND(O285*T285,2)</f>
        <v>0</v>
      </c>
      <c r="W285" s="32" t="n">
        <f aca="false">ROUND(O285*A285,2)</f>
        <v>0</v>
      </c>
      <c r="X285" s="25" t="s">
        <v>51</v>
      </c>
    </row>
    <row r="286" customFormat="false" ht="3" hidden="false" customHeight="true" outlineLevel="0" collapsed="false">
      <c r="D286" s="6"/>
      <c r="E286" s="6"/>
      <c r="F286" s="6"/>
      <c r="G286" s="6"/>
      <c r="H286" s="6"/>
      <c r="I286" s="6"/>
      <c r="J286" s="6"/>
      <c r="K286" s="6"/>
      <c r="L286" s="6"/>
      <c r="M286" s="6"/>
      <c r="N286" s="6"/>
      <c r="O286" s="6"/>
      <c r="P286" s="6"/>
      <c r="Q286" s="6"/>
      <c r="R286" s="6"/>
      <c r="S286" s="6"/>
    </row>
    <row r="287" customFormat="false" ht="15" hidden="false" customHeight="true" outlineLevel="0" collapsed="false">
      <c r="D287" s="33" t="s">
        <v>67</v>
      </c>
      <c r="E287" s="33"/>
      <c r="F287" s="33"/>
      <c r="G287" s="33"/>
      <c r="H287" s="34" t="s">
        <v>403</v>
      </c>
      <c r="I287" s="35" t="s">
        <v>404</v>
      </c>
      <c r="O287" s="36" t="n">
        <f aca="false">ROUND(SUBTOTAL(9,O284:O286),0)</f>
        <v>0</v>
      </c>
      <c r="Q287" s="37" t="n">
        <f aca="false">ROUND(SUBTOTAL(9,Q284:Q286),3)</f>
        <v>0</v>
      </c>
      <c r="S287" s="37" t="n">
        <f aca="false">ROUND(SUBTOTAL(9,S284:S286),3)</f>
        <v>0</v>
      </c>
      <c r="U287" s="1" t="n">
        <f aca="false">ROUND(SUBTOTAL(9,U284:U286),2)</f>
        <v>0</v>
      </c>
      <c r="W287" s="1" t="n">
        <f aca="false">ROUND(SUBTOTAL(9,W284:W286),2)</f>
        <v>0</v>
      </c>
    </row>
    <row r="288" customFormat="false" ht="12.75" hidden="false" customHeight="true" outlineLevel="0" collapsed="false"/>
    <row r="289" customFormat="false" ht="15" hidden="false" customHeight="true" outlineLevel="0" collapsed="false">
      <c r="D289" s="5"/>
      <c r="E289" s="5"/>
      <c r="F289" s="5"/>
      <c r="G289" s="5"/>
      <c r="H289" s="14" t="s">
        <v>406</v>
      </c>
      <c r="I289" s="15" t="s">
        <v>407</v>
      </c>
      <c r="J289" s="15"/>
      <c r="K289" s="15"/>
      <c r="L289" s="15"/>
      <c r="M289" s="15"/>
      <c r="N289" s="15"/>
      <c r="O289" s="15"/>
      <c r="P289" s="6"/>
      <c r="Q289" s="6"/>
      <c r="R289" s="6"/>
      <c r="S289" s="6"/>
      <c r="X289" s="1" t="s">
        <v>26</v>
      </c>
    </row>
    <row r="290" customFormat="false" ht="3" hidden="false" customHeight="true" outlineLevel="0" collapsed="false"/>
    <row r="291" s="24" customFormat="true" ht="25.5" hidden="false" customHeight="true" outlineLevel="0" collapsed="false">
      <c r="A291" s="23" t="n">
        <v>1</v>
      </c>
      <c r="D291" s="25" t="n">
        <v>1</v>
      </c>
      <c r="E291" s="25" t="n">
        <v>0</v>
      </c>
      <c r="F291" s="26" t="n">
        <v>0</v>
      </c>
      <c r="G291" s="25" t="s">
        <v>47</v>
      </c>
      <c r="H291" s="27" t="s">
        <v>88</v>
      </c>
      <c r="I291" s="28" t="s">
        <v>408</v>
      </c>
      <c r="J291" s="28"/>
      <c r="K291" s="29" t="n">
        <v>12</v>
      </c>
      <c r="L291" s="25" t="s">
        <v>126</v>
      </c>
      <c r="M291" s="30" t="n">
        <v>0</v>
      </c>
      <c r="N291" s="25"/>
      <c r="O291" s="31" t="n">
        <f aca="false">ROUND(K291*M291,0)</f>
        <v>0</v>
      </c>
      <c r="P291" s="25"/>
      <c r="Q291" s="25"/>
      <c r="R291" s="25"/>
      <c r="S291" s="25"/>
      <c r="T291" s="23" t="n">
        <v>0</v>
      </c>
      <c r="U291" s="32" t="n">
        <f aca="false">ROUND(O291*T291,2)</f>
        <v>0</v>
      </c>
      <c r="W291" s="32" t="n">
        <f aca="false">ROUND(O291*A291,2)</f>
        <v>0</v>
      </c>
      <c r="X291" s="25" t="s">
        <v>51</v>
      </c>
    </row>
    <row r="292" s="24" customFormat="true" ht="25.5" hidden="false" customHeight="true" outlineLevel="0" collapsed="false">
      <c r="A292" s="23" t="n">
        <v>1</v>
      </c>
      <c r="D292" s="25" t="n">
        <v>2</v>
      </c>
      <c r="E292" s="25" t="n">
        <v>0</v>
      </c>
      <c r="F292" s="26" t="n">
        <v>0</v>
      </c>
      <c r="G292" s="25" t="s">
        <v>47</v>
      </c>
      <c r="H292" s="27" t="s">
        <v>88</v>
      </c>
      <c r="I292" s="28" t="s">
        <v>409</v>
      </c>
      <c r="J292" s="28"/>
      <c r="K292" s="29" t="n">
        <v>2</v>
      </c>
      <c r="L292" s="25" t="s">
        <v>126</v>
      </c>
      <c r="M292" s="30" t="n">
        <v>0</v>
      </c>
      <c r="N292" s="25"/>
      <c r="O292" s="31" t="n">
        <f aca="false">ROUND(K292*M292,0)</f>
        <v>0</v>
      </c>
      <c r="P292" s="25"/>
      <c r="Q292" s="25"/>
      <c r="R292" s="25"/>
      <c r="S292" s="25"/>
      <c r="T292" s="23" t="n">
        <v>0</v>
      </c>
      <c r="U292" s="32" t="n">
        <f aca="false">ROUND(O292*T292,2)</f>
        <v>0</v>
      </c>
      <c r="W292" s="32" t="n">
        <f aca="false">ROUND(O292*A292,2)</f>
        <v>0</v>
      </c>
      <c r="X292" s="25" t="s">
        <v>51</v>
      </c>
    </row>
    <row r="293" s="24" customFormat="true" ht="25.5" hidden="false" customHeight="true" outlineLevel="0" collapsed="false">
      <c r="A293" s="23" t="n">
        <v>1</v>
      </c>
      <c r="D293" s="25" t="n">
        <v>3</v>
      </c>
      <c r="E293" s="25" t="n">
        <v>0</v>
      </c>
      <c r="F293" s="26" t="n">
        <v>0</v>
      </c>
      <c r="G293" s="25" t="s">
        <v>47</v>
      </c>
      <c r="H293" s="27" t="s">
        <v>88</v>
      </c>
      <c r="I293" s="28" t="s">
        <v>410</v>
      </c>
      <c r="J293" s="28"/>
      <c r="K293" s="29" t="n">
        <v>2</v>
      </c>
      <c r="L293" s="25" t="s">
        <v>126</v>
      </c>
      <c r="M293" s="30" t="n">
        <v>0</v>
      </c>
      <c r="N293" s="25"/>
      <c r="O293" s="31" t="n">
        <f aca="false">ROUND(K293*M293,0)</f>
        <v>0</v>
      </c>
      <c r="P293" s="25"/>
      <c r="Q293" s="25"/>
      <c r="R293" s="25"/>
      <c r="S293" s="25"/>
      <c r="T293" s="23" t="n">
        <v>0</v>
      </c>
      <c r="U293" s="32" t="n">
        <f aca="false">ROUND(O293*T293,2)</f>
        <v>0</v>
      </c>
      <c r="W293" s="32" t="n">
        <f aca="false">ROUND(O293*A293,2)</f>
        <v>0</v>
      </c>
      <c r="X293" s="25" t="s">
        <v>51</v>
      </c>
    </row>
    <row r="294" customFormat="false" ht="3" hidden="false" customHeight="true" outlineLevel="0" collapsed="false">
      <c r="D294" s="6"/>
      <c r="E294" s="6"/>
      <c r="F294" s="6"/>
      <c r="G294" s="6"/>
      <c r="H294" s="6"/>
      <c r="I294" s="6"/>
      <c r="J294" s="6"/>
      <c r="K294" s="6"/>
      <c r="L294" s="6"/>
      <c r="M294" s="6"/>
      <c r="N294" s="6"/>
      <c r="O294" s="6"/>
      <c r="P294" s="6"/>
      <c r="Q294" s="6"/>
      <c r="R294" s="6"/>
      <c r="S294" s="6"/>
    </row>
    <row r="295" customFormat="false" ht="15" hidden="false" customHeight="true" outlineLevel="0" collapsed="false">
      <c r="D295" s="33" t="s">
        <v>67</v>
      </c>
      <c r="E295" s="33"/>
      <c r="F295" s="33"/>
      <c r="G295" s="33"/>
      <c r="H295" s="34" t="s">
        <v>406</v>
      </c>
      <c r="I295" s="35" t="s">
        <v>407</v>
      </c>
      <c r="O295" s="36" t="n">
        <f aca="false">ROUND(SUBTOTAL(9,O290:O294),0)</f>
        <v>0</v>
      </c>
      <c r="Q295" s="37" t="n">
        <f aca="false">ROUND(SUBTOTAL(9,Q290:Q294),3)</f>
        <v>0</v>
      </c>
      <c r="S295" s="37" t="n">
        <f aca="false">ROUND(SUBTOTAL(9,S290:S294),3)</f>
        <v>0</v>
      </c>
      <c r="U295" s="1" t="n">
        <f aca="false">ROUND(SUBTOTAL(9,U290:U294),2)</f>
        <v>0</v>
      </c>
      <c r="W295" s="1" t="n">
        <f aca="false">ROUND(SUBTOTAL(9,W290:W294),2)</f>
        <v>0</v>
      </c>
    </row>
    <row r="296" customFormat="false" ht="12.75" hidden="false" customHeight="true" outlineLevel="0" collapsed="false"/>
    <row r="297" customFormat="false" ht="0.75" hidden="false" customHeight="true" outlineLevel="0" collapsed="false">
      <c r="J297" s="6"/>
      <c r="K297" s="6"/>
      <c r="L297" s="6"/>
      <c r="M297" s="6"/>
      <c r="N297" s="6"/>
      <c r="O297" s="6"/>
      <c r="P297" s="6"/>
      <c r="Q297" s="6"/>
      <c r="R297" s="6"/>
      <c r="S297" s="6"/>
    </row>
    <row r="298" customFormat="false" ht="15" hidden="false" customHeight="true" outlineLevel="0" collapsed="false">
      <c r="J298" s="39" t="s">
        <v>411</v>
      </c>
      <c r="K298" s="39"/>
      <c r="L298" s="39"/>
      <c r="M298" s="40"/>
      <c r="N298" s="40"/>
      <c r="O298" s="41" t="n">
        <f aca="false">ROUND(SUBTOTAL(9,O12:O297),0)</f>
        <v>0</v>
      </c>
      <c r="P298" s="40"/>
      <c r="Q298" s="42" t="n">
        <f aca="false">ROUND(SUBTOTAL(9,Q12:Q297),3)</f>
        <v>90.447</v>
      </c>
      <c r="R298" s="40"/>
      <c r="S298" s="42" t="n">
        <f aca="false">ROUND(SUBTOTAL(9,S12:S297),3)</f>
        <v>12.2</v>
      </c>
      <c r="U298" s="1" t="n">
        <f aca="false">ROUND(SUBTOTAL(9,U12:U297),2)</f>
        <v>0</v>
      </c>
      <c r="W298" s="1" t="n">
        <f aca="false">ROUND(SUBTOTAL(9,W12:W297),2)</f>
        <v>0</v>
      </c>
    </row>
    <row r="299" customFormat="false" ht="12.75" hidden="false" customHeight="true" outlineLevel="0" collapsed="false"/>
    <row r="300" customFormat="false" ht="13.5" hidden="false" customHeight="true" outlineLevel="0" collapsed="false">
      <c r="J300" s="10" t="s">
        <v>412</v>
      </c>
      <c r="K300" s="10"/>
      <c r="L300" s="10"/>
      <c r="O300" s="43" t="n">
        <f aca="false">ROUND(M300 * O298,0)</f>
        <v>0</v>
      </c>
      <c r="X300" s="1" t="s">
        <v>413</v>
      </c>
    </row>
    <row r="301" customFormat="false" ht="0.75" hidden="false" customHeight="true" outlineLevel="0" collapsed="false">
      <c r="J301" s="6"/>
      <c r="K301" s="6"/>
      <c r="L301" s="6"/>
      <c r="M301" s="6"/>
      <c r="N301" s="6"/>
      <c r="O301" s="6"/>
      <c r="P301" s="6"/>
      <c r="Q301" s="6"/>
      <c r="R301" s="6"/>
      <c r="S301" s="6"/>
    </row>
    <row r="302" customFormat="false" ht="15" hidden="false" customHeight="true" outlineLevel="0" collapsed="false">
      <c r="J302" s="39" t="s">
        <v>414</v>
      </c>
      <c r="K302" s="39"/>
      <c r="L302" s="39"/>
      <c r="M302" s="40"/>
      <c r="N302" s="40"/>
      <c r="O302" s="41" t="n">
        <f aca="false">ROUND(O298+SUBTOTAL(9,O299:O301),0)</f>
        <v>0</v>
      </c>
      <c r="P302" s="40"/>
      <c r="Q302" s="42" t="n">
        <f aca="false">ROUND(Q298+SUBTOTAL(9,Q299:Q301),3)</f>
        <v>90.447</v>
      </c>
      <c r="R302" s="40"/>
      <c r="S302" s="42" t="n">
        <f aca="false">ROUND(S298+SUBTOTAL(9,S299:S301),3)</f>
        <v>12.2</v>
      </c>
      <c r="U302" s="1" t="n">
        <f aca="false">ROUND(U298+SUBTOTAL(9,U299:U301),2)</f>
        <v>0</v>
      </c>
      <c r="W302" s="1" t="n">
        <f aca="false">ROUND(W298+SUBTOTAL(9,W299:W301),2)</f>
        <v>0</v>
      </c>
    </row>
    <row r="303" customFormat="false" ht="12.75" hidden="false" customHeight="true" outlineLevel="0" collapsed="false"/>
    <row r="304" customFormat="false" ht="13.5" hidden="false" customHeight="true" outlineLevel="0" collapsed="false">
      <c r="J304" s="10" t="s">
        <v>415</v>
      </c>
      <c r="K304" s="10"/>
      <c r="L304" s="10"/>
      <c r="O304" s="43" t="n">
        <f aca="false">ROUND(M304 * O302,0)</f>
        <v>0</v>
      </c>
      <c r="X304" s="1" t="s">
        <v>413</v>
      </c>
    </row>
    <row r="305" customFormat="false" ht="13.5" hidden="false" customHeight="true" outlineLevel="0" collapsed="false">
      <c r="J305" s="10" t="s">
        <v>416</v>
      </c>
      <c r="K305" s="10"/>
      <c r="L305" s="10"/>
      <c r="O305" s="43" t="n">
        <f aca="false">ROUND(M305 * O302,0)</f>
        <v>0</v>
      </c>
      <c r="X305" s="1" t="s">
        <v>413</v>
      </c>
    </row>
    <row r="306" customFormat="false" ht="0.75" hidden="false" customHeight="true" outlineLevel="0" collapsed="false">
      <c r="J306" s="5"/>
      <c r="K306" s="5"/>
      <c r="L306" s="6"/>
      <c r="M306" s="6"/>
      <c r="N306" s="6"/>
      <c r="O306" s="6"/>
    </row>
    <row r="307" customFormat="false" ht="15" hidden="false" customHeight="true" outlineLevel="0" collapsed="false">
      <c r="J307" s="44" t="s">
        <v>417</v>
      </c>
      <c r="K307" s="40"/>
      <c r="L307" s="40"/>
      <c r="M307" s="40"/>
      <c r="N307" s="40"/>
      <c r="O307" s="41" t="n">
        <f aca="false">ROUND(SUM(O302:O306),0)</f>
        <v>0</v>
      </c>
      <c r="U307" s="1" t="n">
        <f aca="false">ROUND(SUM(U302:U306),2)</f>
        <v>0</v>
      </c>
      <c r="W307" s="1" t="n">
        <f aca="false">ROUND(SUM(W302:W306),2)</f>
        <v>0</v>
      </c>
    </row>
    <row r="308" customFormat="false" ht="15" hidden="false" customHeight="true" outlineLevel="0" collapsed="false">
      <c r="A308" s="1" t="n">
        <v>1</v>
      </c>
      <c r="J308" s="1" t="s">
        <v>418</v>
      </c>
      <c r="K308" s="45" t="n">
        <v>0.21</v>
      </c>
      <c r="L308" s="46" t="n">
        <f aca="false">ROUND(W307+A308*W308,0)</f>
        <v>0</v>
      </c>
      <c r="M308" s="46"/>
      <c r="O308" s="43" t="n">
        <f aca="false">ROUND(K308*L308,0)</f>
        <v>0</v>
      </c>
      <c r="W308" s="43" t="n">
        <f aca="false">SUM(O304:O305)+ROUND(SUBTOTAL(9,O299:O301),0)</f>
        <v>0</v>
      </c>
    </row>
    <row r="309" customFormat="false" ht="0.75" hidden="false" customHeight="true" outlineLevel="0" collapsed="false">
      <c r="J309" s="6"/>
      <c r="K309" s="6"/>
      <c r="L309" s="6"/>
      <c r="M309" s="6"/>
      <c r="N309" s="6"/>
      <c r="O309" s="6"/>
    </row>
    <row r="310" customFormat="false" ht="15" hidden="false" customHeight="true" outlineLevel="0" collapsed="false">
      <c r="J310" s="47" t="s">
        <v>419</v>
      </c>
      <c r="K310" s="47"/>
      <c r="L310" s="47"/>
      <c r="M310" s="47"/>
      <c r="N310" s="48"/>
      <c r="O310" s="49" t="n">
        <f aca="false">ROUND(SUM(O307:O309),0)</f>
        <v>0</v>
      </c>
    </row>
  </sheetData>
  <mergeCells count="259">
    <mergeCell ref="D1:I1"/>
    <mergeCell ref="D2:O2"/>
    <mergeCell ref="D3:O3"/>
    <mergeCell ref="D4:F4"/>
    <mergeCell ref="K4:L4"/>
    <mergeCell ref="D6:F6"/>
    <mergeCell ref="K6:L6"/>
    <mergeCell ref="D8:F8"/>
    <mergeCell ref="K8:L8"/>
    <mergeCell ref="D13:G13"/>
    <mergeCell ref="I13:O13"/>
    <mergeCell ref="I15:J15"/>
    <mergeCell ref="I16:J16"/>
    <mergeCell ref="I17:J17"/>
    <mergeCell ref="I18:J18"/>
    <mergeCell ref="I19:J19"/>
    <mergeCell ref="I20:J20"/>
    <mergeCell ref="I21:J21"/>
    <mergeCell ref="I22:J22"/>
    <mergeCell ref="D24:G24"/>
    <mergeCell ref="D26:G26"/>
    <mergeCell ref="I26:O26"/>
    <mergeCell ref="I28:J28"/>
    <mergeCell ref="D30:G30"/>
    <mergeCell ref="D32:G32"/>
    <mergeCell ref="I32:O32"/>
    <mergeCell ref="I34:J34"/>
    <mergeCell ref="I35:J35"/>
    <mergeCell ref="I36:J36"/>
    <mergeCell ref="I37:J37"/>
    <mergeCell ref="I38:J38"/>
    <mergeCell ref="I39:J39"/>
    <mergeCell ref="I40:J40"/>
    <mergeCell ref="I41:J41"/>
    <mergeCell ref="I42:J42"/>
    <mergeCell ref="I43:J43"/>
    <mergeCell ref="I44:J44"/>
    <mergeCell ref="I45:J45"/>
    <mergeCell ref="I46:J46"/>
    <mergeCell ref="I47:J47"/>
    <mergeCell ref="D49:G49"/>
    <mergeCell ref="D51:G51"/>
    <mergeCell ref="I51:O51"/>
    <mergeCell ref="I53:J53"/>
    <mergeCell ref="I54:J54"/>
    <mergeCell ref="I55:J55"/>
    <mergeCell ref="I56:J56"/>
    <mergeCell ref="I57:J57"/>
    <mergeCell ref="I58:J58"/>
    <mergeCell ref="I59:J59"/>
    <mergeCell ref="D61:G61"/>
    <mergeCell ref="D63:G63"/>
    <mergeCell ref="I63:O63"/>
    <mergeCell ref="I65:J65"/>
    <mergeCell ref="I66:J66"/>
    <mergeCell ref="I67:J67"/>
    <mergeCell ref="I68:J68"/>
    <mergeCell ref="I69:J69"/>
    <mergeCell ref="I70:J70"/>
    <mergeCell ref="I71:J71"/>
    <mergeCell ref="I72:J72"/>
    <mergeCell ref="I73:J73"/>
    <mergeCell ref="D75:G75"/>
    <mergeCell ref="D77:G77"/>
    <mergeCell ref="I77:O77"/>
    <mergeCell ref="I79:J79"/>
    <mergeCell ref="I80:J80"/>
    <mergeCell ref="I81:J81"/>
    <mergeCell ref="I82:J82"/>
    <mergeCell ref="I83:J83"/>
    <mergeCell ref="I84:J84"/>
    <mergeCell ref="I85:J85"/>
    <mergeCell ref="I86:J86"/>
    <mergeCell ref="I87:J87"/>
    <mergeCell ref="D89:G89"/>
    <mergeCell ref="D91:G91"/>
    <mergeCell ref="I91:O91"/>
    <mergeCell ref="I93:J93"/>
    <mergeCell ref="I94:J94"/>
    <mergeCell ref="I95:J95"/>
    <mergeCell ref="I96:J96"/>
    <mergeCell ref="I97:J97"/>
    <mergeCell ref="I98:J98"/>
    <mergeCell ref="D100:G100"/>
    <mergeCell ref="D102:G102"/>
    <mergeCell ref="I102:O102"/>
    <mergeCell ref="I104:J104"/>
    <mergeCell ref="I105:J105"/>
    <mergeCell ref="I106:J106"/>
    <mergeCell ref="I107:J107"/>
    <mergeCell ref="I108:J108"/>
    <mergeCell ref="I109:J109"/>
    <mergeCell ref="I110:J110"/>
    <mergeCell ref="I111:J111"/>
    <mergeCell ref="D113:G113"/>
    <mergeCell ref="D115:G115"/>
    <mergeCell ref="I115:O115"/>
    <mergeCell ref="I117:J117"/>
    <mergeCell ref="D119:G119"/>
    <mergeCell ref="D121:G121"/>
    <mergeCell ref="I121:O121"/>
    <mergeCell ref="I123:J123"/>
    <mergeCell ref="I124:J124"/>
    <mergeCell ref="I125:J125"/>
    <mergeCell ref="I126:J126"/>
    <mergeCell ref="I127:J127"/>
    <mergeCell ref="I128:J128"/>
    <mergeCell ref="I129:J129"/>
    <mergeCell ref="I130:J130"/>
    <mergeCell ref="I131:J131"/>
    <mergeCell ref="D133:G133"/>
    <mergeCell ref="D135:G135"/>
    <mergeCell ref="I135:O135"/>
    <mergeCell ref="I137:J137"/>
    <mergeCell ref="I138:J138"/>
    <mergeCell ref="I139:J139"/>
    <mergeCell ref="I140:J140"/>
    <mergeCell ref="I141:J141"/>
    <mergeCell ref="I142:J142"/>
    <mergeCell ref="I143:J143"/>
    <mergeCell ref="I144:J144"/>
    <mergeCell ref="I145:J145"/>
    <mergeCell ref="I146:J146"/>
    <mergeCell ref="I147:J147"/>
    <mergeCell ref="I148:J148"/>
    <mergeCell ref="I149:J149"/>
    <mergeCell ref="I150:J150"/>
    <mergeCell ref="I151:J151"/>
    <mergeCell ref="I152:J152"/>
    <mergeCell ref="D154:G154"/>
    <mergeCell ref="D156:G156"/>
    <mergeCell ref="I156:O156"/>
    <mergeCell ref="I158:J158"/>
    <mergeCell ref="I159:J159"/>
    <mergeCell ref="I160:J160"/>
    <mergeCell ref="I161:J161"/>
    <mergeCell ref="D163:G163"/>
    <mergeCell ref="D165:G165"/>
    <mergeCell ref="I165:O165"/>
    <mergeCell ref="I167:J167"/>
    <mergeCell ref="I168:J168"/>
    <mergeCell ref="I169:J169"/>
    <mergeCell ref="I170:J170"/>
    <mergeCell ref="I171:J171"/>
    <mergeCell ref="I172:J172"/>
    <mergeCell ref="I173:J173"/>
    <mergeCell ref="I174:J174"/>
    <mergeCell ref="I175:J175"/>
    <mergeCell ref="D177:G177"/>
    <mergeCell ref="D179:G179"/>
    <mergeCell ref="I179:O179"/>
    <mergeCell ref="I181:J181"/>
    <mergeCell ref="I182:J182"/>
    <mergeCell ref="I183:J183"/>
    <mergeCell ref="I184:J184"/>
    <mergeCell ref="I185:J185"/>
    <mergeCell ref="I186:J186"/>
    <mergeCell ref="D188:G188"/>
    <mergeCell ref="D190:G190"/>
    <mergeCell ref="I190:O190"/>
    <mergeCell ref="I192:J192"/>
    <mergeCell ref="I193:J193"/>
    <mergeCell ref="I194:J194"/>
    <mergeCell ref="I195:J195"/>
    <mergeCell ref="I196:J196"/>
    <mergeCell ref="I197:J197"/>
    <mergeCell ref="I198:J198"/>
    <mergeCell ref="I199:J199"/>
    <mergeCell ref="I200:L200"/>
    <mergeCell ref="I201:L201"/>
    <mergeCell ref="I202:J202"/>
    <mergeCell ref="I203:J203"/>
    <mergeCell ref="I204:L204"/>
    <mergeCell ref="I205:L205"/>
    <mergeCell ref="I206:J206"/>
    <mergeCell ref="I207:J207"/>
    <mergeCell ref="I208:L208"/>
    <mergeCell ref="I209:J209"/>
    <mergeCell ref="I210:J210"/>
    <mergeCell ref="I211:L211"/>
    <mergeCell ref="I212:L212"/>
    <mergeCell ref="I213:J213"/>
    <mergeCell ref="I214:J214"/>
    <mergeCell ref="I215:L215"/>
    <mergeCell ref="I216:L216"/>
    <mergeCell ref="I217:J217"/>
    <mergeCell ref="I218:J218"/>
    <mergeCell ref="I219:L219"/>
    <mergeCell ref="I220:L220"/>
    <mergeCell ref="I221:J221"/>
    <mergeCell ref="I222:J222"/>
    <mergeCell ref="I223:J223"/>
    <mergeCell ref="I224:J224"/>
    <mergeCell ref="I225:L225"/>
    <mergeCell ref="I226:L226"/>
    <mergeCell ref="I227:J227"/>
    <mergeCell ref="I228:J228"/>
    <mergeCell ref="I229:L229"/>
    <mergeCell ref="I230:L230"/>
    <mergeCell ref="I231:J231"/>
    <mergeCell ref="I232:J232"/>
    <mergeCell ref="I233:L233"/>
    <mergeCell ref="I234:L234"/>
    <mergeCell ref="I235:J235"/>
    <mergeCell ref="I236:J236"/>
    <mergeCell ref="I237:J237"/>
    <mergeCell ref="I238:L238"/>
    <mergeCell ref="I239:L239"/>
    <mergeCell ref="I240:J240"/>
    <mergeCell ref="I241:J241"/>
    <mergeCell ref="I242:L242"/>
    <mergeCell ref="I243:L243"/>
    <mergeCell ref="I244:J244"/>
    <mergeCell ref="I245:L245"/>
    <mergeCell ref="D247:G247"/>
    <mergeCell ref="D249:G249"/>
    <mergeCell ref="I249:O249"/>
    <mergeCell ref="I251:J251"/>
    <mergeCell ref="I252:J252"/>
    <mergeCell ref="I253:J253"/>
    <mergeCell ref="D255:G255"/>
    <mergeCell ref="D257:G257"/>
    <mergeCell ref="I257:O257"/>
    <mergeCell ref="I259:J259"/>
    <mergeCell ref="I260:J260"/>
    <mergeCell ref="I261:J261"/>
    <mergeCell ref="I262:J262"/>
    <mergeCell ref="I263:J263"/>
    <mergeCell ref="I264:J264"/>
    <mergeCell ref="I265:J265"/>
    <mergeCell ref="I266:J266"/>
    <mergeCell ref="I267:J267"/>
    <mergeCell ref="D269:G269"/>
    <mergeCell ref="D271:G271"/>
    <mergeCell ref="I271:O271"/>
    <mergeCell ref="I273:J273"/>
    <mergeCell ref="D275:G275"/>
    <mergeCell ref="D277:G277"/>
    <mergeCell ref="I277:O277"/>
    <mergeCell ref="I279:J279"/>
    <mergeCell ref="D281:G281"/>
    <mergeCell ref="D283:G283"/>
    <mergeCell ref="I283:O283"/>
    <mergeCell ref="I285:J285"/>
    <mergeCell ref="D287:G287"/>
    <mergeCell ref="D289:G289"/>
    <mergeCell ref="I289:O289"/>
    <mergeCell ref="I291:J291"/>
    <mergeCell ref="I292:J292"/>
    <mergeCell ref="I293:J293"/>
    <mergeCell ref="D295:G295"/>
    <mergeCell ref="J298:L298"/>
    <mergeCell ref="J300:L300"/>
    <mergeCell ref="J302:L302"/>
    <mergeCell ref="J304:L304"/>
    <mergeCell ref="J305:L305"/>
    <mergeCell ref="J306:K306"/>
    <mergeCell ref="L308:M308"/>
    <mergeCell ref="J310:M310"/>
  </mergeCells>
  <printOptions headings="false" gridLines="false" gridLinesSet="true" horizontalCentered="true" verticalCentered="false"/>
  <pageMargins left="0.579861111111111" right="0.429861111111111" top="0.669444444444444" bottom="0.509722222222222" header="0.509722222222222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&amp;RStrana: &amp;P</oddHeader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LibreOffice/5.3.3.2$Windows_x86 LibreOffice_project/3d9a8b4b4e538a85e0782bd6c2d430bafe583448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2020-01-25T09:44:52Z</dcterms:created>
  <dc:creator>Vratislav Tomášek</dc:creator>
  <dc:description/>
  <dc:language>cs-CZ</dc:language>
  <cp:lastModifiedBy/>
  <dcterms:modified xsi:type="dcterms:W3CDTF">2020-01-31T15:29:49Z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