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List1!$D$1:$O$57</definedName>
    <definedName function="false" hidden="false" localSheetId="0" name="_xlnm.Print_Titles" vbProcedure="false">List1!$1:$12</definedName>
    <definedName function="false" hidden="false" localSheetId="0" name="_xlnm.Print_Area" vbProcedure="false">List1!$D$1:$O$57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<sst xmlns="http://schemas.openxmlformats.org/spreadsheetml/2006/main" count="141" uniqueCount="88">
  <si>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</si>
  <si>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</si>
  <si>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</si>
  <si>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</si>
  <si>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</si>
  <si>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</si>
  <si>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</si>
  <si>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</si>
  <si>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</si>
  <si>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</si>
  <si>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</si>
  <si>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</si>
  <si>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</si>
  <si>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</si>
  <si>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</si>
  <si>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</si>
  <si>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</si>
  <si>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</si>
  <si>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</si>
  <si>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Demontáž objektu s parcelním č.141/1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</si>
  <si>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</si>
  <si>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</si>
  <si>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</si>
  <si>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</si>
  <si>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</si>
  <si>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</si>
  <si>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</si>
  <si>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</si>
  <si>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</si>
  <si>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</si>
  <si>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</si>
  <si>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</si>
  <si>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</si>
  <si>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</si>
  <si>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</si>
  <si>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</si>
  <si>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</si>
  <si>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</si>
  <si>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</si>
  <si>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</si>
  <si>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</si>
  <si>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</si>
  <si>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</si>
  <si>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</si>
  <si>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</si>
  <si>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0960</t>
  </si>
  <si>
    <t xml:space="preserve">Bourací práce</t>
  </si>
  <si>
    <t xml:space="preserve">   </t>
  </si>
  <si>
    <t xml:space="preserve">C96504-2141/00
</t>
  </si>
  <si>
    <t xml:space="preserve">Bourání podkladů pod dlažby nebo mazanin betonových nebo z litého asfaltu tl do 100 mm pl
přes 4 m2</t>
  </si>
  <si>
    <t xml:space="preserve">m3  </t>
  </si>
  <si>
    <t xml:space="preserve">K</t>
  </si>
  <si>
    <t xml:space="preserve">MEZISOUČET: </t>
  </si>
  <si>
    <t xml:space="preserve">0970</t>
  </si>
  <si>
    <t xml:space="preserve">Ostatní bourací práce</t>
  </si>
  <si>
    <t xml:space="preserve">C97908-2111/00</t>
  </si>
  <si>
    <t xml:space="preserve">Vnitrostaveništní vodorovná doprava suti a vybouraných hmot do 10 m</t>
  </si>
  <si>
    <t xml:space="preserve">t   </t>
  </si>
  <si>
    <t xml:space="preserve">C97908-2121/00
</t>
  </si>
  <si>
    <t xml:space="preserve">Vnitrostaveništní vodorovná doprava suti a vybouraných hmot ZKD 5 m přes 10 m
do 50m</t>
  </si>
  <si>
    <t xml:space="preserve">C97908-1111/00
</t>
  </si>
  <si>
    <t xml:space="preserve">Odvoz suti a vybouraných hmot na skládku do 1 km
Skládka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</si>
  <si>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</si>
  <si>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Nebezpečný materiál.
odhad
do 16km-skládka Rakovník
Směsná suť
do 20km-skládka Lány
do 16km
Kovový odpad.
Kovošrot Rakovník-šrotovné neuvažováno.</t>
  </si>
  <si>
    <t xml:space="preserve">              </t>
  </si>
  <si>
    <t xml:space="preserve">Skládkovné-směsná suť</t>
  </si>
  <si>
    <t xml:space="preserve">Skládkovné-nebezpečný odpad</t>
  </si>
  <si>
    <t xml:space="preserve">7620</t>
  </si>
  <si>
    <t xml:space="preserve">Konstrukce tesařské</t>
  </si>
  <si>
    <t xml:space="preserve">C76234-1811/00</t>
  </si>
  <si>
    <t xml:space="preserve">Demontáž bednění střech z prken</t>
  </si>
  <si>
    <t xml:space="preserve">m2  </t>
  </si>
  <si>
    <t xml:space="preserve">7650</t>
  </si>
  <si>
    <t xml:space="preserve">Krytiny tvrdé</t>
  </si>
  <si>
    <t xml:space="preserve">C76532-3810/00</t>
  </si>
  <si>
    <t xml:space="preserve">Demontáž vláknocementové krytiny z vlnovek na bednění s lepenkou do suti</t>
  </si>
  <si>
    <t xml:space="preserve">9430</t>
  </si>
  <si>
    <t xml:space="preserve">Montáže ocelových konstrukcí</t>
  </si>
  <si>
    <t xml:space="preserve">43 086 5002   
</t>
  </si>
  <si>
    <t xml:space="preserve">Demontáž doplňkových ocelových konstrukcí do šrotu (bez šrotování a třídění)
Dle II.cenoové křivky.
Index na cenu=0,45.</t>
  </si>
  <si>
    <t xml:space="preserve">kg  </t>
  </si>
  <si>
    <t xml:space="preserve">CELKEM:</t>
  </si>
  <si>
    <t xml:space="preserve">Zařízení staveniště</t>
  </si>
  <si>
    <t xml:space="preserve">R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</si>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</sst>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57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I24" activeCellId="0" sqref="I24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5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38.2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1250146</v>
      </c>
      <c r="G15" s="18" t="s">
        <v>47</v>
      </c>
      <c r="H15" s="20" t="s">
        <v>48</v>
      </c>
      <c r="I15" s="21" t="s">
        <v>49</v>
      </c>
      <c r="J15" s="21"/>
      <c r="K15" s="22" t="n">
        <v>0.75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6" t="n">
        <v>2.2</v>
      </c>
      <c r="S15" s="22" t="n">
        <f aca="false">ROUND(K15*R15,3)</f>
        <v>1.65</v>
      </c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customFormat="false" ht="3" hidden="false" customHeight="true" outlineLevel="0" collapsed="false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customFormat="false" ht="15" hidden="false" customHeight="true" outlineLevel="0" collapsed="false">
      <c r="D17" s="26" t="s">
        <v>52</v>
      </c>
      <c r="E17" s="26"/>
      <c r="F17" s="26"/>
      <c r="G17" s="26"/>
      <c r="H17" s="27" t="s">
        <v>45</v>
      </c>
      <c r="I17" s="28" t="s">
        <v>46</v>
      </c>
      <c r="O17" s="29" t="n">
        <f aca="false">ROUND(SUBTOTAL(9,O14:O16),0)</f>
        <v>0</v>
      </c>
      <c r="Q17" s="30" t="n">
        <f aca="false">ROUND(SUBTOTAL(9,Q14:Q16),3)</f>
        <v>0</v>
      </c>
      <c r="S17" s="30" t="n">
        <f aca="false">ROUND(SUBTOTAL(9,S14:S16),3)</f>
        <v>1.65</v>
      </c>
      <c r="U17" s="1" t="n">
        <f aca="false">ROUND(SUBTOTAL(9,U14:U16),2)</f>
        <v>0</v>
      </c>
      <c r="W17" s="1" t="n">
        <f aca="false">ROUND(SUBTOTAL(9,W14:W16),2)</f>
        <v>0</v>
      </c>
    </row>
    <row r="18" customFormat="false" ht="12.75" hidden="false" customHeight="true" outlineLevel="0" collapsed="false"/>
    <row r="19" customFormat="false" ht="15" hidden="false" customHeight="true" outlineLevel="0" collapsed="false">
      <c r="D19" s="5"/>
      <c r="E19" s="5"/>
      <c r="F19" s="5"/>
      <c r="G19" s="5"/>
      <c r="H19" s="14" t="s">
        <v>53</v>
      </c>
      <c r="I19" s="15" t="s">
        <v>54</v>
      </c>
      <c r="J19" s="15"/>
      <c r="K19" s="15"/>
      <c r="L19" s="15"/>
      <c r="M19" s="15"/>
      <c r="N19" s="15"/>
      <c r="O19" s="15"/>
      <c r="P19" s="6"/>
      <c r="Q19" s="6"/>
      <c r="R19" s="6"/>
      <c r="S19" s="6"/>
      <c r="X19" s="1" t="s">
        <v>26</v>
      </c>
    </row>
    <row r="20" customFormat="false" ht="3" hidden="false" customHeight="true" outlineLevel="0" collapsed="false"/>
    <row r="21" customFormat="false" ht="12.75" hidden="false" customHeight="true" outlineLevel="0" collapsed="false">
      <c r="A21" s="31" t="n">
        <v>1</v>
      </c>
      <c r="D21" s="1" t="n">
        <v>1</v>
      </c>
      <c r="E21" s="1" t="n">
        <v>0</v>
      </c>
      <c r="F21" s="4" t="n">
        <v>1251215</v>
      </c>
      <c r="G21" s="1" t="s">
        <v>47</v>
      </c>
      <c r="H21" s="32" t="s">
        <v>55</v>
      </c>
      <c r="I21" s="33" t="s">
        <v>56</v>
      </c>
      <c r="J21" s="33"/>
      <c r="K21" s="34" t="n">
        <v>1.864</v>
      </c>
      <c r="L21" s="1" t="s">
        <v>57</v>
      </c>
      <c r="M21" s="35" t="n">
        <v>0</v>
      </c>
      <c r="O21" s="36" t="n">
        <f aca="false">ROUND(K21*M21,0)</f>
        <v>0</v>
      </c>
      <c r="T21" s="31" t="n">
        <v>0</v>
      </c>
      <c r="U21" s="37" t="n">
        <f aca="false">ROUND(O21*T21,2)</f>
        <v>0</v>
      </c>
      <c r="W21" s="37" t="n">
        <f aca="false">ROUND(O21*A21,2)</f>
        <v>0</v>
      </c>
      <c r="X21" s="1" t="s">
        <v>51</v>
      </c>
    </row>
    <row r="22" s="17" customFormat="true" ht="38.25" hidden="false" customHeight="true" outlineLevel="0" collapsed="false">
      <c r="A22" s="16" t="n">
        <v>1</v>
      </c>
      <c r="D22" s="18" t="n">
        <v>2</v>
      </c>
      <c r="E22" s="18" t="n">
        <v>0</v>
      </c>
      <c r="F22" s="19" t="n">
        <v>1251216</v>
      </c>
      <c r="G22" s="18" t="s">
        <v>47</v>
      </c>
      <c r="H22" s="20" t="s">
        <v>58</v>
      </c>
      <c r="I22" s="21" t="s">
        <v>59</v>
      </c>
      <c r="J22" s="21"/>
      <c r="K22" s="22" t="n">
        <v>14.912</v>
      </c>
      <c r="L22" s="18" t="s">
        <v>57</v>
      </c>
      <c r="M22" s="23" t="n">
        <v>0</v>
      </c>
      <c r="N22" s="18"/>
      <c r="O22" s="24" t="n">
        <f aca="false">ROUND(K22*M22,0)</f>
        <v>0</v>
      </c>
      <c r="P22" s="18"/>
      <c r="Q22" s="18"/>
      <c r="R22" s="18"/>
      <c r="S22" s="18"/>
      <c r="T22" s="16" t="n">
        <v>0</v>
      </c>
      <c r="U22" s="25" t="n">
        <f aca="false">ROUND(O22*T22,2)</f>
        <v>0</v>
      </c>
      <c r="W22" s="25" t="n">
        <f aca="false">ROUND(O22*A22,2)</f>
        <v>0</v>
      </c>
      <c r="X22" s="18" t="s">
        <v>51</v>
      </c>
    </row>
    <row r="23" s="17" customFormat="true" ht="63.75" hidden="false" customHeight="true" outlineLevel="0" collapsed="false">
      <c r="A23" s="16" t="n">
        <v>1</v>
      </c>
      <c r="D23" s="18" t="n">
        <v>3</v>
      </c>
      <c r="E23" s="18" t="n">
        <v>0</v>
      </c>
      <c r="F23" s="19" t="n">
        <v>1251213</v>
      </c>
      <c r="G23" s="18" t="s">
        <v>47</v>
      </c>
      <c r="H23" s="20" t="s">
        <v>60</v>
      </c>
      <c r="I23" s="21" t="s">
        <v>61</v>
      </c>
      <c r="J23" s="21"/>
      <c r="K23" s="22" t="n">
        <v>2.031</v>
      </c>
      <c r="L23" s="18" t="s">
        <v>57</v>
      </c>
      <c r="M23" s="23" t="n">
        <v>0</v>
      </c>
      <c r="N23" s="18"/>
      <c r="O23" s="24" t="n">
        <f aca="false">ROUND(K23*M23,0)</f>
        <v>0</v>
      </c>
      <c r="P23" s="18"/>
      <c r="Q23" s="18"/>
      <c r="R23" s="18"/>
      <c r="S23" s="18"/>
      <c r="T23" s="16" t="n">
        <v>0</v>
      </c>
      <c r="U23" s="25" t="n">
        <f aca="false">ROUND(O23*T23,2)</f>
        <v>0</v>
      </c>
      <c r="W23" s="25" t="n">
        <f aca="false">ROUND(O23*A23,2)</f>
        <v>0</v>
      </c>
      <c r="X23" s="18" t="s">
        <v>51</v>
      </c>
    </row>
    <row r="24" s="17" customFormat="true" ht="114.75" hidden="false" customHeight="true" outlineLevel="0" collapsed="false">
      <c r="A24" s="16" t="n">
        <v>1</v>
      </c>
      <c r="D24" s="18" t="n">
        <v>4</v>
      </c>
      <c r="E24" s="18" t="n">
        <v>0</v>
      </c>
      <c r="F24" s="19" t="n">
        <v>1251214</v>
      </c>
      <c r="G24" s="18" t="s">
        <v>47</v>
      </c>
      <c r="H24" s="20" t="s">
        <v>62</v>
      </c>
      <c r="I24" s="21" t="s">
        <v>63</v>
      </c>
      <c r="J24" s="21"/>
      <c r="K24" s="22" t="n">
        <v>37.521</v>
      </c>
      <c r="L24" s="18" t="s">
        <v>57</v>
      </c>
      <c r="M24" s="23" t="n">
        <v>0</v>
      </c>
      <c r="N24" s="18"/>
      <c r="O24" s="24" t="n">
        <f aca="false">ROUND(K24*M24,0)</f>
        <v>0</v>
      </c>
      <c r="P24" s="18"/>
      <c r="Q24" s="18"/>
      <c r="R24" s="18"/>
      <c r="S24" s="18"/>
      <c r="T24" s="16" t="n">
        <v>0</v>
      </c>
      <c r="U24" s="25" t="n">
        <f aca="false">ROUND(O24*T24,2)</f>
        <v>0</v>
      </c>
      <c r="W24" s="25" t="n">
        <f aca="false">ROUND(O24*A24,2)</f>
        <v>0</v>
      </c>
      <c r="X24" s="18" t="s">
        <v>51</v>
      </c>
    </row>
    <row r="25" s="17" customFormat="true" ht="12.75" hidden="false" customHeight="true" outlineLevel="0" collapsed="false">
      <c r="A25" s="16" t="n">
        <v>1</v>
      </c>
      <c r="D25" s="18" t="n">
        <v>5</v>
      </c>
      <c r="E25" s="18" t="n">
        <v>0</v>
      </c>
      <c r="F25" s="19" t="n">
        <v>0</v>
      </c>
      <c r="G25" s="18" t="s">
        <v>47</v>
      </c>
      <c r="H25" s="20" t="s">
        <v>64</v>
      </c>
      <c r="I25" s="21" t="s">
        <v>65</v>
      </c>
      <c r="J25" s="21"/>
      <c r="K25" s="22" t="n">
        <v>1.764</v>
      </c>
      <c r="L25" s="18" t="s">
        <v>57</v>
      </c>
      <c r="M25" s="23" t="n">
        <v>0</v>
      </c>
      <c r="N25" s="18"/>
      <c r="O25" s="24" t="n">
        <f aca="false">ROUND(K25*M25,0)</f>
        <v>0</v>
      </c>
      <c r="P25" s="18"/>
      <c r="Q25" s="18"/>
      <c r="R25" s="18"/>
      <c r="S25" s="18"/>
      <c r="T25" s="16" t="n">
        <v>0</v>
      </c>
      <c r="U25" s="25" t="n">
        <f aca="false">ROUND(O25*T25,2)</f>
        <v>0</v>
      </c>
      <c r="W25" s="25" t="n">
        <f aca="false">ROUND(O25*A25,2)</f>
        <v>0</v>
      </c>
      <c r="X25" s="18" t="s">
        <v>51</v>
      </c>
    </row>
    <row r="26" s="17" customFormat="true" ht="12.75" hidden="false" customHeight="true" outlineLevel="0" collapsed="false">
      <c r="A26" s="16" t="n">
        <v>1</v>
      </c>
      <c r="D26" s="18" t="n">
        <v>6</v>
      </c>
      <c r="E26" s="18" t="n">
        <v>0</v>
      </c>
      <c r="F26" s="19" t="n">
        <v>0</v>
      </c>
      <c r="G26" s="18" t="s">
        <v>47</v>
      </c>
      <c r="H26" s="20" t="s">
        <v>64</v>
      </c>
      <c r="I26" s="21" t="s">
        <v>66</v>
      </c>
      <c r="J26" s="21"/>
      <c r="K26" s="22" t="n">
        <v>0.167</v>
      </c>
      <c r="L26" s="18" t="s">
        <v>57</v>
      </c>
      <c r="M26" s="23" t="n">
        <v>0</v>
      </c>
      <c r="N26" s="18"/>
      <c r="O26" s="24" t="n">
        <f aca="false">ROUND(K26*M26,0)</f>
        <v>0</v>
      </c>
      <c r="P26" s="18"/>
      <c r="Q26" s="18"/>
      <c r="R26" s="18"/>
      <c r="S26" s="18"/>
      <c r="T26" s="16" t="n">
        <v>0</v>
      </c>
      <c r="U26" s="25" t="n">
        <f aca="false">ROUND(O26*T26,2)</f>
        <v>0</v>
      </c>
      <c r="W26" s="25" t="n">
        <f aca="false">ROUND(O26*A26,2)</f>
        <v>0</v>
      </c>
      <c r="X26" s="18" t="s">
        <v>51</v>
      </c>
    </row>
    <row r="27" customFormat="false" ht="3" hidden="false" customHeight="true" outlineLevel="0" collapsed="false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customFormat="false" ht="15" hidden="false" customHeight="true" outlineLevel="0" collapsed="false">
      <c r="D28" s="26" t="s">
        <v>52</v>
      </c>
      <c r="E28" s="26"/>
      <c r="F28" s="26"/>
      <c r="G28" s="26"/>
      <c r="H28" s="27" t="s">
        <v>53</v>
      </c>
      <c r="I28" s="28" t="s">
        <v>54</v>
      </c>
      <c r="O28" s="29" t="n">
        <f aca="false">ROUND(SUBTOTAL(9,O20:O27),0)</f>
        <v>0</v>
      </c>
      <c r="Q28" s="30" t="n">
        <f aca="false">ROUND(SUBTOTAL(9,Q20:Q27),3)</f>
        <v>0</v>
      </c>
      <c r="S28" s="30" t="n">
        <f aca="false">ROUND(SUBTOTAL(9,S20:S27),3)</f>
        <v>0</v>
      </c>
      <c r="U28" s="1" t="n">
        <f aca="false">ROUND(SUBTOTAL(9,U20:U27),2)</f>
        <v>0</v>
      </c>
      <c r="W28" s="1" t="n">
        <f aca="false">ROUND(SUBTOTAL(9,W20:W27),2)</f>
        <v>0</v>
      </c>
    </row>
    <row r="29" customFormat="false" ht="12.75" hidden="false" customHeight="true" outlineLevel="0" collapsed="false"/>
    <row r="30" customFormat="false" ht="15" hidden="false" customHeight="true" outlineLevel="0" collapsed="false">
      <c r="D30" s="5"/>
      <c r="E30" s="5"/>
      <c r="F30" s="5"/>
      <c r="G30" s="5"/>
      <c r="H30" s="14" t="s">
        <v>67</v>
      </c>
      <c r="I30" s="15" t="s">
        <v>68</v>
      </c>
      <c r="J30" s="15"/>
      <c r="K30" s="15"/>
      <c r="L30" s="15"/>
      <c r="M30" s="15"/>
      <c r="N30" s="15"/>
      <c r="O30" s="15"/>
      <c r="P30" s="6"/>
      <c r="Q30" s="6"/>
      <c r="R30" s="6"/>
      <c r="S30" s="6"/>
      <c r="X30" s="1" t="s">
        <v>26</v>
      </c>
    </row>
    <row r="31" customFormat="false" ht="3" hidden="false" customHeight="true" outlineLevel="0" collapsed="false"/>
    <row r="32" customFormat="false" ht="12.75" hidden="false" customHeight="true" outlineLevel="0" collapsed="false">
      <c r="A32" s="31" t="n">
        <v>1</v>
      </c>
      <c r="D32" s="1" t="n">
        <v>1</v>
      </c>
      <c r="E32" s="1" t="n">
        <v>0</v>
      </c>
      <c r="F32" s="4" t="n">
        <v>7280731</v>
      </c>
      <c r="G32" s="1" t="s">
        <v>47</v>
      </c>
      <c r="H32" s="32" t="s">
        <v>69</v>
      </c>
      <c r="I32" s="33" t="s">
        <v>70</v>
      </c>
      <c r="J32" s="33"/>
      <c r="K32" s="34" t="n">
        <v>7.613</v>
      </c>
      <c r="L32" s="1" t="s">
        <v>71</v>
      </c>
      <c r="M32" s="35" t="n">
        <v>0</v>
      </c>
      <c r="O32" s="36" t="n">
        <f aca="false">ROUND(K32*M32,0)</f>
        <v>0</v>
      </c>
      <c r="R32" s="31" t="n">
        <v>0.015</v>
      </c>
      <c r="S32" s="34" t="n">
        <f aca="false">ROUND(K32*R32,3)</f>
        <v>0.114</v>
      </c>
      <c r="T32" s="31" t="n">
        <v>0</v>
      </c>
      <c r="U32" s="37" t="n">
        <f aca="false">ROUND(O32*T32,2)</f>
        <v>0</v>
      </c>
      <c r="W32" s="37" t="n">
        <f aca="false">ROUND(O32*A32,2)</f>
        <v>0</v>
      </c>
      <c r="X32" s="1" t="s">
        <v>51</v>
      </c>
    </row>
    <row r="33" customFormat="false" ht="3" hidden="false" customHeight="true" outlineLevel="0" collapsed="false"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customFormat="false" ht="15" hidden="false" customHeight="true" outlineLevel="0" collapsed="false">
      <c r="D34" s="26" t="s">
        <v>52</v>
      </c>
      <c r="E34" s="26"/>
      <c r="F34" s="26"/>
      <c r="G34" s="26"/>
      <c r="H34" s="27" t="s">
        <v>67</v>
      </c>
      <c r="I34" s="28" t="s">
        <v>68</v>
      </c>
      <c r="O34" s="29" t="n">
        <f aca="false">ROUND(SUBTOTAL(9,O31:O33),0)</f>
        <v>0</v>
      </c>
      <c r="Q34" s="30" t="n">
        <f aca="false">ROUND(SUBTOTAL(9,Q31:Q33),3)</f>
        <v>0</v>
      </c>
      <c r="S34" s="30" t="n">
        <f aca="false">ROUND(SUBTOTAL(9,S31:S33),3)</f>
        <v>0.114</v>
      </c>
      <c r="U34" s="1" t="n">
        <f aca="false">ROUND(SUBTOTAL(9,U31:U33),2)</f>
        <v>0</v>
      </c>
      <c r="W34" s="1" t="n">
        <f aca="false">ROUND(SUBTOTAL(9,W31:W33),2)</f>
        <v>0</v>
      </c>
    </row>
    <row r="35" customFormat="false" ht="12.75" hidden="false" customHeight="true" outlineLevel="0" collapsed="false"/>
    <row r="36" customFormat="false" ht="15" hidden="false" customHeight="true" outlineLevel="0" collapsed="false">
      <c r="D36" s="5"/>
      <c r="E36" s="5"/>
      <c r="F36" s="5"/>
      <c r="G36" s="5"/>
      <c r="H36" s="14" t="s">
        <v>72</v>
      </c>
      <c r="I36" s="15" t="s">
        <v>73</v>
      </c>
      <c r="J36" s="15"/>
      <c r="K36" s="15"/>
      <c r="L36" s="15"/>
      <c r="M36" s="15"/>
      <c r="N36" s="15"/>
      <c r="O36" s="15"/>
      <c r="P36" s="6"/>
      <c r="Q36" s="6"/>
      <c r="R36" s="6"/>
      <c r="S36" s="6"/>
      <c r="X36" s="1" t="s">
        <v>26</v>
      </c>
    </row>
    <row r="37" customFormat="false" ht="3" hidden="false" customHeight="true" outlineLevel="0" collapsed="false"/>
    <row r="38" customFormat="false" ht="12.75" hidden="false" customHeight="true" outlineLevel="0" collapsed="false">
      <c r="A38" s="31" t="n">
        <v>1</v>
      </c>
      <c r="D38" s="1" t="n">
        <v>1</v>
      </c>
      <c r="E38" s="1" t="n">
        <v>0</v>
      </c>
      <c r="F38" s="4" t="n">
        <v>7371688</v>
      </c>
      <c r="G38" s="1" t="s">
        <v>47</v>
      </c>
      <c r="H38" s="32" t="s">
        <v>74</v>
      </c>
      <c r="I38" s="33" t="s">
        <v>75</v>
      </c>
      <c r="J38" s="33"/>
      <c r="K38" s="34" t="n">
        <v>7.613</v>
      </c>
      <c r="L38" s="1" t="s">
        <v>71</v>
      </c>
      <c r="M38" s="35" t="n">
        <v>0</v>
      </c>
      <c r="O38" s="36" t="n">
        <f aca="false">ROUND(K38*M38,0)</f>
        <v>0</v>
      </c>
      <c r="R38" s="31" t="n">
        <v>0.022</v>
      </c>
      <c r="S38" s="34" t="n">
        <f aca="false">ROUND(K38*R38,3)</f>
        <v>0.167</v>
      </c>
      <c r="T38" s="31" t="n">
        <v>0</v>
      </c>
      <c r="U38" s="37" t="n">
        <f aca="false">ROUND(O38*T38,2)</f>
        <v>0</v>
      </c>
      <c r="W38" s="37" t="n">
        <f aca="false">ROUND(O38*A38,2)</f>
        <v>0</v>
      </c>
      <c r="X38" s="1" t="s">
        <v>51</v>
      </c>
    </row>
    <row r="39" customFormat="false" ht="3" hidden="false" customHeight="true" outlineLevel="0" collapsed="false"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customFormat="false" ht="15" hidden="false" customHeight="true" outlineLevel="0" collapsed="false">
      <c r="D40" s="26" t="s">
        <v>52</v>
      </c>
      <c r="E40" s="26"/>
      <c r="F40" s="26"/>
      <c r="G40" s="26"/>
      <c r="H40" s="27" t="s">
        <v>72</v>
      </c>
      <c r="I40" s="28" t="s">
        <v>73</v>
      </c>
      <c r="O40" s="29" t="n">
        <f aca="false">ROUND(SUBTOTAL(9,O37:O39),0)</f>
        <v>0</v>
      </c>
      <c r="Q40" s="30" t="n">
        <f aca="false">ROUND(SUBTOTAL(9,Q37:Q39),3)</f>
        <v>0</v>
      </c>
      <c r="S40" s="30" t="n">
        <f aca="false">ROUND(SUBTOTAL(9,S37:S39),3)</f>
        <v>0.167</v>
      </c>
      <c r="U40" s="1" t="n">
        <f aca="false">ROUND(SUBTOTAL(9,U37:U39),2)</f>
        <v>0</v>
      </c>
      <c r="W40" s="1" t="n">
        <f aca="false">ROUND(SUBTOTAL(9,W37:W39),2)</f>
        <v>0</v>
      </c>
    </row>
    <row r="41" customFormat="false" ht="12.75" hidden="false" customHeight="true" outlineLevel="0" collapsed="false"/>
    <row r="42" customFormat="false" ht="15" hidden="false" customHeight="true" outlineLevel="0" collapsed="false">
      <c r="D42" s="5"/>
      <c r="E42" s="5"/>
      <c r="F42" s="5"/>
      <c r="G42" s="5"/>
      <c r="H42" s="14" t="s">
        <v>76</v>
      </c>
      <c r="I42" s="15" t="s">
        <v>77</v>
      </c>
      <c r="J42" s="15"/>
      <c r="K42" s="15"/>
      <c r="L42" s="15"/>
      <c r="M42" s="15"/>
      <c r="N42" s="15"/>
      <c r="O42" s="15"/>
      <c r="P42" s="6"/>
      <c r="Q42" s="6"/>
      <c r="R42" s="6"/>
      <c r="S42" s="6"/>
      <c r="X42" s="1" t="s">
        <v>26</v>
      </c>
    </row>
    <row r="43" customFormat="false" ht="3" hidden="false" customHeight="true" outlineLevel="0" collapsed="false"/>
    <row r="44" s="17" customFormat="true" ht="51" hidden="false" customHeight="true" outlineLevel="0" collapsed="false">
      <c r="A44" s="16" t="n">
        <v>1</v>
      </c>
      <c r="D44" s="18" t="n">
        <v>1</v>
      </c>
      <c r="E44" s="18" t="n">
        <v>0</v>
      </c>
      <c r="F44" s="19" t="n">
        <v>0</v>
      </c>
      <c r="G44" s="18" t="s">
        <v>47</v>
      </c>
      <c r="H44" s="20" t="s">
        <v>78</v>
      </c>
      <c r="I44" s="21" t="s">
        <v>79</v>
      </c>
      <c r="J44" s="21"/>
      <c r="K44" s="22" t="n">
        <v>100</v>
      </c>
      <c r="L44" s="18" t="s">
        <v>80</v>
      </c>
      <c r="M44" s="23" t="n">
        <v>0</v>
      </c>
      <c r="N44" s="18"/>
      <c r="O44" s="24" t="n">
        <f aca="false">ROUND(K44*M44,0)</f>
        <v>0</v>
      </c>
      <c r="P44" s="18"/>
      <c r="Q44" s="18"/>
      <c r="R44" s="16" t="n">
        <v>0.001</v>
      </c>
      <c r="S44" s="22" t="n">
        <f aca="false">ROUND(K44*R44,3)</f>
        <v>0.1</v>
      </c>
      <c r="T44" s="16" t="n">
        <v>0</v>
      </c>
      <c r="U44" s="25" t="n">
        <f aca="false">ROUND(O44*T44,2)</f>
        <v>0</v>
      </c>
      <c r="W44" s="25" t="n">
        <f aca="false">ROUND(O44*A44,2)</f>
        <v>0</v>
      </c>
      <c r="X44" s="18" t="s">
        <v>51</v>
      </c>
    </row>
    <row r="45" customFormat="false" ht="3" hidden="false" customHeight="true" outlineLevel="0" collapsed="false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customFormat="false" ht="15" hidden="false" customHeight="true" outlineLevel="0" collapsed="false">
      <c r="D46" s="26" t="s">
        <v>52</v>
      </c>
      <c r="E46" s="26"/>
      <c r="F46" s="26"/>
      <c r="G46" s="26"/>
      <c r="H46" s="27" t="s">
        <v>76</v>
      </c>
      <c r="I46" s="28" t="s">
        <v>77</v>
      </c>
      <c r="O46" s="29" t="n">
        <f aca="false">ROUND(SUBTOTAL(9,O43:O45),0)</f>
        <v>0</v>
      </c>
      <c r="Q46" s="30" t="n">
        <f aca="false">ROUND(SUBTOTAL(9,Q43:Q45),3)</f>
        <v>0</v>
      </c>
      <c r="S46" s="30" t="n">
        <f aca="false">ROUND(SUBTOTAL(9,S43:S45),3)</f>
        <v>0.1</v>
      </c>
      <c r="U46" s="1" t="n">
        <f aca="false">ROUND(SUBTOTAL(9,U43:U45),2)</f>
        <v>0</v>
      </c>
      <c r="W46" s="1" t="n">
        <f aca="false">ROUND(SUBTOTAL(9,W43:W45),2)</f>
        <v>0</v>
      </c>
    </row>
    <row r="47" customFormat="false" ht="12.75" hidden="false" customHeight="true" outlineLevel="0" collapsed="false"/>
    <row r="48" customFormat="false" ht="0.75" hidden="false" customHeight="true" outlineLevel="0" collapsed="false">
      <c r="J48" s="6"/>
      <c r="K48" s="6"/>
      <c r="L48" s="6"/>
      <c r="M48" s="6"/>
      <c r="N48" s="6"/>
      <c r="O48" s="6"/>
      <c r="P48" s="6"/>
      <c r="Q48" s="6"/>
      <c r="R48" s="6"/>
      <c r="S48" s="6"/>
    </row>
    <row r="49" customFormat="false" ht="15" hidden="false" customHeight="true" outlineLevel="0" collapsed="false">
      <c r="J49" s="38" t="s">
        <v>81</v>
      </c>
      <c r="K49" s="38"/>
      <c r="L49" s="38"/>
      <c r="M49" s="39"/>
      <c r="N49" s="39"/>
      <c r="O49" s="40" t="n">
        <f aca="false">ROUND(SUBTOTAL(9,O12:O48),0)</f>
        <v>0</v>
      </c>
      <c r="P49" s="39"/>
      <c r="Q49" s="41" t="n">
        <f aca="false">ROUND(SUBTOTAL(9,Q12:Q48),3)</f>
        <v>0</v>
      </c>
      <c r="R49" s="39"/>
      <c r="S49" s="41" t="n">
        <f aca="false">ROUND(SUBTOTAL(9,S12:S48),3)</f>
        <v>2.031</v>
      </c>
      <c r="U49" s="1" t="n">
        <f aca="false">ROUND(SUBTOTAL(9,U12:U48),2)</f>
        <v>0</v>
      </c>
      <c r="W49" s="1" t="n">
        <f aca="false">ROUND(SUBTOTAL(9,W12:W48),2)</f>
        <v>0</v>
      </c>
    </row>
    <row r="50" customFormat="false" ht="12.75" hidden="false" customHeight="true" outlineLevel="0" collapsed="false"/>
    <row r="51" customFormat="false" ht="13.5" hidden="false" customHeight="true" outlineLevel="0" collapsed="false">
      <c r="J51" s="10" t="s">
        <v>82</v>
      </c>
      <c r="K51" s="10"/>
      <c r="L51" s="10"/>
      <c r="O51" s="42" t="n">
        <f aca="false">ROUND(M51 * O49,0)</f>
        <v>0</v>
      </c>
      <c r="X51" s="1" t="s">
        <v>83</v>
      </c>
    </row>
    <row r="52" customFormat="false" ht="13.5" hidden="false" customHeight="true" outlineLevel="0" collapsed="false">
      <c r="J52" s="10" t="s">
        <v>84</v>
      </c>
      <c r="K52" s="10"/>
      <c r="L52" s="10"/>
      <c r="O52" s="42" t="n">
        <f aca="false">ROUND(M52 * O49,0)</f>
        <v>0</v>
      </c>
      <c r="X52" s="1" t="s">
        <v>83</v>
      </c>
    </row>
    <row r="53" customFormat="false" ht="0.75" hidden="false" customHeight="true" outlineLevel="0" collapsed="false">
      <c r="J53" s="5"/>
      <c r="K53" s="5"/>
      <c r="L53" s="6"/>
      <c r="M53" s="6"/>
      <c r="N53" s="6"/>
      <c r="O53" s="6"/>
    </row>
    <row r="54" customFormat="false" ht="15" hidden="false" customHeight="true" outlineLevel="0" collapsed="false">
      <c r="J54" s="43" t="s">
        <v>85</v>
      </c>
      <c r="K54" s="39"/>
      <c r="L54" s="39"/>
      <c r="M54" s="39"/>
      <c r="N54" s="39"/>
      <c r="O54" s="40" t="n">
        <f aca="false">ROUND(SUM(O49:O53),0)</f>
        <v>0</v>
      </c>
      <c r="U54" s="1" t="n">
        <f aca="false">ROUND(SUM(U49:U53),2)</f>
        <v>0</v>
      </c>
      <c r="W54" s="1" t="n">
        <f aca="false">ROUND(SUM(W49:W53),2)</f>
        <v>0</v>
      </c>
    </row>
    <row r="55" customFormat="false" ht="15" hidden="false" customHeight="true" outlineLevel="0" collapsed="false">
      <c r="A55" s="1" t="n">
        <v>1</v>
      </c>
      <c r="J55" s="1" t="s">
        <v>86</v>
      </c>
      <c r="K55" s="44" t="n">
        <v>0.21</v>
      </c>
      <c r="L55" s="45" t="n">
        <f aca="false">ROUND(W54+A55*W55,0)</f>
        <v>0</v>
      </c>
      <c r="M55" s="45"/>
      <c r="O55" s="42" t="n">
        <f aca="false">ROUND(K55*L55,0)</f>
        <v>0</v>
      </c>
      <c r="W55" s="42" t="n">
        <f aca="false">SUM(O51:O52)</f>
        <v>0</v>
      </c>
    </row>
    <row r="56" customFormat="false" ht="0.75" hidden="false" customHeight="true" outlineLevel="0" collapsed="false">
      <c r="J56" s="6"/>
      <c r="K56" s="6"/>
      <c r="L56" s="6"/>
      <c r="M56" s="6"/>
      <c r="N56" s="6"/>
      <c r="O56" s="6"/>
    </row>
    <row r="57" customFormat="false" ht="15" hidden="false" customHeight="true" outlineLevel="0" collapsed="false">
      <c r="J57" s="46" t="s">
        <v>87</v>
      </c>
      <c r="K57" s="46"/>
      <c r="L57" s="46"/>
      <c r="M57" s="46"/>
      <c r="N57" s="47"/>
      <c r="O57" s="48" t="n">
        <f aca="false">ROUND(SUM(O54:O56),0)</f>
        <v>0</v>
      </c>
    </row>
  </sheetData>
  <mergeCells count="40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D17:G17"/>
    <mergeCell ref="D19:G19"/>
    <mergeCell ref="I19:O19"/>
    <mergeCell ref="I21:J21"/>
    <mergeCell ref="I22:J22"/>
    <mergeCell ref="I23:J23"/>
    <mergeCell ref="I24:J24"/>
    <mergeCell ref="I25:J25"/>
    <mergeCell ref="I26:J26"/>
    <mergeCell ref="D28:G28"/>
    <mergeCell ref="D30:G30"/>
    <mergeCell ref="I30:O30"/>
    <mergeCell ref="I32:J32"/>
    <mergeCell ref="D34:G34"/>
    <mergeCell ref="D36:G36"/>
    <mergeCell ref="I36:O36"/>
    <mergeCell ref="I38:J38"/>
    <mergeCell ref="D40:G40"/>
    <mergeCell ref="D42:G42"/>
    <mergeCell ref="I42:O42"/>
    <mergeCell ref="I44:J44"/>
    <mergeCell ref="D46:G46"/>
    <mergeCell ref="J49:L49"/>
    <mergeCell ref="J51:L51"/>
    <mergeCell ref="J52:L52"/>
    <mergeCell ref="J53:K53"/>
    <mergeCell ref="L55:M55"/>
    <mergeCell ref="J57:M57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2020-01-25T10:03:21Z</dcterms:created>
  <dc:creator>Vratislav Tomášek</dc:creator>
  <dc:description/>
  <dc:language>cs-CZ</dc:language>
  <cp:lastModifiedBy/>
  <dcterms:modified xsi:type="dcterms:W3CDTF">2020-01-31T15:33:59Z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