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List1!$B$1:$M$110</definedName>
    <definedName function="false" hidden="false" localSheetId="0" name="_xlnm.Print_Titles" vbProcedure="false">List1!$1:$11</definedName>
    <definedName function="false" hidden="false" localSheetId="0" name="_xlnm.Print_Area" vbProcedure="false">List1!$B$1:$M$110</definedName>
    <definedName function="false" hidden="false" localSheetId="0" name="_xlnm.Print_Titles" vbProcedure="false">List1!$1:$11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<sst xmlns="http://schemas.openxmlformats.org/spreadsheetml/2006/main" count="358" uniqueCount="169">
  <si>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</si>
  <si>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</si>
  <si>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</si>
  <si>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</si>
  <si>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</si>
  <si>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</si>
  <si>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</si>
  <si>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</si>
  <si>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</si>
  <si>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</si>
  <si>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</si>
  <si>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</si>
  <si>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SO 03-Venkovní úpravy,komunikace</t>
  </si>
  <si>
    <t xml:space="preserve">Kalkulace:</t>
  </si>
  <si>
    <t xml:space="preserve">3.stupně</t>
  </si>
  <si>
    <t xml:space="preserve">JKSO:</t>
  </si>
  <si>
    <t xml:space="preserve">            '</t>
  </si>
  <si>
    <t xml:space="preserve">Rozpočet:</t>
  </si>
  <si>
    <t xml:space="preserve">Vlastní objekt</t>
  </si>
  <si>
    <t xml:space="preserve">Datum kalk.:</t>
  </si>
  <si>
    <t xml:space="preserve">24.01.2020</t>
  </si>
  <si>
    <t xml:space="preserve">KSD:</t>
  </si>
  <si>
    <t xml:space="preserve">        </t>
  </si>
  <si>
    <t xml:space="preserve">TYP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</si>
  <si>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</si>
  <si>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</si>
  <si>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</si>
  <si>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</si>
  <si>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</si>
  <si>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</si>
  <si>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</si>
  <si>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</si>
  <si>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</si>
  <si>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</si>
  <si>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</si>
  <si>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</si>
  <si>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</si>
  <si>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</si>
  <si>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</si>
  <si>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DPH zákl.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</si>
  <si>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</si>
  <si>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</si>
  <si>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</si>
  <si>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</si>
  <si>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</si>
  <si>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</si>
  <si>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K</t>
  </si>
  <si>
    <t xml:space="preserve">   </t>
  </si>
  <si>
    <t xml:space="preserve">C12220-1102/00</t>
  </si>
  <si>
    <t xml:space="preserve">Odkopávky a prokopávky nezapažené v hornině tř. 3 objem do 1000 m3</t>
  </si>
  <si>
    <t xml:space="preserve">m3  </t>
  </si>
  <si>
    <t xml:space="preserve">C12220-1109/00</t>
  </si>
  <si>
    <t xml:space="preserve">Příplatek za lepivost u odkopávek v hornině tř. 1 až 3</t>
  </si>
  <si>
    <t xml:space="preserve">C16230-1101/00
</t>
  </si>
  <si>
    <t xml:space="preserve">Vodorovné přemístění do 500 m výkopku z horniny tř. 1 až 4
Odvoz na mezideponii+přívoz pro zásyp a násyp.</t>
  </si>
  <si>
    <t xml:space="preserve">C17120-1201/00
</t>
  </si>
  <si>
    <t xml:space="preserve">Uložení sypaniny na skládky
 Mezideponie.</t>
  </si>
  <si>
    <t xml:space="preserve">C16710-1102/00</t>
  </si>
  <si>
    <t xml:space="preserve">Nakládání výkopku z hornin tř. 1 až 4 přes 100 m3</t>
  </si>
  <si>
    <t xml:space="preserve">C16270-1105/00
</t>
  </si>
  <si>
    <t xml:space="preserve">Vodorovné přemístění do 10000 m výkopku z horniny tř. 1 až 4
Odvoz zeminy na skládku.</t>
  </si>
  <si>
    <t xml:space="preserve">C16270-1109/00
</t>
  </si>
  <si>
    <t xml:space="preserve">Příplatek k vodorovnému přemístění výkopku z horniny tř. 1 až 4 ZKD 1000 m přes 10000 m
do 20km
Skládka Lány.</t>
  </si>
  <si>
    <t xml:space="preserve">              </t>
  </si>
  <si>
    <t xml:space="preserve">Skládkovné zeminy</t>
  </si>
  <si>
    <t xml:space="preserve">t   </t>
  </si>
  <si>
    <t xml:space="preserve">C17110-1111/00</t>
  </si>
  <si>
    <t xml:space="preserve">Uložení sypaniny z hornin nesoudržných sypkých s vlhkostí l(d) 0,9 v aktivní zóně</t>
  </si>
  <si>
    <t xml:space="preserve">C18130-1111/00</t>
  </si>
  <si>
    <t xml:space="preserve">Rozprostření ornice tl vrstvy přes 100 mm pl do 500 m2 v rovině nebo ve svahu do 1:5</t>
  </si>
  <si>
    <t xml:space="preserve">m2  </t>
  </si>
  <si>
    <t xml:space="preserve">M</t>
  </si>
  <si>
    <t xml:space="preserve">00000-2204
</t>
  </si>
  <si>
    <t xml:space="preserve">Nákup ornice,vč.dopravy
Odhadová cena.</t>
  </si>
  <si>
    <t xml:space="preserve">C18120-1101/00
</t>
  </si>
  <si>
    <t xml:space="preserve">Úprava pláně na násypech v hornině tř. 1 až 4 bez zhutnění
Trávník.</t>
  </si>
  <si>
    <t xml:space="preserve">MEZISOUČET: </t>
  </si>
  <si>
    <t xml:space="preserve">0110</t>
  </si>
  <si>
    <t xml:space="preserve">Přípravné práce</t>
  </si>
  <si>
    <t xml:space="preserve">C11310-7222/00</t>
  </si>
  <si>
    <t xml:space="preserve">Odstranění podkladu pl přes 200 m2 z kameniva drceného tl do 200mm</t>
  </si>
  <si>
    <t xml:space="preserve">0180</t>
  </si>
  <si>
    <t xml:space="preserve">Povrchové úpravy terénu</t>
  </si>
  <si>
    <t xml:space="preserve">C18040-2111/00</t>
  </si>
  <si>
    <t xml:space="preserve">Založení parkového trávníku výsevem v rovině a ve svahu do 1:5</t>
  </si>
  <si>
    <t xml:space="preserve">01.11.92      </t>
  </si>
  <si>
    <t xml:space="preserve">0057241002
</t>
  </si>
  <si>
    <t xml:space="preserve">osivo směs travní parková rekreační
Je uvažováno 5dkg semene/m2 trávníku.</t>
  </si>
  <si>
    <t xml:space="preserve">kg  </t>
  </si>
  <si>
    <t xml:space="preserve">C18580-4215/00</t>
  </si>
  <si>
    <t xml:space="preserve">Vypletí záhonu trávníku po výsevu s naložením a odvozem odpadu do 20 km v rovině a svahu do 1:5</t>
  </si>
  <si>
    <t xml:space="preserve">C18580-4312/00</t>
  </si>
  <si>
    <t xml:space="preserve">Zalití rostlin vodou plocha přes 20 m2</t>
  </si>
  <si>
    <t xml:space="preserve">0210</t>
  </si>
  <si>
    <t xml:space="preserve">Úprava podloží</t>
  </si>
  <si>
    <t xml:space="preserve">C21590-       
</t>
  </si>
  <si>
    <t xml:space="preserve">Zhutnění podloží z hornin nesoudržných
Pod chodníky+dlažbu pro invalidy.</t>
  </si>
  <si>
    <t xml:space="preserve">Zhutnění podloží z hornin nesoudržných
Pod  komunikaci Edef,2 více nebo rovno 30 MPa.</t>
  </si>
  <si>
    <t xml:space="preserve">0500</t>
  </si>
  <si>
    <t xml:space="preserve">Komunikace</t>
  </si>
  <si>
    <t xml:space="preserve">C56485-1111/00
</t>
  </si>
  <si>
    <t xml:space="preserve">Podklad ze štěrkodrtě ŠD tl 150 mm
Kommunikace.</t>
  </si>
  <si>
    <t xml:space="preserve">C56494-2112/00
</t>
  </si>
  <si>
    <t xml:space="preserve">Podklad z mechanicky zpevněného kameniva MZK tl 130 mm
Komunikace,</t>
  </si>
  <si>
    <t xml:space="preserve">C59121-1111/00
</t>
  </si>
  <si>
    <t xml:space="preserve">Kladení dlažby z kostek drobných z kamene do lože z kameniva těženého tl 50 mm
Komunikace.
Vyplnění spár dlažby je uvažováno v ceně pokládky.</t>
  </si>
  <si>
    <t xml:space="preserve">00000-2205</t>
  </si>
  <si>
    <t xml:space="preserve">Žulová dlažba z kostek tl.10cm 100*100mm</t>
  </si>
  <si>
    <t xml:space="preserve">C56483-1111/00
</t>
  </si>
  <si>
    <t xml:space="preserve">Podklad ze štěrkodrtě ŠD tl 100 mm
Chodníky.</t>
  </si>
  <si>
    <t xml:space="preserve">Kladení dlažby z kostek drobných (mozaika) do lože z kameniva těženého
Chodníky.
Vyplnění spár dlažby je uvažováno v ceně pokládky.</t>
  </si>
  <si>
    <t xml:space="preserve">00000-2206
</t>
  </si>
  <si>
    <t xml:space="preserve">Mozaiková žulová kostková dlažba
z kostek 6*6 cm</t>
  </si>
  <si>
    <t xml:space="preserve">C59621-1130/00
</t>
  </si>
  <si>
    <t xml:space="preserve">Kladení zámkové dlažby komunikací pro pěší tl 60 mm skupiny C pl do 50 m2
Slepecká dlažba.</t>
  </si>
  <si>
    <t xml:space="preserve">00000-1188
</t>
  </si>
  <si>
    <t xml:space="preserve">Zámková dlažba BEST tl.60mm pro nevidomé
barva červená
Dle vlastního výběru.
skladba C</t>
  </si>
  <si>
    <t xml:space="preserve">Podklad ze štěrkodrtě ŠD tl 100 mm
Slepecká dlažba.</t>
  </si>
  <si>
    <t xml:space="preserve">C91549-5113/00
</t>
  </si>
  <si>
    <t xml:space="preserve">Osazení desek z bílého betonu do lože z kameniva pásů a pruhů š 500 mm
Slepecká dlažba-přechod mezi slepeckou dlažbou a kamenným chodníkem.</t>
  </si>
  <si>
    <t xml:space="preserve">m   </t>
  </si>
  <si>
    <t xml:space="preserve">00000-2209
</t>
  </si>
  <si>
    <t xml:space="preserve">Kontrastní bílá deska
Hmo_x0014_nost pro přesun hmot je uvažovaná v ceně.</t>
  </si>
  <si>
    <t xml:space="preserve">Podklad ze štěrkodrtě ŠD tl 100 mm
Slepecká dlažba-přechod mezi slepeckou dlažbou a kamenným chodníkem.</t>
  </si>
  <si>
    <t xml:space="preserve">0910</t>
  </si>
  <si>
    <t xml:space="preserve">Doplňující konstrukce</t>
  </si>
  <si>
    <t xml:space="preserve">C91411-1111/00
</t>
  </si>
  <si>
    <t xml:space="preserve">Montáž svislé dopravní značky do velikosti 1 m2 objímkami na sloupek nebo konzolu
Nové svislé  dopravní značení.</t>
  </si>
  <si>
    <t xml:space="preserve">kus </t>
  </si>
  <si>
    <t xml:space="preserve">C91451-1111/00
</t>
  </si>
  <si>
    <t xml:space="preserve">Montáž sloupku dopravních značek délky do 3,5 m s betonovým základem
Nové svislé dopravní značení.</t>
  </si>
  <si>
    <t xml:space="preserve">00000-2207
</t>
  </si>
  <si>
    <t xml:space="preserve">Kompletní dodání svislé dopravní značky IP12
se symbolem O1
hmotnost prot pro přesun hmot je uvažovaná v ceně.</t>
  </si>
  <si>
    <t xml:space="preserve">kpl </t>
  </si>
  <si>
    <t xml:space="preserve">C91523-1111/00
</t>
  </si>
  <si>
    <t xml:space="preserve">Vodorovné dopravní značení bílým plastem přechody pro chodce, šipky, symboly
Nové vodorovné značení.</t>
  </si>
  <si>
    <t xml:space="preserve">Montáž svislé dopravní značky do velikosti 1 m2 objímkami na sloupek nebo konzolu
Přechodné značení.</t>
  </si>
  <si>
    <t xml:space="preserve">00000-2210
</t>
  </si>
  <si>
    <t xml:space="preserve">Dodání svislé dopravní značky B1
s dodatkovou tabulkou E12-
-text MIMO VOZIDEL STAVBY-bez sloupků
Hmotnost prot pro přesun hmot je uvažovaná v ceně.</t>
  </si>
  <si>
    <t xml:space="preserve">              
</t>
  </si>
  <si>
    <t xml:space="preserve">D+M zábrana pro označení uzavírky Z2
Provizorní značení.</t>
  </si>
  <si>
    <t xml:space="preserve">C91613-1      </t>
  </si>
  <si>
    <t xml:space="preserve">Osazení silničního obrubníku kamenného stojatého s boční opěrou do lože z betonu prostého</t>
  </si>
  <si>
    <t xml:space="preserve">00000-2211
</t>
  </si>
  <si>
    <t xml:space="preserve">Žulový silniční obrubník 100*30*15cm
Cena je srovnatelně i za oblouikový obrubník.</t>
  </si>
  <si>
    <t xml:space="preserve">C91633-1      </t>
  </si>
  <si>
    <t xml:space="preserve">Osazení zahradního obrubníku kamenného s boční opěrou do lože z betonu prostého</t>
  </si>
  <si>
    <t xml:space="preserve">00000-2212</t>
  </si>
  <si>
    <t xml:space="preserve">Záhonový žulový obrubník 500*250*80mm</t>
  </si>
  <si>
    <t xml:space="preserve">0970</t>
  </si>
  <si>
    <t xml:space="preserve">Ostatní bourací práce</t>
  </si>
  <si>
    <t xml:space="preserve">C97908-7212/00</t>
  </si>
  <si>
    <t xml:space="preserve">Nakládání na dopravní prostředky pro vodorovnou dopravu suti</t>
  </si>
  <si>
    <t xml:space="preserve">C97908-2213/00</t>
  </si>
  <si>
    <t xml:space="preserve">Vodorovná doprava suti po suchu do 1 km</t>
  </si>
  <si>
    <t xml:space="preserve">C97908-2219/00
</t>
  </si>
  <si>
    <t xml:space="preserve">Příplatek ZKD 1 km u vodorovné dopravy suti po suchu do 1 km
do 20km
Skládka Lány.</t>
  </si>
  <si>
    <t xml:space="preserve">Skládkovné</t>
  </si>
  <si>
    <t xml:space="preserve">0990</t>
  </si>
  <si>
    <t xml:space="preserve">Přesun hmot HSV</t>
  </si>
  <si>
    <t xml:space="preserve">C99822-3011/00</t>
  </si>
  <si>
    <t xml:space="preserve">Přesun hmot pro pozemní komunikace s krytem dlážděným</t>
  </si>
  <si>
    <t xml:space="preserve">CELKEM:</t>
  </si>
  <si>
    <t xml:space="preserve">R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</si>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</sst>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"/>
    <numFmt numFmtId="167" formatCode="#,##0.00"/>
    <numFmt numFmtId="168" formatCode="#,##0"/>
    <numFmt numFmtId="169" formatCode="0.0000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4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65536"/>
  <sheetViews>
    <sheetView showFormulas="false" showGridLines="true" showRowColHeaders="true" showZeros="false" rightToLeft="false" tabSelected="true" showOutlineSymbols="true" defaultGridColor="true" view="normal" topLeftCell="A82" colorId="64" zoomScale="100" zoomScaleNormal="100" zoomScalePageLayoutView="100" workbookViewId="0">
      <selection pane="topLeft" activeCell="A100" activeCellId="0" sqref="A100"/>
    </sheetView>
  </sheetViews>
  <sheetFormatPr defaultRowHeight="15" zeroHeight="false" outlineLevelRow="0" outlineLevelCol="0"/>
  <cols>
    <col collapsed="false" customWidth="true" hidden="false" outlineLevel="0" max="1" min="1" style="1" width="4.29"/>
    <col collapsed="false" customWidth="true" hidden="false" outlineLevel="0" max="2" min="2" style="1" width="3.86"/>
    <col collapsed="false" customWidth="true" hidden="false" outlineLevel="0" max="3" min="3" style="1" width="2.71"/>
    <col collapsed="false" customWidth="true" hidden="false" outlineLevel="0" max="4" min="4" style="1" width="9.71"/>
    <col collapsed="false" customWidth="true" hidden="false" outlineLevel="0" max="5" min="5" style="1" width="4.57"/>
    <col collapsed="false" customWidth="true" hidden="false" outlineLevel="0" max="6" min="6" style="1" width="13.29"/>
    <col collapsed="false" customWidth="true" hidden="false" outlineLevel="0" max="7" min="7" style="1" width="54.14"/>
    <col collapsed="false" customWidth="true" hidden="false" outlineLevel="0" max="8" min="8" style="1" width="11.14"/>
    <col collapsed="false" customWidth="true" hidden="false" outlineLevel="0" max="9" min="9" style="1" width="13.43"/>
    <col collapsed="false" customWidth="true" hidden="false" outlineLevel="0" max="10" min="10" style="1" width="4.71"/>
    <col collapsed="false" customWidth="true" hidden="false" outlineLevel="0" max="11" min="11" style="1" width="10.99"/>
    <col collapsed="false" customWidth="false" hidden="true" outlineLevel="0" max="12" min="12" style="1" width="11.52"/>
    <col collapsed="false" customWidth="true" hidden="false" outlineLevel="0" max="13" min="13" style="1" width="13.57"/>
    <col collapsed="false" customWidth="true" hidden="false" outlineLevel="0" max="17" min="14" style="1" width="15.71"/>
    <col collapsed="false" customWidth="true" hidden="false" outlineLevel="0" max="18" min="18" style="1" width="9.71"/>
    <col collapsed="false" customWidth="true" hidden="false" outlineLevel="0" max="19" min="19" style="1" width="13.57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1025" min="22" style="0" width="8.67"/>
  </cols>
  <sheetData>
    <row r="1" customFormat="false" ht="16.5" hidden="false" customHeight="true" outlineLevel="0" collapsed="false">
      <c r="B1" s="2"/>
      <c r="C1" s="2"/>
      <c r="D1" s="2"/>
      <c r="E1" s="2"/>
      <c r="F1" s="2"/>
      <c r="G1" s="2"/>
      <c r="K1" s="3" t="s">
        <v>0</v>
      </c>
      <c r="M1" s="4" t="s">
        <v>1</v>
      </c>
    </row>
    <row r="2" customFormat="false" ht="16.5" hidden="false" customHeight="true" outlineLevel="0" collapsed="false">
      <c r="B2" s="2" t="s">
        <v>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0.75" hidden="false" customHeight="true" outlineLevel="0" collapsed="false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  <c r="O3" s="6"/>
      <c r="P3" s="6"/>
      <c r="Q3" s="6"/>
    </row>
    <row r="4" customFormat="false" ht="13.5" hidden="false" customHeight="true" outlineLevel="0" collapsed="false">
      <c r="B4" s="7" t="s">
        <v>3</v>
      </c>
      <c r="C4" s="7"/>
      <c r="D4" s="7"/>
      <c r="E4" s="1" t="n">
        <v>3430</v>
      </c>
      <c r="F4" s="1" t="s">
        <v>4</v>
      </c>
      <c r="G4" s="1" t="s">
        <v>5</v>
      </c>
      <c r="H4" s="3" t="s">
        <v>6</v>
      </c>
      <c r="I4" s="8" t="s">
        <v>7</v>
      </c>
      <c r="J4" s="8"/>
      <c r="K4" s="3" t="s">
        <v>8</v>
      </c>
      <c r="M4" s="1" t="s">
        <v>9</v>
      </c>
    </row>
    <row r="5" customFormat="false" ht="12.75" hidden="false" customHeight="true" outlineLevel="0" collapsed="false">
      <c r="G5" s="1" t="s">
        <v>10</v>
      </c>
    </row>
    <row r="6" customFormat="false" ht="13.5" hidden="false" customHeight="true" outlineLevel="0" collapsed="false">
      <c r="B6" s="9" t="s">
        <v>11</v>
      </c>
      <c r="C6" s="9"/>
      <c r="D6" s="9"/>
      <c r="E6" s="1" t="n">
        <v>3</v>
      </c>
      <c r="G6" s="1" t="s">
        <v>12</v>
      </c>
      <c r="H6" s="3" t="s">
        <v>13</v>
      </c>
      <c r="I6" s="10" t="s">
        <v>14</v>
      </c>
      <c r="J6" s="10"/>
      <c r="K6" s="3" t="s">
        <v>15</v>
      </c>
      <c r="M6" s="11" t="s">
        <v>16</v>
      </c>
    </row>
    <row r="7" customFormat="false" ht="13.5" hidden="false" customHeight="true" outlineLevel="0" collapsed="false">
      <c r="B7" s="9" t="s">
        <v>17</v>
      </c>
      <c r="C7" s="9"/>
      <c r="D7" s="9"/>
      <c r="E7" s="1" t="n">
        <v>1</v>
      </c>
      <c r="G7" s="1" t="s">
        <v>18</v>
      </c>
      <c r="H7" s="3" t="s">
        <v>19</v>
      </c>
      <c r="I7" s="10" t="s">
        <v>20</v>
      </c>
      <c r="J7" s="10"/>
      <c r="K7" s="3" t="s">
        <v>21</v>
      </c>
      <c r="M7" s="1" t="s">
        <v>22</v>
      </c>
    </row>
    <row r="8" customFormat="false" ht="0.75" hidden="false" customHeight="true" outlineLevel="0" collapsed="false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customFormat="false" ht="15" hidden="false" customHeight="true" outlineLevel="0" collapsed="false">
      <c r="A9" s="1" t="s">
        <v>23</v>
      </c>
      <c r="B9" s="1" t="s">
        <v>24</v>
      </c>
      <c r="C9" s="1" t="s">
        <v>25</v>
      </c>
      <c r="D9" s="1" t="s">
        <v>26</v>
      </c>
      <c r="E9" s="1" t="s">
        <v>27</v>
      </c>
      <c r="F9" s="1" t="s">
        <v>28</v>
      </c>
      <c r="G9" s="1" t="s">
        <v>29</v>
      </c>
      <c r="I9" s="4" t="s">
        <v>30</v>
      </c>
      <c r="J9" s="1" t="s">
        <v>31</v>
      </c>
      <c r="K9" s="4" t="s">
        <v>32</v>
      </c>
      <c r="M9" s="4" t="s">
        <v>33</v>
      </c>
      <c r="N9" s="1" t="s">
        <v>34</v>
      </c>
      <c r="O9" s="1" t="s">
        <v>35</v>
      </c>
      <c r="P9" s="1" t="s">
        <v>36</v>
      </c>
      <c r="Q9" s="1" t="s">
        <v>37</v>
      </c>
      <c r="R9" s="1" t="s">
        <v>38</v>
      </c>
      <c r="S9" s="1" t="s">
        <v>38</v>
      </c>
      <c r="T9" s="1" t="s">
        <v>39</v>
      </c>
      <c r="U9" s="1" t="s">
        <v>39</v>
      </c>
    </row>
    <row r="10" customFormat="false" ht="15" hidden="false" customHeight="true" outlineLevel="0" collapsed="false">
      <c r="B10" s="6"/>
      <c r="C10" s="6"/>
      <c r="D10" s="6" t="s">
        <v>40</v>
      </c>
      <c r="E10" s="6"/>
      <c r="F10" s="6" t="s">
        <v>41</v>
      </c>
      <c r="G10" s="6"/>
      <c r="H10" s="6"/>
      <c r="I10" s="6"/>
      <c r="J10" s="6"/>
      <c r="K10" s="13" t="s">
        <v>42</v>
      </c>
      <c r="L10" s="6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4" t="s">
        <v>42</v>
      </c>
      <c r="U10" s="4" t="s">
        <v>42</v>
      </c>
    </row>
    <row r="11" customFormat="false" ht="12.75" hidden="false" customHeight="true" outlineLevel="0" collapsed="false"/>
    <row r="12" customFormat="false" ht="15" hidden="false" customHeight="true" outlineLevel="0" collapsed="false">
      <c r="A12" s="1" t="s">
        <v>25</v>
      </c>
      <c r="B12" s="5"/>
      <c r="C12" s="5"/>
      <c r="D12" s="5"/>
      <c r="E12" s="5"/>
      <c r="F12" s="14" t="s">
        <v>44</v>
      </c>
      <c r="G12" s="15" t="s">
        <v>45</v>
      </c>
      <c r="H12" s="15"/>
      <c r="I12" s="15"/>
      <c r="J12" s="15"/>
      <c r="K12" s="15"/>
      <c r="L12" s="15"/>
      <c r="M12" s="15"/>
      <c r="N12" s="6"/>
      <c r="O12" s="6"/>
      <c r="P12" s="6"/>
      <c r="Q12" s="6"/>
    </row>
    <row r="13" customFormat="false" ht="3" hidden="false" customHeight="true" outlineLevel="0" collapsed="false"/>
    <row r="14" customFormat="false" ht="12.75" hidden="false" customHeight="true" outlineLevel="0" collapsed="false">
      <c r="A14" s="1" t="s">
        <v>46</v>
      </c>
      <c r="B14" s="1" t="n">
        <v>1</v>
      </c>
      <c r="C14" s="1" t="n">
        <v>0</v>
      </c>
      <c r="D14" s="4" t="n">
        <v>1010128</v>
      </c>
      <c r="E14" s="1" t="s">
        <v>47</v>
      </c>
      <c r="F14" s="16" t="s">
        <v>48</v>
      </c>
      <c r="G14" s="17" t="s">
        <v>49</v>
      </c>
      <c r="H14" s="17"/>
      <c r="I14" s="18" t="n">
        <v>190</v>
      </c>
      <c r="J14" s="1" t="s">
        <v>50</v>
      </c>
      <c r="K14" s="19" t="n">
        <v>0</v>
      </c>
      <c r="M14" s="20" t="n">
        <f aca="false">ROUND(I14*K14,0)</f>
        <v>0</v>
      </c>
      <c r="R14" s="21" t="n">
        <v>0</v>
      </c>
      <c r="S14" s="22" t="n">
        <f aca="false">ROUND(M14*R14,2)</f>
        <v>0</v>
      </c>
      <c r="T14" s="21" t="n">
        <v>1</v>
      </c>
      <c r="U14" s="22" t="n">
        <f aca="false">ROUND(M14*T14,2)</f>
        <v>0</v>
      </c>
    </row>
    <row r="15" customFormat="false" ht="12.75" hidden="false" customHeight="true" outlineLevel="0" collapsed="false">
      <c r="A15" s="1" t="s">
        <v>46</v>
      </c>
      <c r="B15" s="1" t="n">
        <v>2</v>
      </c>
      <c r="C15" s="1" t="n">
        <v>0</v>
      </c>
      <c r="D15" s="4" t="n">
        <v>1010131</v>
      </c>
      <c r="E15" s="1" t="s">
        <v>47</v>
      </c>
      <c r="F15" s="16" t="s">
        <v>51</v>
      </c>
      <c r="G15" s="17" t="s">
        <v>52</v>
      </c>
      <c r="H15" s="17"/>
      <c r="I15" s="18" t="n">
        <v>190</v>
      </c>
      <c r="J15" s="1" t="s">
        <v>50</v>
      </c>
      <c r="K15" s="19" t="n">
        <v>0</v>
      </c>
      <c r="M15" s="20" t="n">
        <f aca="false">ROUND(I15*K15,0)</f>
        <v>0</v>
      </c>
      <c r="R15" s="21" t="n">
        <v>0</v>
      </c>
      <c r="S15" s="22" t="n">
        <f aca="false">ROUND(M15*R15,2)</f>
        <v>0</v>
      </c>
      <c r="T15" s="21" t="n">
        <v>1</v>
      </c>
      <c r="U15" s="22" t="n">
        <f aca="false">ROUND(M15*T15,2)</f>
        <v>0</v>
      </c>
    </row>
    <row r="16" s="32" customFormat="true" ht="25.5" hidden="false" customHeight="true" outlineLevel="0" collapsed="false">
      <c r="A16" s="23" t="s">
        <v>46</v>
      </c>
      <c r="B16" s="23" t="n">
        <v>3</v>
      </c>
      <c r="C16" s="23" t="n">
        <v>0</v>
      </c>
      <c r="D16" s="24" t="n">
        <v>1010602</v>
      </c>
      <c r="E16" s="23" t="s">
        <v>47</v>
      </c>
      <c r="F16" s="25" t="s">
        <v>53</v>
      </c>
      <c r="G16" s="26" t="s">
        <v>54</v>
      </c>
      <c r="H16" s="26"/>
      <c r="I16" s="27" t="n">
        <v>280</v>
      </c>
      <c r="J16" s="23" t="s">
        <v>50</v>
      </c>
      <c r="K16" s="28" t="n">
        <v>0</v>
      </c>
      <c r="L16" s="23"/>
      <c r="M16" s="29" t="n">
        <f aca="false">ROUND(I16*K16,0)</f>
        <v>0</v>
      </c>
      <c r="N16" s="23"/>
      <c r="O16" s="23"/>
      <c r="P16" s="23"/>
      <c r="Q16" s="23"/>
      <c r="R16" s="30" t="n">
        <v>0</v>
      </c>
      <c r="S16" s="31" t="n">
        <f aca="false">ROUND(M16*R16,2)</f>
        <v>0</v>
      </c>
      <c r="T16" s="30" t="n">
        <v>1</v>
      </c>
      <c r="U16" s="31" t="n">
        <f aca="false">ROUND(M16*T16,2)</f>
        <v>0</v>
      </c>
    </row>
    <row r="17" s="32" customFormat="true" ht="25.5" hidden="false" customHeight="true" outlineLevel="0" collapsed="false">
      <c r="A17" s="23" t="s">
        <v>46</v>
      </c>
      <c r="B17" s="23" t="n">
        <v>4</v>
      </c>
      <c r="C17" s="23" t="n">
        <v>0</v>
      </c>
      <c r="D17" s="24" t="n">
        <v>1010712</v>
      </c>
      <c r="E17" s="23" t="s">
        <v>47</v>
      </c>
      <c r="F17" s="25" t="s">
        <v>55</v>
      </c>
      <c r="G17" s="26" t="s">
        <v>56</v>
      </c>
      <c r="H17" s="26"/>
      <c r="I17" s="27" t="n">
        <v>190</v>
      </c>
      <c r="J17" s="23" t="s">
        <v>50</v>
      </c>
      <c r="K17" s="28" t="n">
        <v>0</v>
      </c>
      <c r="L17" s="23"/>
      <c r="M17" s="29" t="n">
        <f aca="false">ROUND(I17*K17,0)</f>
        <v>0</v>
      </c>
      <c r="N17" s="23"/>
      <c r="O17" s="23"/>
      <c r="P17" s="23"/>
      <c r="Q17" s="23"/>
      <c r="R17" s="30" t="n">
        <v>0</v>
      </c>
      <c r="S17" s="31" t="n">
        <f aca="false">ROUND(M17*R17,2)</f>
        <v>0</v>
      </c>
      <c r="T17" s="30" t="n">
        <v>1</v>
      </c>
      <c r="U17" s="31" t="n">
        <f aca="false">ROUND(M17*T17,2)</f>
        <v>0</v>
      </c>
    </row>
    <row r="18" s="32" customFormat="true" ht="12.75" hidden="false" customHeight="true" outlineLevel="0" collapsed="false">
      <c r="A18" s="23" t="s">
        <v>46</v>
      </c>
      <c r="B18" s="23" t="n">
        <v>5</v>
      </c>
      <c r="C18" s="23" t="n">
        <v>0</v>
      </c>
      <c r="D18" s="24" t="n">
        <v>1010693</v>
      </c>
      <c r="E18" s="23" t="s">
        <v>47</v>
      </c>
      <c r="F18" s="25" t="s">
        <v>57</v>
      </c>
      <c r="G18" s="26" t="s">
        <v>58</v>
      </c>
      <c r="H18" s="26"/>
      <c r="I18" s="27" t="n">
        <v>190</v>
      </c>
      <c r="J18" s="23" t="s">
        <v>50</v>
      </c>
      <c r="K18" s="28" t="n">
        <v>0</v>
      </c>
      <c r="L18" s="23"/>
      <c r="M18" s="29" t="n">
        <f aca="false">ROUND(I18*K18,0)</f>
        <v>0</v>
      </c>
      <c r="N18" s="23"/>
      <c r="O18" s="23"/>
      <c r="P18" s="23"/>
      <c r="Q18" s="23"/>
      <c r="R18" s="30" t="n">
        <v>0</v>
      </c>
      <c r="S18" s="31" t="n">
        <f aca="false">ROUND(M18*R18,2)</f>
        <v>0</v>
      </c>
      <c r="T18" s="30" t="n">
        <v>1</v>
      </c>
      <c r="U18" s="31" t="n">
        <f aca="false">ROUND(M18*T18,2)</f>
        <v>0</v>
      </c>
    </row>
    <row r="19" s="32" customFormat="true" ht="25.5" hidden="false" customHeight="true" outlineLevel="0" collapsed="false">
      <c r="A19" s="23" t="s">
        <v>46</v>
      </c>
      <c r="B19" s="23" t="n">
        <v>6</v>
      </c>
      <c r="C19" s="23" t="n">
        <v>0</v>
      </c>
      <c r="D19" s="24" t="n">
        <v>1010676</v>
      </c>
      <c r="E19" s="23" t="s">
        <v>47</v>
      </c>
      <c r="F19" s="25" t="s">
        <v>59</v>
      </c>
      <c r="G19" s="26" t="s">
        <v>60</v>
      </c>
      <c r="H19" s="26"/>
      <c r="I19" s="27" t="n">
        <v>100</v>
      </c>
      <c r="J19" s="23" t="s">
        <v>50</v>
      </c>
      <c r="K19" s="28" t="n">
        <v>0</v>
      </c>
      <c r="L19" s="23"/>
      <c r="M19" s="29" t="n">
        <f aca="false">ROUND(I19*K19,0)</f>
        <v>0</v>
      </c>
      <c r="N19" s="23"/>
      <c r="O19" s="23"/>
      <c r="P19" s="23"/>
      <c r="Q19" s="23"/>
      <c r="R19" s="30" t="n">
        <v>0</v>
      </c>
      <c r="S19" s="31" t="n">
        <f aca="false">ROUND(M19*R19,2)</f>
        <v>0</v>
      </c>
      <c r="T19" s="30" t="n">
        <v>1</v>
      </c>
      <c r="U19" s="31" t="n">
        <f aca="false">ROUND(M19*T19,2)</f>
        <v>0</v>
      </c>
    </row>
    <row r="20" s="32" customFormat="true" ht="51" hidden="false" customHeight="true" outlineLevel="0" collapsed="false">
      <c r="A20" s="23" t="s">
        <v>46</v>
      </c>
      <c r="B20" s="23" t="n">
        <v>7</v>
      </c>
      <c r="C20" s="23" t="n">
        <v>0</v>
      </c>
      <c r="D20" s="24" t="n">
        <v>1010677</v>
      </c>
      <c r="E20" s="23" t="s">
        <v>47</v>
      </c>
      <c r="F20" s="25" t="s">
        <v>61</v>
      </c>
      <c r="G20" s="26" t="s">
        <v>62</v>
      </c>
      <c r="H20" s="26"/>
      <c r="I20" s="27" t="n">
        <v>1000</v>
      </c>
      <c r="J20" s="23" t="s">
        <v>50</v>
      </c>
      <c r="K20" s="28" t="n">
        <v>0</v>
      </c>
      <c r="L20" s="23"/>
      <c r="M20" s="29" t="n">
        <f aca="false">ROUND(I20*K20,0)</f>
        <v>0</v>
      </c>
      <c r="N20" s="23"/>
      <c r="O20" s="23"/>
      <c r="P20" s="23"/>
      <c r="Q20" s="23"/>
      <c r="R20" s="30" t="n">
        <v>0</v>
      </c>
      <c r="S20" s="31" t="n">
        <f aca="false">ROUND(M20*R20,2)</f>
        <v>0</v>
      </c>
      <c r="T20" s="30" t="n">
        <v>1</v>
      </c>
      <c r="U20" s="31" t="n">
        <f aca="false">ROUND(M20*T20,2)</f>
        <v>0</v>
      </c>
    </row>
    <row r="21" s="32" customFormat="true" ht="12.75" hidden="false" customHeight="true" outlineLevel="0" collapsed="false">
      <c r="A21" s="23" t="s">
        <v>46</v>
      </c>
      <c r="B21" s="23" t="n">
        <v>8</v>
      </c>
      <c r="C21" s="23" t="n">
        <v>0</v>
      </c>
      <c r="D21" s="24" t="n">
        <v>0</v>
      </c>
      <c r="E21" s="23" t="s">
        <v>47</v>
      </c>
      <c r="F21" s="25" t="s">
        <v>63</v>
      </c>
      <c r="G21" s="26" t="s">
        <v>64</v>
      </c>
      <c r="H21" s="26"/>
      <c r="I21" s="27" t="n">
        <v>160</v>
      </c>
      <c r="J21" s="23" t="s">
        <v>65</v>
      </c>
      <c r="K21" s="28" t="n">
        <v>0</v>
      </c>
      <c r="L21" s="23"/>
      <c r="M21" s="29" t="n">
        <f aca="false">ROUND(I21*K21,0)</f>
        <v>0</v>
      </c>
      <c r="N21" s="23"/>
      <c r="O21" s="23"/>
      <c r="P21" s="23"/>
      <c r="Q21" s="23"/>
      <c r="R21" s="30" t="n">
        <v>0</v>
      </c>
      <c r="S21" s="31" t="n">
        <f aca="false">ROUND(M21*R21,2)</f>
        <v>0</v>
      </c>
      <c r="T21" s="30" t="n">
        <v>1</v>
      </c>
      <c r="U21" s="31" t="n">
        <f aca="false">ROUND(M21*T21,2)</f>
        <v>0</v>
      </c>
    </row>
    <row r="22" s="32" customFormat="true" ht="25.5" hidden="false" customHeight="true" outlineLevel="0" collapsed="false">
      <c r="A22" s="23" t="s">
        <v>46</v>
      </c>
      <c r="B22" s="23" t="n">
        <v>9</v>
      </c>
      <c r="C22" s="23" t="n">
        <v>0</v>
      </c>
      <c r="D22" s="24" t="n">
        <v>1010705</v>
      </c>
      <c r="E22" s="23" t="s">
        <v>47</v>
      </c>
      <c r="F22" s="25" t="s">
        <v>66</v>
      </c>
      <c r="G22" s="26" t="s">
        <v>67</v>
      </c>
      <c r="H22" s="26"/>
      <c r="I22" s="27" t="n">
        <v>90</v>
      </c>
      <c r="J22" s="23" t="s">
        <v>50</v>
      </c>
      <c r="K22" s="28" t="n">
        <v>0</v>
      </c>
      <c r="L22" s="23"/>
      <c r="M22" s="29" t="n">
        <f aca="false">ROUND(I22*K22,0)</f>
        <v>0</v>
      </c>
      <c r="N22" s="23"/>
      <c r="O22" s="23"/>
      <c r="P22" s="23"/>
      <c r="Q22" s="23"/>
      <c r="R22" s="30" t="n">
        <v>0</v>
      </c>
      <c r="S22" s="31" t="n">
        <f aca="false">ROUND(M22*R22,2)</f>
        <v>0</v>
      </c>
      <c r="T22" s="30" t="n">
        <v>1</v>
      </c>
      <c r="U22" s="31" t="n">
        <f aca="false">ROUND(M22*T22,2)</f>
        <v>0</v>
      </c>
    </row>
    <row r="23" s="32" customFormat="true" ht="25.5" hidden="false" customHeight="true" outlineLevel="0" collapsed="false">
      <c r="A23" s="23" t="s">
        <v>46</v>
      </c>
      <c r="B23" s="23" t="n">
        <v>10</v>
      </c>
      <c r="C23" s="23" t="n">
        <v>0</v>
      </c>
      <c r="D23" s="24" t="n">
        <v>1010744</v>
      </c>
      <c r="E23" s="23" t="s">
        <v>47</v>
      </c>
      <c r="F23" s="25" t="s">
        <v>68</v>
      </c>
      <c r="G23" s="26" t="s">
        <v>69</v>
      </c>
      <c r="H23" s="26"/>
      <c r="I23" s="27" t="n">
        <v>125</v>
      </c>
      <c r="J23" s="23" t="s">
        <v>70</v>
      </c>
      <c r="K23" s="28" t="n">
        <v>0</v>
      </c>
      <c r="L23" s="23"/>
      <c r="M23" s="29" t="n">
        <f aca="false">ROUND(I23*K23,0)</f>
        <v>0</v>
      </c>
      <c r="N23" s="23"/>
      <c r="O23" s="23"/>
      <c r="P23" s="23"/>
      <c r="Q23" s="23"/>
      <c r="R23" s="30" t="n">
        <v>0</v>
      </c>
      <c r="S23" s="31" t="n">
        <f aca="false">ROUND(M23*R23,2)</f>
        <v>0</v>
      </c>
      <c r="T23" s="30" t="n">
        <v>1</v>
      </c>
      <c r="U23" s="31" t="n">
        <f aca="false">ROUND(M23*T23,2)</f>
        <v>0</v>
      </c>
    </row>
    <row r="24" s="32" customFormat="true" ht="25.5" hidden="false" customHeight="true" outlineLevel="0" collapsed="false">
      <c r="A24" s="23" t="s">
        <v>71</v>
      </c>
      <c r="B24" s="23" t="n">
        <v>11</v>
      </c>
      <c r="C24" s="23" t="n">
        <v>0</v>
      </c>
      <c r="D24" s="24" t="s">
        <v>63</v>
      </c>
      <c r="E24" s="23" t="s">
        <v>47</v>
      </c>
      <c r="F24" s="25" t="s">
        <v>72</v>
      </c>
      <c r="G24" s="26" t="s">
        <v>73</v>
      </c>
      <c r="H24" s="26"/>
      <c r="I24" s="27" t="n">
        <v>19.5</v>
      </c>
      <c r="J24" s="23" t="s">
        <v>50</v>
      </c>
      <c r="K24" s="28" t="n">
        <v>0</v>
      </c>
      <c r="L24" s="23"/>
      <c r="M24" s="29" t="n">
        <f aca="false">ROUND(I24*K24,0)</f>
        <v>0</v>
      </c>
      <c r="N24" s="30" t="n">
        <v>1.4</v>
      </c>
      <c r="O24" s="27" t="n">
        <f aca="false">ROUND(I24*N24,3)</f>
        <v>27.3</v>
      </c>
      <c r="P24" s="23"/>
      <c r="Q24" s="23"/>
      <c r="R24" s="30" t="n">
        <v>0</v>
      </c>
      <c r="S24" s="31" t="n">
        <f aca="false">ROUND(M24*R24,2)</f>
        <v>0</v>
      </c>
      <c r="T24" s="30" t="n">
        <v>1</v>
      </c>
      <c r="U24" s="31" t="n">
        <f aca="false">ROUND(M24*T24,2)</f>
        <v>0</v>
      </c>
    </row>
    <row r="25" s="32" customFormat="true" ht="25.5" hidden="false" customHeight="true" outlineLevel="0" collapsed="false">
      <c r="A25" s="23" t="s">
        <v>46</v>
      </c>
      <c r="B25" s="23" t="n">
        <v>12</v>
      </c>
      <c r="C25" s="23" t="n">
        <v>0</v>
      </c>
      <c r="D25" s="24" t="n">
        <v>1010733</v>
      </c>
      <c r="E25" s="23" t="s">
        <v>47</v>
      </c>
      <c r="F25" s="25" t="s">
        <v>74</v>
      </c>
      <c r="G25" s="26" t="s">
        <v>75</v>
      </c>
      <c r="H25" s="26"/>
      <c r="I25" s="27" t="n">
        <v>125</v>
      </c>
      <c r="J25" s="23" t="s">
        <v>70</v>
      </c>
      <c r="K25" s="28" t="n">
        <v>0</v>
      </c>
      <c r="L25" s="23"/>
      <c r="M25" s="29" t="n">
        <f aca="false">ROUND(I25*K25,0)</f>
        <v>0</v>
      </c>
      <c r="N25" s="30"/>
      <c r="O25" s="27"/>
      <c r="P25" s="23"/>
      <c r="Q25" s="23"/>
      <c r="R25" s="30" t="n">
        <v>0</v>
      </c>
      <c r="S25" s="31" t="n">
        <f aca="false">ROUND(M25*R25,2)</f>
        <v>0</v>
      </c>
      <c r="T25" s="30" t="n">
        <v>1</v>
      </c>
      <c r="U25" s="31" t="n">
        <f aca="false">ROUND(M25*T25,2)</f>
        <v>0</v>
      </c>
    </row>
    <row r="26" customFormat="false" ht="3" hidden="false" customHeight="true" outlineLevel="0" collapsed="false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customFormat="false" ht="15" hidden="false" customHeight="true" outlineLevel="0" collapsed="false">
      <c r="B27" s="33" t="s">
        <v>76</v>
      </c>
      <c r="C27" s="33"/>
      <c r="D27" s="33"/>
      <c r="E27" s="33"/>
      <c r="F27" s="34" t="s">
        <v>44</v>
      </c>
      <c r="G27" s="35" t="s">
        <v>45</v>
      </c>
      <c r="M27" s="36" t="n">
        <f aca="false">ROUND(SUBTOTAL(9,M13:M26),0)</f>
        <v>0</v>
      </c>
      <c r="O27" s="37" t="n">
        <f aca="false">ROUND(SUBTOTAL(9,O13:O26),3)</f>
        <v>27.3</v>
      </c>
      <c r="Q27" s="37" t="n">
        <f aca="false">ROUND(SUBTOTAL(9,Q13:Q26),3)</f>
        <v>0</v>
      </c>
      <c r="S27" s="1" t="n">
        <f aca="false">ROUND(SUBTOTAL(9,S13:S26),2)</f>
        <v>0</v>
      </c>
      <c r="U27" s="1" t="n">
        <f aca="false">ROUND(SUBTOTAL(9,U13:U26),2)</f>
        <v>0</v>
      </c>
    </row>
    <row r="28" customFormat="false" ht="12.75" hidden="false" customHeight="true" outlineLevel="0" collapsed="false"/>
    <row r="29" customFormat="false" ht="15" hidden="false" customHeight="true" outlineLevel="0" collapsed="false">
      <c r="A29" s="1" t="s">
        <v>25</v>
      </c>
      <c r="B29" s="5"/>
      <c r="C29" s="5"/>
      <c r="D29" s="5"/>
      <c r="E29" s="5"/>
      <c r="F29" s="14" t="s">
        <v>77</v>
      </c>
      <c r="G29" s="15" t="s">
        <v>78</v>
      </c>
      <c r="H29" s="15"/>
      <c r="I29" s="15"/>
      <c r="J29" s="15"/>
      <c r="K29" s="15"/>
      <c r="L29" s="15"/>
      <c r="M29" s="15"/>
      <c r="N29" s="6"/>
      <c r="O29" s="6"/>
      <c r="P29" s="6"/>
      <c r="Q29" s="6"/>
    </row>
    <row r="30" customFormat="false" ht="3" hidden="false" customHeight="true" outlineLevel="0" collapsed="false"/>
    <row r="31" customFormat="false" ht="12.75" hidden="false" customHeight="true" outlineLevel="0" collapsed="false">
      <c r="A31" s="1" t="s">
        <v>46</v>
      </c>
      <c r="B31" s="1" t="n">
        <v>1</v>
      </c>
      <c r="C31" s="1" t="n">
        <v>0</v>
      </c>
      <c r="D31" s="4" t="n">
        <v>1412403</v>
      </c>
      <c r="E31" s="1" t="s">
        <v>47</v>
      </c>
      <c r="F31" s="16" t="s">
        <v>79</v>
      </c>
      <c r="G31" s="17" t="s">
        <v>80</v>
      </c>
      <c r="H31" s="17"/>
      <c r="I31" s="18" t="n">
        <v>400</v>
      </c>
      <c r="J31" s="1" t="s">
        <v>70</v>
      </c>
      <c r="K31" s="19" t="n">
        <v>0</v>
      </c>
      <c r="M31" s="20" t="n">
        <f aca="false">ROUND(I31*K31,0)</f>
        <v>0</v>
      </c>
      <c r="P31" s="21" t="n">
        <v>0.235</v>
      </c>
      <c r="Q31" s="18" t="n">
        <f aca="false">ROUND(I31*P31,3)</f>
        <v>94</v>
      </c>
      <c r="R31" s="21" t="n">
        <v>0</v>
      </c>
      <c r="S31" s="22" t="n">
        <f aca="false">ROUND(M31*R31,2)</f>
        <v>0</v>
      </c>
      <c r="T31" s="21" t="n">
        <v>1</v>
      </c>
      <c r="U31" s="22" t="n">
        <f aca="false">ROUND(M31*T31,2)</f>
        <v>0</v>
      </c>
    </row>
    <row r="32" customFormat="false" ht="3" hidden="false" customHeight="true" outlineLevel="0" collapsed="false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customFormat="false" ht="15" hidden="false" customHeight="true" outlineLevel="0" collapsed="false">
      <c r="B33" s="33" t="s">
        <v>76</v>
      </c>
      <c r="C33" s="33"/>
      <c r="D33" s="33"/>
      <c r="E33" s="33"/>
      <c r="F33" s="34" t="s">
        <v>77</v>
      </c>
      <c r="G33" s="35" t="s">
        <v>78</v>
      </c>
      <c r="M33" s="36" t="n">
        <f aca="false">ROUND(SUBTOTAL(9,M30:M32),0)</f>
        <v>0</v>
      </c>
      <c r="O33" s="37" t="n">
        <f aca="false">ROUND(SUBTOTAL(9,O30:O32),3)</f>
        <v>0</v>
      </c>
      <c r="Q33" s="37" t="n">
        <f aca="false">ROUND(SUBTOTAL(9,Q30:Q32),3)</f>
        <v>94</v>
      </c>
      <c r="S33" s="1" t="n">
        <f aca="false">ROUND(SUBTOTAL(9,S30:S32),2)</f>
        <v>0</v>
      </c>
      <c r="U33" s="1" t="n">
        <f aca="false">ROUND(SUBTOTAL(9,U30:U32),2)</f>
        <v>0</v>
      </c>
    </row>
    <row r="34" customFormat="false" ht="12.75" hidden="false" customHeight="true" outlineLevel="0" collapsed="false"/>
    <row r="35" customFormat="false" ht="15" hidden="false" customHeight="true" outlineLevel="0" collapsed="false">
      <c r="A35" s="1" t="s">
        <v>25</v>
      </c>
      <c r="B35" s="5"/>
      <c r="C35" s="5"/>
      <c r="D35" s="5"/>
      <c r="E35" s="5"/>
      <c r="F35" s="14" t="s">
        <v>81</v>
      </c>
      <c r="G35" s="15" t="s">
        <v>82</v>
      </c>
      <c r="H35" s="15"/>
      <c r="I35" s="15"/>
      <c r="J35" s="15"/>
      <c r="K35" s="15"/>
      <c r="L35" s="15"/>
      <c r="M35" s="15"/>
      <c r="N35" s="6"/>
      <c r="O35" s="6"/>
      <c r="P35" s="6"/>
      <c r="Q35" s="6"/>
    </row>
    <row r="36" customFormat="false" ht="3" hidden="false" customHeight="true" outlineLevel="0" collapsed="false"/>
    <row r="37" customFormat="false" ht="12.75" hidden="false" customHeight="true" outlineLevel="0" collapsed="false">
      <c r="A37" s="1" t="s">
        <v>46</v>
      </c>
      <c r="B37" s="1" t="n">
        <v>1</v>
      </c>
      <c r="C37" s="1" t="n">
        <v>0</v>
      </c>
      <c r="D37" s="4" t="n">
        <v>1450228</v>
      </c>
      <c r="E37" s="1" t="s">
        <v>47</v>
      </c>
      <c r="F37" s="16" t="s">
        <v>83</v>
      </c>
      <c r="G37" s="17" t="s">
        <v>84</v>
      </c>
      <c r="H37" s="17"/>
      <c r="I37" s="18" t="n">
        <v>125</v>
      </c>
      <c r="J37" s="1" t="s">
        <v>70</v>
      </c>
      <c r="K37" s="19" t="n">
        <v>0</v>
      </c>
      <c r="M37" s="20" t="n">
        <f aca="false">ROUND(I37*K37,0)</f>
        <v>0</v>
      </c>
      <c r="R37" s="21" t="n">
        <v>0</v>
      </c>
      <c r="S37" s="22" t="n">
        <f aca="false">ROUND(M37*R37,2)</f>
        <v>0</v>
      </c>
      <c r="T37" s="21" t="n">
        <v>1</v>
      </c>
      <c r="U37" s="22" t="n">
        <f aca="false">ROUND(M37*T37,2)</f>
        <v>0</v>
      </c>
    </row>
    <row r="38" s="32" customFormat="true" ht="25.5" hidden="false" customHeight="true" outlineLevel="0" collapsed="false">
      <c r="A38" s="23" t="s">
        <v>71</v>
      </c>
      <c r="B38" s="23" t="n">
        <v>2</v>
      </c>
      <c r="C38" s="23" t="n">
        <v>0</v>
      </c>
      <c r="D38" s="24" t="s">
        <v>85</v>
      </c>
      <c r="E38" s="23" t="s">
        <v>47</v>
      </c>
      <c r="F38" s="25" t="s">
        <v>86</v>
      </c>
      <c r="G38" s="26" t="s">
        <v>87</v>
      </c>
      <c r="H38" s="26"/>
      <c r="I38" s="27" t="n">
        <v>6.438</v>
      </c>
      <c r="J38" s="23" t="s">
        <v>88</v>
      </c>
      <c r="K38" s="28" t="n">
        <v>0</v>
      </c>
      <c r="L38" s="23"/>
      <c r="M38" s="29" t="n">
        <f aca="false">ROUND(I38*K38,0)</f>
        <v>0</v>
      </c>
      <c r="N38" s="30" t="n">
        <v>0.001</v>
      </c>
      <c r="O38" s="27" t="n">
        <f aca="false">ROUND(I38*N38,3)</f>
        <v>0.006</v>
      </c>
      <c r="P38" s="23"/>
      <c r="Q38" s="23"/>
      <c r="R38" s="30" t="n">
        <v>0</v>
      </c>
      <c r="S38" s="31" t="n">
        <f aca="false">ROUND(M38*R38,2)</f>
        <v>0</v>
      </c>
      <c r="T38" s="30" t="n">
        <v>1</v>
      </c>
      <c r="U38" s="31" t="n">
        <f aca="false">ROUND(M38*T38,2)</f>
        <v>0</v>
      </c>
    </row>
    <row r="39" s="32" customFormat="true" ht="25.5" hidden="false" customHeight="true" outlineLevel="0" collapsed="false">
      <c r="A39" s="23" t="s">
        <v>46</v>
      </c>
      <c r="B39" s="23" t="n">
        <v>3</v>
      </c>
      <c r="C39" s="23" t="n">
        <v>0</v>
      </c>
      <c r="D39" s="24" t="n">
        <v>1451105</v>
      </c>
      <c r="E39" s="23" t="s">
        <v>47</v>
      </c>
      <c r="F39" s="25" t="s">
        <v>89</v>
      </c>
      <c r="G39" s="26" t="s">
        <v>90</v>
      </c>
      <c r="H39" s="26"/>
      <c r="I39" s="27" t="n">
        <v>125</v>
      </c>
      <c r="J39" s="23" t="s">
        <v>70</v>
      </c>
      <c r="K39" s="28" t="n">
        <v>0</v>
      </c>
      <c r="L39" s="23"/>
      <c r="M39" s="29" t="n">
        <f aca="false">ROUND(I39*K39,0)</f>
        <v>0</v>
      </c>
      <c r="N39" s="30"/>
      <c r="O39" s="27"/>
      <c r="P39" s="23"/>
      <c r="Q39" s="23"/>
      <c r="R39" s="30" t="n">
        <v>0</v>
      </c>
      <c r="S39" s="31" t="n">
        <f aca="false">ROUND(M39*R39,2)</f>
        <v>0</v>
      </c>
      <c r="T39" s="30" t="n">
        <v>1</v>
      </c>
      <c r="U39" s="31" t="n">
        <f aca="false">ROUND(M39*T39,2)</f>
        <v>0</v>
      </c>
    </row>
    <row r="40" s="32" customFormat="true" ht="12.75" hidden="false" customHeight="true" outlineLevel="0" collapsed="false">
      <c r="A40" s="23" t="s">
        <v>46</v>
      </c>
      <c r="B40" s="23" t="n">
        <v>4</v>
      </c>
      <c r="C40" s="23" t="n">
        <v>0</v>
      </c>
      <c r="D40" s="24" t="n">
        <v>1451120</v>
      </c>
      <c r="E40" s="23" t="s">
        <v>47</v>
      </c>
      <c r="F40" s="25" t="s">
        <v>91</v>
      </c>
      <c r="G40" s="26" t="s">
        <v>92</v>
      </c>
      <c r="H40" s="26"/>
      <c r="I40" s="27" t="n">
        <v>18.75</v>
      </c>
      <c r="J40" s="23" t="s">
        <v>50</v>
      </c>
      <c r="K40" s="28" t="n">
        <v>0</v>
      </c>
      <c r="L40" s="23"/>
      <c r="M40" s="29" t="n">
        <f aca="false">ROUND(I40*K40,0)</f>
        <v>0</v>
      </c>
      <c r="N40" s="30"/>
      <c r="O40" s="27"/>
      <c r="P40" s="23"/>
      <c r="Q40" s="23"/>
      <c r="R40" s="30" t="n">
        <v>0</v>
      </c>
      <c r="S40" s="31" t="n">
        <f aca="false">ROUND(M40*R40,2)</f>
        <v>0</v>
      </c>
      <c r="T40" s="30" t="n">
        <v>1</v>
      </c>
      <c r="U40" s="31" t="n">
        <f aca="false">ROUND(M40*T40,2)</f>
        <v>0</v>
      </c>
    </row>
    <row r="41" customFormat="false" ht="3" hidden="false" customHeight="true" outlineLevel="0" collapsed="false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</row>
    <row r="42" customFormat="false" ht="15" hidden="false" customHeight="true" outlineLevel="0" collapsed="false">
      <c r="B42" s="33" t="s">
        <v>76</v>
      </c>
      <c r="C42" s="33"/>
      <c r="D42" s="33"/>
      <c r="E42" s="33"/>
      <c r="F42" s="34" t="s">
        <v>81</v>
      </c>
      <c r="G42" s="35" t="s">
        <v>82</v>
      </c>
      <c r="M42" s="36" t="n">
        <f aca="false">ROUND(SUBTOTAL(9,M36:M41),0)</f>
        <v>0</v>
      </c>
      <c r="O42" s="37" t="n">
        <f aca="false">ROUND(SUBTOTAL(9,O36:O41),3)</f>
        <v>0.006</v>
      </c>
      <c r="Q42" s="37" t="n">
        <f aca="false">ROUND(SUBTOTAL(9,Q36:Q41),3)</f>
        <v>0</v>
      </c>
      <c r="S42" s="1" t="n">
        <f aca="false">ROUND(SUBTOTAL(9,S36:S41),2)</f>
        <v>0</v>
      </c>
      <c r="U42" s="1" t="n">
        <f aca="false">ROUND(SUBTOTAL(9,U36:U41),2)</f>
        <v>0</v>
      </c>
    </row>
    <row r="43" customFormat="false" ht="12.75" hidden="false" customHeight="true" outlineLevel="0" collapsed="false"/>
    <row r="44" customFormat="false" ht="15" hidden="false" customHeight="true" outlineLevel="0" collapsed="false">
      <c r="A44" s="1" t="s">
        <v>25</v>
      </c>
      <c r="B44" s="5"/>
      <c r="C44" s="5"/>
      <c r="D44" s="5"/>
      <c r="E44" s="5"/>
      <c r="F44" s="14" t="s">
        <v>93</v>
      </c>
      <c r="G44" s="15" t="s">
        <v>94</v>
      </c>
      <c r="H44" s="15"/>
      <c r="I44" s="15"/>
      <c r="J44" s="15"/>
      <c r="K44" s="15"/>
      <c r="L44" s="15"/>
      <c r="M44" s="15"/>
      <c r="N44" s="6"/>
      <c r="O44" s="6"/>
      <c r="P44" s="6"/>
      <c r="Q44" s="6"/>
    </row>
    <row r="45" customFormat="false" ht="3" hidden="false" customHeight="true" outlineLevel="0" collapsed="false"/>
    <row r="46" s="32" customFormat="true" ht="25.5" hidden="false" customHeight="true" outlineLevel="0" collapsed="false">
      <c r="A46" s="23" t="s">
        <v>46</v>
      </c>
      <c r="B46" s="23" t="n">
        <v>1</v>
      </c>
      <c r="C46" s="23" t="n">
        <v>0</v>
      </c>
      <c r="D46" s="24" t="n">
        <v>1010770</v>
      </c>
      <c r="E46" s="23" t="s">
        <v>47</v>
      </c>
      <c r="F46" s="25" t="s">
        <v>95</v>
      </c>
      <c r="G46" s="26" t="s">
        <v>96</v>
      </c>
      <c r="H46" s="26"/>
      <c r="I46" s="27" t="n">
        <v>102</v>
      </c>
      <c r="J46" s="23" t="s">
        <v>70</v>
      </c>
      <c r="K46" s="28" t="n">
        <v>0</v>
      </c>
      <c r="L46" s="23"/>
      <c r="M46" s="29" t="n">
        <f aca="false">ROUND(I46*K46,0)</f>
        <v>0</v>
      </c>
      <c r="N46" s="23"/>
      <c r="O46" s="23"/>
      <c r="P46" s="23"/>
      <c r="Q46" s="23"/>
      <c r="R46" s="30" t="n">
        <v>0</v>
      </c>
      <c r="S46" s="31" t="n">
        <f aca="false">ROUND(M46*R46,2)</f>
        <v>0</v>
      </c>
      <c r="T46" s="30" t="n">
        <v>1</v>
      </c>
      <c r="U46" s="31" t="n">
        <f aca="false">ROUND(M46*T46,2)</f>
        <v>0</v>
      </c>
    </row>
    <row r="47" s="32" customFormat="true" ht="25.5" hidden="false" customHeight="true" outlineLevel="0" collapsed="false">
      <c r="A47" s="23" t="s">
        <v>46</v>
      </c>
      <c r="B47" s="23" t="n">
        <v>2</v>
      </c>
      <c r="C47" s="23" t="n">
        <v>0</v>
      </c>
      <c r="D47" s="24" t="n">
        <v>1010770</v>
      </c>
      <c r="E47" s="23" t="s">
        <v>47</v>
      </c>
      <c r="F47" s="25" t="s">
        <v>95</v>
      </c>
      <c r="G47" s="26" t="s">
        <v>97</v>
      </c>
      <c r="H47" s="26"/>
      <c r="I47" s="27" t="n">
        <v>400</v>
      </c>
      <c r="J47" s="23" t="s">
        <v>70</v>
      </c>
      <c r="K47" s="28" t="n">
        <v>0</v>
      </c>
      <c r="L47" s="23"/>
      <c r="M47" s="29" t="n">
        <f aca="false">ROUND(I47*K47,0)</f>
        <v>0</v>
      </c>
      <c r="N47" s="23"/>
      <c r="O47" s="23"/>
      <c r="P47" s="23"/>
      <c r="Q47" s="23"/>
      <c r="R47" s="30" t="n">
        <v>0</v>
      </c>
      <c r="S47" s="31" t="n">
        <f aca="false">ROUND(M47*R47,2)</f>
        <v>0</v>
      </c>
      <c r="T47" s="30" t="n">
        <v>1</v>
      </c>
      <c r="U47" s="31" t="n">
        <f aca="false">ROUND(M47*T47,2)</f>
        <v>0</v>
      </c>
    </row>
    <row r="48" customFormat="false" ht="3" hidden="false" customHeight="true" outlineLevel="0" collapsed="false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customFormat="false" ht="15" hidden="false" customHeight="true" outlineLevel="0" collapsed="false">
      <c r="B49" s="33" t="s">
        <v>76</v>
      </c>
      <c r="C49" s="33"/>
      <c r="D49" s="33"/>
      <c r="E49" s="33"/>
      <c r="F49" s="34" t="s">
        <v>93</v>
      </c>
      <c r="G49" s="35" t="s">
        <v>94</v>
      </c>
      <c r="M49" s="36" t="n">
        <f aca="false">ROUND(SUBTOTAL(9,M45:M48),0)</f>
        <v>0</v>
      </c>
      <c r="O49" s="37" t="n">
        <f aca="false">ROUND(SUBTOTAL(9,O45:O48),3)</f>
        <v>0</v>
      </c>
      <c r="Q49" s="37" t="n">
        <f aca="false">ROUND(SUBTOTAL(9,Q45:Q48),3)</f>
        <v>0</v>
      </c>
      <c r="S49" s="1" t="n">
        <f aca="false">ROUND(SUBTOTAL(9,S45:S48),2)</f>
        <v>0</v>
      </c>
      <c r="U49" s="1" t="n">
        <f aca="false">ROUND(SUBTOTAL(9,U45:U48),2)</f>
        <v>0</v>
      </c>
    </row>
    <row r="50" customFormat="false" ht="12.75" hidden="false" customHeight="true" outlineLevel="0" collapsed="false"/>
    <row r="51" customFormat="false" ht="15" hidden="false" customHeight="true" outlineLevel="0" collapsed="false">
      <c r="A51" s="1" t="s">
        <v>25</v>
      </c>
      <c r="B51" s="5"/>
      <c r="C51" s="5"/>
      <c r="D51" s="5"/>
      <c r="E51" s="5"/>
      <c r="F51" s="14" t="s">
        <v>98</v>
      </c>
      <c r="G51" s="15" t="s">
        <v>99</v>
      </c>
      <c r="H51" s="15"/>
      <c r="I51" s="15"/>
      <c r="J51" s="15"/>
      <c r="K51" s="15"/>
      <c r="L51" s="15"/>
      <c r="M51" s="15"/>
      <c r="N51" s="6"/>
      <c r="O51" s="6"/>
      <c r="P51" s="6"/>
      <c r="Q51" s="6"/>
    </row>
    <row r="52" customFormat="false" ht="3" hidden="false" customHeight="true" outlineLevel="0" collapsed="false"/>
    <row r="53" s="32" customFormat="true" ht="25.5" hidden="false" customHeight="true" outlineLevel="0" collapsed="false">
      <c r="A53" s="23" t="s">
        <v>46</v>
      </c>
      <c r="B53" s="23" t="n">
        <v>1</v>
      </c>
      <c r="C53" s="23" t="n">
        <v>0</v>
      </c>
      <c r="D53" s="24" t="n">
        <v>1410467</v>
      </c>
      <c r="E53" s="23" t="s">
        <v>47</v>
      </c>
      <c r="F53" s="25" t="s">
        <v>100</v>
      </c>
      <c r="G53" s="26" t="s">
        <v>101</v>
      </c>
      <c r="H53" s="26"/>
      <c r="I53" s="27" t="n">
        <v>400</v>
      </c>
      <c r="J53" s="23" t="s">
        <v>70</v>
      </c>
      <c r="K53" s="28" t="n">
        <v>0</v>
      </c>
      <c r="L53" s="23"/>
      <c r="M53" s="29" t="n">
        <f aca="false">ROUND(I53*K53,0)</f>
        <v>0</v>
      </c>
      <c r="N53" s="30" t="n">
        <v>0.27994</v>
      </c>
      <c r="O53" s="27" t="n">
        <f aca="false">ROUND(I53*N53,3)</f>
        <v>111.976</v>
      </c>
      <c r="P53" s="23"/>
      <c r="Q53" s="23"/>
      <c r="R53" s="30" t="n">
        <v>0</v>
      </c>
      <c r="S53" s="31" t="n">
        <f aca="false">ROUND(M53*R53,2)</f>
        <v>0</v>
      </c>
      <c r="T53" s="30" t="n">
        <v>1</v>
      </c>
      <c r="U53" s="31" t="n">
        <f aca="false">ROUND(M53*T53,2)</f>
        <v>0</v>
      </c>
    </row>
    <row r="54" s="32" customFormat="true" ht="25.5" hidden="false" customHeight="true" outlineLevel="0" collapsed="false">
      <c r="A54" s="23" t="s">
        <v>46</v>
      </c>
      <c r="B54" s="23" t="n">
        <v>2</v>
      </c>
      <c r="C54" s="23" t="n">
        <v>0</v>
      </c>
      <c r="D54" s="24" t="n">
        <v>1410508</v>
      </c>
      <c r="E54" s="23" t="s">
        <v>47</v>
      </c>
      <c r="F54" s="25" t="s">
        <v>102</v>
      </c>
      <c r="G54" s="26" t="s">
        <v>103</v>
      </c>
      <c r="H54" s="26"/>
      <c r="I54" s="27" t="n">
        <v>400</v>
      </c>
      <c r="J54" s="23" t="s">
        <v>70</v>
      </c>
      <c r="K54" s="28" t="n">
        <v>0</v>
      </c>
      <c r="L54" s="23"/>
      <c r="M54" s="29" t="n">
        <f aca="false">ROUND(I54*K54,0)</f>
        <v>0</v>
      </c>
      <c r="N54" s="30" t="n">
        <v>0.32232</v>
      </c>
      <c r="O54" s="27" t="n">
        <f aca="false">ROUND(I54*N54,3)</f>
        <v>128.928</v>
      </c>
      <c r="P54" s="23"/>
      <c r="Q54" s="23"/>
      <c r="R54" s="30" t="n">
        <v>0</v>
      </c>
      <c r="S54" s="31" t="n">
        <f aca="false">ROUND(M54*R54,2)</f>
        <v>0</v>
      </c>
      <c r="T54" s="30" t="n">
        <v>1</v>
      </c>
      <c r="U54" s="31" t="n">
        <f aca="false">ROUND(M54*T54,2)</f>
        <v>0</v>
      </c>
    </row>
    <row r="55" s="32" customFormat="true" ht="51" hidden="false" customHeight="true" outlineLevel="0" collapsed="false">
      <c r="A55" s="23" t="s">
        <v>46</v>
      </c>
      <c r="B55" s="23" t="n">
        <v>3</v>
      </c>
      <c r="C55" s="23" t="n">
        <v>0</v>
      </c>
      <c r="D55" s="24" t="n">
        <v>1411508</v>
      </c>
      <c r="E55" s="23" t="s">
        <v>47</v>
      </c>
      <c r="F55" s="25" t="s">
        <v>104</v>
      </c>
      <c r="G55" s="26" t="s">
        <v>105</v>
      </c>
      <c r="H55" s="26"/>
      <c r="I55" s="27" t="n">
        <v>400</v>
      </c>
      <c r="J55" s="23" t="s">
        <v>70</v>
      </c>
      <c r="K55" s="28" t="n">
        <v>0</v>
      </c>
      <c r="L55" s="23"/>
      <c r="M55" s="29" t="n">
        <f aca="false">ROUND(I55*K55,0)</f>
        <v>0</v>
      </c>
      <c r="N55" s="30" t="n">
        <v>0.1837</v>
      </c>
      <c r="O55" s="27" t="n">
        <f aca="false">ROUND(I55*N55,3)</f>
        <v>73.48</v>
      </c>
      <c r="P55" s="23"/>
      <c r="Q55" s="23"/>
      <c r="R55" s="30" t="n">
        <v>0</v>
      </c>
      <c r="S55" s="31" t="n">
        <f aca="false">ROUND(M55*R55,2)</f>
        <v>0</v>
      </c>
      <c r="T55" s="30" t="n">
        <v>1</v>
      </c>
      <c r="U55" s="31" t="n">
        <f aca="false">ROUND(M55*T55,2)</f>
        <v>0</v>
      </c>
    </row>
    <row r="56" s="32" customFormat="true" ht="12.75" hidden="false" customHeight="true" outlineLevel="0" collapsed="false">
      <c r="A56" s="23" t="s">
        <v>71</v>
      </c>
      <c r="B56" s="23" t="n">
        <v>4</v>
      </c>
      <c r="C56" s="23" t="n">
        <v>0</v>
      </c>
      <c r="D56" s="24" t="s">
        <v>63</v>
      </c>
      <c r="E56" s="23" t="s">
        <v>47</v>
      </c>
      <c r="F56" s="25" t="s">
        <v>106</v>
      </c>
      <c r="G56" s="26" t="s">
        <v>107</v>
      </c>
      <c r="H56" s="26"/>
      <c r="I56" s="27" t="n">
        <v>96.96</v>
      </c>
      <c r="J56" s="23" t="s">
        <v>65</v>
      </c>
      <c r="K56" s="28" t="n">
        <v>0</v>
      </c>
      <c r="L56" s="23"/>
      <c r="M56" s="29" t="n">
        <f aca="false">ROUND(I56*K56,0)</f>
        <v>0</v>
      </c>
      <c r="N56" s="30" t="n">
        <v>1</v>
      </c>
      <c r="O56" s="27" t="n">
        <f aca="false">ROUND(I56*N56,3)</f>
        <v>96.96</v>
      </c>
      <c r="P56" s="23"/>
      <c r="Q56" s="23"/>
      <c r="R56" s="30" t="n">
        <v>0</v>
      </c>
      <c r="S56" s="31" t="n">
        <f aca="false">ROUND(M56*R56,2)</f>
        <v>0</v>
      </c>
      <c r="T56" s="30" t="n">
        <v>1</v>
      </c>
      <c r="U56" s="31" t="n">
        <f aca="false">ROUND(M56*T56,2)</f>
        <v>0</v>
      </c>
    </row>
    <row r="57" s="32" customFormat="true" ht="25.5" hidden="false" customHeight="true" outlineLevel="0" collapsed="false">
      <c r="A57" s="23" t="s">
        <v>46</v>
      </c>
      <c r="B57" s="23" t="n">
        <v>5</v>
      </c>
      <c r="C57" s="23" t="n">
        <v>0</v>
      </c>
      <c r="D57" s="24" t="n">
        <v>1410462</v>
      </c>
      <c r="E57" s="23" t="s">
        <v>47</v>
      </c>
      <c r="F57" s="25" t="s">
        <v>108</v>
      </c>
      <c r="G57" s="26" t="s">
        <v>109</v>
      </c>
      <c r="H57" s="26"/>
      <c r="I57" s="27" t="n">
        <v>100</v>
      </c>
      <c r="J57" s="23" t="s">
        <v>70</v>
      </c>
      <c r="K57" s="28" t="n">
        <v>0</v>
      </c>
      <c r="L57" s="23"/>
      <c r="M57" s="29" t="n">
        <f aca="false">ROUND(I57*K57,0)</f>
        <v>0</v>
      </c>
      <c r="N57" s="30" t="n">
        <v>0.18907</v>
      </c>
      <c r="O57" s="27" t="n">
        <f aca="false">ROUND(I57*N57,3)</f>
        <v>18.907</v>
      </c>
      <c r="P57" s="23"/>
      <c r="Q57" s="23"/>
      <c r="R57" s="30" t="n">
        <v>0</v>
      </c>
      <c r="S57" s="31" t="n">
        <f aca="false">ROUND(M57*R57,2)</f>
        <v>0</v>
      </c>
      <c r="T57" s="30" t="n">
        <v>1</v>
      </c>
      <c r="U57" s="31" t="n">
        <f aca="false">ROUND(M57*T57,2)</f>
        <v>0</v>
      </c>
    </row>
    <row r="58" s="32" customFormat="true" ht="38.25" hidden="false" customHeight="true" outlineLevel="0" collapsed="false">
      <c r="A58" s="23" t="s">
        <v>46</v>
      </c>
      <c r="B58" s="23" t="n">
        <v>6</v>
      </c>
      <c r="C58" s="23" t="n">
        <v>0</v>
      </c>
      <c r="D58" s="24" t="n">
        <v>1411508</v>
      </c>
      <c r="E58" s="23" t="s">
        <v>47</v>
      </c>
      <c r="F58" s="25" t="s">
        <v>104</v>
      </c>
      <c r="G58" s="26" t="s">
        <v>110</v>
      </c>
      <c r="H58" s="26"/>
      <c r="I58" s="27" t="n">
        <v>100</v>
      </c>
      <c r="J58" s="23" t="s">
        <v>70</v>
      </c>
      <c r="K58" s="28" t="n">
        <v>0</v>
      </c>
      <c r="L58" s="23"/>
      <c r="M58" s="29" t="n">
        <f aca="false">ROUND(I58*K58,0)</f>
        <v>0</v>
      </c>
      <c r="N58" s="30" t="n">
        <v>0.1837</v>
      </c>
      <c r="O58" s="27" t="n">
        <f aca="false">ROUND(I58*N58,3)</f>
        <v>18.37</v>
      </c>
      <c r="P58" s="23"/>
      <c r="Q58" s="23"/>
      <c r="R58" s="30" t="n">
        <v>0</v>
      </c>
      <c r="S58" s="31" t="n">
        <f aca="false">ROUND(M58*R58,2)</f>
        <v>0</v>
      </c>
      <c r="T58" s="30" t="n">
        <v>1</v>
      </c>
      <c r="U58" s="31" t="n">
        <f aca="false">ROUND(M58*T58,2)</f>
        <v>0</v>
      </c>
    </row>
    <row r="59" s="32" customFormat="true" ht="25.5" hidden="false" customHeight="true" outlineLevel="0" collapsed="false">
      <c r="A59" s="23" t="s">
        <v>71</v>
      </c>
      <c r="B59" s="23" t="n">
        <v>7</v>
      </c>
      <c r="C59" s="23" t="n">
        <v>0</v>
      </c>
      <c r="D59" s="24" t="s">
        <v>63</v>
      </c>
      <c r="E59" s="23" t="s">
        <v>47</v>
      </c>
      <c r="F59" s="25" t="s">
        <v>111</v>
      </c>
      <c r="G59" s="26" t="s">
        <v>112</v>
      </c>
      <c r="H59" s="26"/>
      <c r="I59" s="27" t="n">
        <v>40.8</v>
      </c>
      <c r="J59" s="23" t="s">
        <v>65</v>
      </c>
      <c r="K59" s="28" t="n">
        <v>0</v>
      </c>
      <c r="L59" s="23"/>
      <c r="M59" s="29" t="n">
        <f aca="false">ROUND(I59*K59,0)</f>
        <v>0</v>
      </c>
      <c r="N59" s="30" t="n">
        <v>1</v>
      </c>
      <c r="O59" s="27" t="n">
        <f aca="false">ROUND(I59*N59,3)</f>
        <v>40.8</v>
      </c>
      <c r="P59" s="23"/>
      <c r="Q59" s="23"/>
      <c r="R59" s="30" t="n">
        <v>0</v>
      </c>
      <c r="S59" s="31" t="n">
        <f aca="false">ROUND(M59*R59,2)</f>
        <v>0</v>
      </c>
      <c r="T59" s="30" t="n">
        <v>1</v>
      </c>
      <c r="U59" s="31" t="n">
        <f aca="false">ROUND(M59*T59,2)</f>
        <v>0</v>
      </c>
    </row>
    <row r="60" s="32" customFormat="true" ht="25.5" hidden="false" customHeight="true" outlineLevel="0" collapsed="false">
      <c r="A60" s="23" t="s">
        <v>46</v>
      </c>
      <c r="B60" s="23" t="n">
        <v>8</v>
      </c>
      <c r="C60" s="23" t="n">
        <v>0</v>
      </c>
      <c r="D60" s="24" t="n">
        <v>1411565</v>
      </c>
      <c r="E60" s="23" t="s">
        <v>47</v>
      </c>
      <c r="F60" s="25" t="s">
        <v>113</v>
      </c>
      <c r="G60" s="26" t="s">
        <v>114</v>
      </c>
      <c r="H60" s="26"/>
      <c r="I60" s="27" t="n">
        <v>1</v>
      </c>
      <c r="J60" s="23" t="s">
        <v>70</v>
      </c>
      <c r="K60" s="28" t="n">
        <v>0</v>
      </c>
      <c r="L60" s="23"/>
      <c r="M60" s="29" t="n">
        <f aca="false">ROUND(I60*K60,0)</f>
        <v>0</v>
      </c>
      <c r="N60" s="30" t="n">
        <v>0.08425</v>
      </c>
      <c r="O60" s="27" t="n">
        <f aca="false">ROUND(I60*N60,3)</f>
        <v>0.084</v>
      </c>
      <c r="P60" s="23"/>
      <c r="Q60" s="23"/>
      <c r="R60" s="30" t="n">
        <v>0</v>
      </c>
      <c r="S60" s="31" t="n">
        <f aca="false">ROUND(M60*R60,2)</f>
        <v>0</v>
      </c>
      <c r="T60" s="30" t="n">
        <v>1</v>
      </c>
      <c r="U60" s="31" t="n">
        <f aca="false">ROUND(M60*T60,2)</f>
        <v>0</v>
      </c>
    </row>
    <row r="61" s="32" customFormat="true" ht="51" hidden="false" customHeight="true" outlineLevel="0" collapsed="false">
      <c r="A61" s="23" t="s">
        <v>71</v>
      </c>
      <c r="B61" s="23" t="n">
        <v>9</v>
      </c>
      <c r="C61" s="23" t="n">
        <v>0</v>
      </c>
      <c r="D61" s="24" t="s">
        <v>63</v>
      </c>
      <c r="E61" s="23" t="s">
        <v>47</v>
      </c>
      <c r="F61" s="25" t="s">
        <v>115</v>
      </c>
      <c r="G61" s="26" t="s">
        <v>116</v>
      </c>
      <c r="H61" s="26"/>
      <c r="I61" s="27" t="n">
        <v>1.02</v>
      </c>
      <c r="J61" s="23" t="s">
        <v>70</v>
      </c>
      <c r="K61" s="28" t="n">
        <v>0</v>
      </c>
      <c r="L61" s="23"/>
      <c r="M61" s="29" t="n">
        <f aca="false">ROUND(I61*K61,0)</f>
        <v>0</v>
      </c>
      <c r="N61" s="30" t="n">
        <v>0.136</v>
      </c>
      <c r="O61" s="27" t="n">
        <f aca="false">ROUND(I61*N61,3)</f>
        <v>0.139</v>
      </c>
      <c r="P61" s="23"/>
      <c r="Q61" s="23"/>
      <c r="R61" s="30" t="n">
        <v>0</v>
      </c>
      <c r="S61" s="31" t="n">
        <f aca="false">ROUND(M61*R61,2)</f>
        <v>0</v>
      </c>
      <c r="T61" s="30" t="n">
        <v>1</v>
      </c>
      <c r="U61" s="31" t="n">
        <f aca="false">ROUND(M61*T61,2)</f>
        <v>0</v>
      </c>
    </row>
    <row r="62" s="32" customFormat="true" ht="25.5" hidden="false" customHeight="true" outlineLevel="0" collapsed="false">
      <c r="A62" s="23" t="s">
        <v>46</v>
      </c>
      <c r="B62" s="23" t="n">
        <v>10</v>
      </c>
      <c r="C62" s="23" t="n">
        <v>0</v>
      </c>
      <c r="D62" s="24" t="n">
        <v>1410462</v>
      </c>
      <c r="E62" s="23" t="s">
        <v>47</v>
      </c>
      <c r="F62" s="25" t="s">
        <v>108</v>
      </c>
      <c r="G62" s="26" t="s">
        <v>117</v>
      </c>
      <c r="H62" s="26"/>
      <c r="I62" s="27" t="n">
        <v>1</v>
      </c>
      <c r="J62" s="23" t="s">
        <v>70</v>
      </c>
      <c r="K62" s="28" t="n">
        <v>0</v>
      </c>
      <c r="L62" s="23"/>
      <c r="M62" s="29" t="n">
        <f aca="false">ROUND(I62*K62,0)</f>
        <v>0</v>
      </c>
      <c r="N62" s="30" t="n">
        <v>0.18907</v>
      </c>
      <c r="O62" s="27" t="n">
        <f aca="false">ROUND(I62*N62,3)</f>
        <v>0.189</v>
      </c>
      <c r="P62" s="23"/>
      <c r="Q62" s="23"/>
      <c r="R62" s="30" t="n">
        <v>0</v>
      </c>
      <c r="S62" s="31" t="n">
        <f aca="false">ROUND(M62*R62,2)</f>
        <v>0</v>
      </c>
      <c r="T62" s="30" t="n">
        <v>1</v>
      </c>
      <c r="U62" s="31" t="n">
        <f aca="false">ROUND(M62*T62,2)</f>
        <v>0</v>
      </c>
    </row>
    <row r="63" s="32" customFormat="true" ht="25.5" hidden="false" customHeight="true" outlineLevel="0" collapsed="false">
      <c r="A63" s="23" t="s">
        <v>46</v>
      </c>
      <c r="B63" s="23" t="n">
        <v>11</v>
      </c>
      <c r="C63" s="23" t="n">
        <v>0</v>
      </c>
      <c r="D63" s="24" t="n">
        <v>1411890</v>
      </c>
      <c r="E63" s="23" t="s">
        <v>47</v>
      </c>
      <c r="F63" s="25" t="s">
        <v>118</v>
      </c>
      <c r="G63" s="26" t="s">
        <v>119</v>
      </c>
      <c r="H63" s="26"/>
      <c r="I63" s="27" t="n">
        <v>1</v>
      </c>
      <c r="J63" s="23" t="s">
        <v>120</v>
      </c>
      <c r="K63" s="28" t="n">
        <v>0</v>
      </c>
      <c r="L63" s="23"/>
      <c r="M63" s="29" t="n">
        <f aca="false">ROUND(I63*K63,0)</f>
        <v>0</v>
      </c>
      <c r="N63" s="30" t="n">
        <v>0.05845</v>
      </c>
      <c r="O63" s="27" t="n">
        <f aca="false">ROUND(I63*N63,3)</f>
        <v>0.058</v>
      </c>
      <c r="P63" s="23"/>
      <c r="Q63" s="23"/>
      <c r="R63" s="30" t="n">
        <v>0</v>
      </c>
      <c r="S63" s="31" t="n">
        <f aca="false">ROUND(M63*R63,2)</f>
        <v>0</v>
      </c>
      <c r="T63" s="30" t="n">
        <v>1</v>
      </c>
      <c r="U63" s="31" t="n">
        <f aca="false">ROUND(M63*T63,2)</f>
        <v>0</v>
      </c>
    </row>
    <row r="64" s="32" customFormat="true" ht="25.5" hidden="false" customHeight="true" outlineLevel="0" collapsed="false">
      <c r="A64" s="23" t="s">
        <v>71</v>
      </c>
      <c r="B64" s="23" t="n">
        <v>12</v>
      </c>
      <c r="C64" s="23" t="n">
        <v>0</v>
      </c>
      <c r="D64" s="24" t="s">
        <v>63</v>
      </c>
      <c r="E64" s="23" t="s">
        <v>47</v>
      </c>
      <c r="F64" s="25" t="s">
        <v>121</v>
      </c>
      <c r="G64" s="26" t="s">
        <v>122</v>
      </c>
      <c r="H64" s="26"/>
      <c r="I64" s="27" t="n">
        <v>1.02</v>
      </c>
      <c r="J64" s="23" t="s">
        <v>70</v>
      </c>
      <c r="K64" s="28" t="n">
        <v>0</v>
      </c>
      <c r="L64" s="23"/>
      <c r="M64" s="29" t="n">
        <f aca="false">ROUND(I64*K64,0)</f>
        <v>0</v>
      </c>
      <c r="N64" s="30"/>
      <c r="O64" s="27"/>
      <c r="P64" s="23"/>
      <c r="Q64" s="23"/>
      <c r="R64" s="30" t="n">
        <v>0</v>
      </c>
      <c r="S64" s="31" t="n">
        <f aca="false">ROUND(M64*R64,2)</f>
        <v>0</v>
      </c>
      <c r="T64" s="30" t="n">
        <v>1</v>
      </c>
      <c r="U64" s="31" t="n">
        <f aca="false">ROUND(M64*T64,2)</f>
        <v>0</v>
      </c>
    </row>
    <row r="65" s="32" customFormat="true" ht="25.5" hidden="false" customHeight="true" outlineLevel="0" collapsed="false">
      <c r="A65" s="23" t="s">
        <v>46</v>
      </c>
      <c r="B65" s="23" t="n">
        <v>13</v>
      </c>
      <c r="C65" s="23" t="n">
        <v>0</v>
      </c>
      <c r="D65" s="24" t="n">
        <v>1410462</v>
      </c>
      <c r="E65" s="23" t="s">
        <v>47</v>
      </c>
      <c r="F65" s="25" t="s">
        <v>108</v>
      </c>
      <c r="G65" s="26" t="s">
        <v>123</v>
      </c>
      <c r="H65" s="26"/>
      <c r="I65" s="27" t="n">
        <v>1</v>
      </c>
      <c r="J65" s="23" t="s">
        <v>70</v>
      </c>
      <c r="K65" s="28" t="n">
        <v>0</v>
      </c>
      <c r="L65" s="23"/>
      <c r="M65" s="29" t="n">
        <f aca="false">ROUND(I65*K65,0)</f>
        <v>0</v>
      </c>
      <c r="N65" s="30" t="n">
        <v>0.18907</v>
      </c>
      <c r="O65" s="27" t="n">
        <f aca="false">ROUND(I65*N65,3)</f>
        <v>0.189</v>
      </c>
      <c r="P65" s="23"/>
      <c r="Q65" s="23"/>
      <c r="R65" s="30" t="n">
        <v>0</v>
      </c>
      <c r="S65" s="31" t="n">
        <f aca="false">ROUND(M65*R65,2)</f>
        <v>0</v>
      </c>
      <c r="T65" s="30" t="n">
        <v>1</v>
      </c>
      <c r="U65" s="31" t="n">
        <f aca="false">ROUND(M65*T65,2)</f>
        <v>0</v>
      </c>
    </row>
    <row r="66" customFormat="false" ht="3" hidden="false" customHeight="true" outlineLevel="0" collapsed="false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</row>
    <row r="67" customFormat="false" ht="15" hidden="false" customHeight="true" outlineLevel="0" collapsed="false">
      <c r="B67" s="33" t="s">
        <v>76</v>
      </c>
      <c r="C67" s="33"/>
      <c r="D67" s="33"/>
      <c r="E67" s="33"/>
      <c r="F67" s="34" t="s">
        <v>98</v>
      </c>
      <c r="G67" s="35" t="s">
        <v>99</v>
      </c>
      <c r="M67" s="36" t="n">
        <f aca="false">ROUND(SUBTOTAL(9,M52:M66),0)</f>
        <v>0</v>
      </c>
      <c r="O67" s="37" t="n">
        <f aca="false">ROUND(SUBTOTAL(9,O52:O66),3)</f>
        <v>490.08</v>
      </c>
      <c r="Q67" s="37" t="n">
        <f aca="false">ROUND(SUBTOTAL(9,Q52:Q66),3)</f>
        <v>0</v>
      </c>
      <c r="S67" s="1" t="n">
        <f aca="false">ROUND(SUBTOTAL(9,S52:S66),2)</f>
        <v>0</v>
      </c>
      <c r="U67" s="1" t="n">
        <f aca="false">ROUND(SUBTOTAL(9,U52:U66),2)</f>
        <v>0</v>
      </c>
    </row>
    <row r="68" customFormat="false" ht="12.75" hidden="false" customHeight="true" outlineLevel="0" collapsed="false"/>
    <row r="69" customFormat="false" ht="15" hidden="false" customHeight="true" outlineLevel="0" collapsed="false">
      <c r="A69" s="1" t="s">
        <v>25</v>
      </c>
      <c r="B69" s="5"/>
      <c r="C69" s="5"/>
      <c r="D69" s="5"/>
      <c r="E69" s="5"/>
      <c r="F69" s="14" t="s">
        <v>124</v>
      </c>
      <c r="G69" s="15" t="s">
        <v>125</v>
      </c>
      <c r="H69" s="15"/>
      <c r="I69" s="15"/>
      <c r="J69" s="15"/>
      <c r="K69" s="15"/>
      <c r="L69" s="15"/>
      <c r="M69" s="15"/>
      <c r="N69" s="6"/>
      <c r="O69" s="6"/>
      <c r="P69" s="6"/>
      <c r="Q69" s="6"/>
    </row>
    <row r="70" customFormat="false" ht="3" hidden="false" customHeight="true" outlineLevel="0" collapsed="false"/>
    <row r="71" s="32" customFormat="true" ht="38.25" hidden="false" customHeight="true" outlineLevel="0" collapsed="false">
      <c r="A71" s="23" t="s">
        <v>46</v>
      </c>
      <c r="B71" s="23" t="n">
        <v>1</v>
      </c>
      <c r="C71" s="23" t="n">
        <v>0</v>
      </c>
      <c r="D71" s="24" t="n">
        <v>1411826</v>
      </c>
      <c r="E71" s="23" t="s">
        <v>47</v>
      </c>
      <c r="F71" s="25" t="s">
        <v>126</v>
      </c>
      <c r="G71" s="26" t="s">
        <v>127</v>
      </c>
      <c r="H71" s="26"/>
      <c r="I71" s="27" t="n">
        <v>2</v>
      </c>
      <c r="J71" s="23" t="s">
        <v>128</v>
      </c>
      <c r="K71" s="28" t="n">
        <v>0</v>
      </c>
      <c r="L71" s="23"/>
      <c r="M71" s="29" t="n">
        <f aca="false">ROUND(I71*K71,0)</f>
        <v>0</v>
      </c>
      <c r="N71" s="30" t="n">
        <v>0.0007</v>
      </c>
      <c r="O71" s="27" t="n">
        <f aca="false">ROUND(I71*N71,3)</f>
        <v>0.001</v>
      </c>
      <c r="P71" s="23"/>
      <c r="Q71" s="23"/>
      <c r="R71" s="30" t="n">
        <v>0</v>
      </c>
      <c r="S71" s="31" t="n">
        <f aca="false">ROUND(M71*R71,2)</f>
        <v>0</v>
      </c>
      <c r="T71" s="30" t="n">
        <v>1</v>
      </c>
      <c r="U71" s="31" t="n">
        <f aca="false">ROUND(M71*T71,2)</f>
        <v>0</v>
      </c>
    </row>
    <row r="72" s="32" customFormat="true" ht="25.5" hidden="false" customHeight="true" outlineLevel="0" collapsed="false">
      <c r="A72" s="23" t="s">
        <v>46</v>
      </c>
      <c r="B72" s="23" t="n">
        <v>2</v>
      </c>
      <c r="C72" s="23" t="n">
        <v>0</v>
      </c>
      <c r="D72" s="24" t="n">
        <v>1411839</v>
      </c>
      <c r="E72" s="23" t="s">
        <v>47</v>
      </c>
      <c r="F72" s="25" t="s">
        <v>129</v>
      </c>
      <c r="G72" s="26" t="s">
        <v>130</v>
      </c>
      <c r="H72" s="26"/>
      <c r="I72" s="27" t="n">
        <v>1</v>
      </c>
      <c r="J72" s="23" t="s">
        <v>128</v>
      </c>
      <c r="K72" s="28" t="n">
        <v>0</v>
      </c>
      <c r="L72" s="23"/>
      <c r="M72" s="29" t="n">
        <f aca="false">ROUND(I72*K72,0)</f>
        <v>0</v>
      </c>
      <c r="N72" s="30" t="n">
        <v>0.10941</v>
      </c>
      <c r="O72" s="27" t="n">
        <f aca="false">ROUND(I72*N72,3)</f>
        <v>0.109</v>
      </c>
      <c r="P72" s="23"/>
      <c r="Q72" s="23"/>
      <c r="R72" s="30" t="n">
        <v>0</v>
      </c>
      <c r="S72" s="31" t="n">
        <f aca="false">ROUND(M72*R72,2)</f>
        <v>0</v>
      </c>
      <c r="T72" s="30" t="n">
        <v>1</v>
      </c>
      <c r="U72" s="31" t="n">
        <f aca="false">ROUND(M72*T72,2)</f>
        <v>0</v>
      </c>
    </row>
    <row r="73" s="32" customFormat="true" ht="38.25" hidden="false" customHeight="true" outlineLevel="0" collapsed="false">
      <c r="A73" s="23" t="s">
        <v>71</v>
      </c>
      <c r="B73" s="23" t="n">
        <v>3</v>
      </c>
      <c r="C73" s="23" t="n">
        <v>0</v>
      </c>
      <c r="D73" s="24" t="s">
        <v>63</v>
      </c>
      <c r="E73" s="23" t="s">
        <v>47</v>
      </c>
      <c r="F73" s="25" t="s">
        <v>131</v>
      </c>
      <c r="G73" s="26" t="s">
        <v>132</v>
      </c>
      <c r="H73" s="26"/>
      <c r="I73" s="27" t="n">
        <v>1</v>
      </c>
      <c r="J73" s="23" t="s">
        <v>133</v>
      </c>
      <c r="K73" s="28" t="n">
        <v>0</v>
      </c>
      <c r="L73" s="23"/>
      <c r="M73" s="29" t="n">
        <f aca="false">ROUND(I73*K73,0)</f>
        <v>0</v>
      </c>
      <c r="N73" s="30"/>
      <c r="O73" s="27"/>
      <c r="P73" s="23"/>
      <c r="Q73" s="23"/>
      <c r="R73" s="30" t="n">
        <v>0</v>
      </c>
      <c r="S73" s="31" t="n">
        <f aca="false">ROUND(M73*R73,2)</f>
        <v>0</v>
      </c>
      <c r="T73" s="30" t="n">
        <v>1</v>
      </c>
      <c r="U73" s="31" t="n">
        <f aca="false">ROUND(M73*T73,2)</f>
        <v>0</v>
      </c>
    </row>
    <row r="74" s="32" customFormat="true" ht="38.25" hidden="false" customHeight="true" outlineLevel="0" collapsed="false">
      <c r="A74" s="23" t="s">
        <v>46</v>
      </c>
      <c r="B74" s="23" t="n">
        <v>4</v>
      </c>
      <c r="C74" s="23" t="n">
        <v>0</v>
      </c>
      <c r="D74" s="24" t="n">
        <v>1411867</v>
      </c>
      <c r="E74" s="23" t="s">
        <v>47</v>
      </c>
      <c r="F74" s="25" t="s">
        <v>134</v>
      </c>
      <c r="G74" s="26" t="s">
        <v>135</v>
      </c>
      <c r="H74" s="26"/>
      <c r="I74" s="27" t="n">
        <v>1</v>
      </c>
      <c r="J74" s="23" t="s">
        <v>70</v>
      </c>
      <c r="K74" s="28" t="n">
        <v>0</v>
      </c>
      <c r="L74" s="23"/>
      <c r="M74" s="29" t="n">
        <f aca="false">ROUND(I74*K74,0)</f>
        <v>0</v>
      </c>
      <c r="N74" s="30" t="n">
        <v>0.0016</v>
      </c>
      <c r="O74" s="27" t="n">
        <f aca="false">ROUND(I74*N74,3)</f>
        <v>0.002</v>
      </c>
      <c r="P74" s="23"/>
      <c r="Q74" s="23"/>
      <c r="R74" s="30" t="n">
        <v>0</v>
      </c>
      <c r="S74" s="31" t="n">
        <f aca="false">ROUND(M74*R74,2)</f>
        <v>0</v>
      </c>
      <c r="T74" s="30" t="n">
        <v>1</v>
      </c>
      <c r="U74" s="31" t="n">
        <f aca="false">ROUND(M74*T74,2)</f>
        <v>0</v>
      </c>
    </row>
    <row r="75" s="32" customFormat="true" ht="38.25" hidden="false" customHeight="true" outlineLevel="0" collapsed="false">
      <c r="A75" s="23" t="s">
        <v>46</v>
      </c>
      <c r="B75" s="23" t="n">
        <v>5</v>
      </c>
      <c r="C75" s="23" t="n">
        <v>0</v>
      </c>
      <c r="D75" s="24" t="n">
        <v>1411826</v>
      </c>
      <c r="E75" s="23" t="s">
        <v>47</v>
      </c>
      <c r="F75" s="25" t="s">
        <v>126</v>
      </c>
      <c r="G75" s="26" t="s">
        <v>136</v>
      </c>
      <c r="H75" s="26"/>
      <c r="I75" s="27" t="n">
        <v>4</v>
      </c>
      <c r="J75" s="23" t="s">
        <v>128</v>
      </c>
      <c r="K75" s="28" t="n">
        <v>0</v>
      </c>
      <c r="L75" s="23"/>
      <c r="M75" s="29" t="n">
        <f aca="false">ROUND(I75*K75,0)</f>
        <v>0</v>
      </c>
      <c r="N75" s="30" t="n">
        <v>0.0007</v>
      </c>
      <c r="O75" s="27" t="n">
        <f aca="false">ROUND(I75*N75,3)</f>
        <v>0.003</v>
      </c>
      <c r="P75" s="23"/>
      <c r="Q75" s="23"/>
      <c r="R75" s="30" t="n">
        <v>0</v>
      </c>
      <c r="S75" s="31" t="n">
        <f aca="false">ROUND(M75*R75,2)</f>
        <v>0</v>
      </c>
      <c r="T75" s="30" t="n">
        <v>1</v>
      </c>
      <c r="U75" s="31" t="n">
        <f aca="false">ROUND(M75*T75,2)</f>
        <v>0</v>
      </c>
    </row>
    <row r="76" s="32" customFormat="true" ht="51" hidden="false" customHeight="true" outlineLevel="0" collapsed="false">
      <c r="A76" s="23" t="s">
        <v>71</v>
      </c>
      <c r="B76" s="23" t="n">
        <v>6</v>
      </c>
      <c r="C76" s="23" t="n">
        <v>0</v>
      </c>
      <c r="D76" s="24" t="s">
        <v>63</v>
      </c>
      <c r="E76" s="23" t="s">
        <v>47</v>
      </c>
      <c r="F76" s="25" t="s">
        <v>137</v>
      </c>
      <c r="G76" s="26" t="s">
        <v>138</v>
      </c>
      <c r="H76" s="26"/>
      <c r="I76" s="27" t="n">
        <v>4</v>
      </c>
      <c r="J76" s="23" t="s">
        <v>133</v>
      </c>
      <c r="K76" s="28" t="n">
        <v>0</v>
      </c>
      <c r="L76" s="23"/>
      <c r="M76" s="29" t="n">
        <f aca="false">ROUND(I76*K76,0)</f>
        <v>0</v>
      </c>
      <c r="N76" s="30"/>
      <c r="O76" s="27"/>
      <c r="P76" s="23"/>
      <c r="Q76" s="23"/>
      <c r="R76" s="30" t="n">
        <v>0</v>
      </c>
      <c r="S76" s="31" t="n">
        <f aca="false">ROUND(M76*R76,2)</f>
        <v>0</v>
      </c>
      <c r="T76" s="30" t="n">
        <v>1</v>
      </c>
      <c r="U76" s="31" t="n">
        <f aca="false">ROUND(M76*T76,2)</f>
        <v>0</v>
      </c>
    </row>
    <row r="77" s="32" customFormat="true" ht="25.5" hidden="false" customHeight="true" outlineLevel="0" collapsed="false">
      <c r="A77" s="23" t="s">
        <v>46</v>
      </c>
      <c r="B77" s="23" t="n">
        <v>7</v>
      </c>
      <c r="C77" s="23" t="n">
        <v>0</v>
      </c>
      <c r="D77" s="24" t="n">
        <v>0</v>
      </c>
      <c r="E77" s="23" t="s">
        <v>47</v>
      </c>
      <c r="F77" s="25" t="s">
        <v>139</v>
      </c>
      <c r="G77" s="26" t="s">
        <v>140</v>
      </c>
      <c r="H77" s="26"/>
      <c r="I77" s="27" t="n">
        <v>2</v>
      </c>
      <c r="J77" s="23" t="s">
        <v>128</v>
      </c>
      <c r="K77" s="28" t="n">
        <v>0</v>
      </c>
      <c r="L77" s="23"/>
      <c r="M77" s="29" t="n">
        <f aca="false">ROUND(I77*K77,0)</f>
        <v>0</v>
      </c>
      <c r="N77" s="30"/>
      <c r="O77" s="27"/>
      <c r="P77" s="23"/>
      <c r="Q77" s="23"/>
      <c r="R77" s="30" t="n">
        <v>0</v>
      </c>
      <c r="S77" s="31" t="n">
        <f aca="false">ROUND(M77*R77,2)</f>
        <v>0</v>
      </c>
      <c r="T77" s="30" t="n">
        <v>1</v>
      </c>
      <c r="U77" s="31" t="n">
        <f aca="false">ROUND(M77*T77,2)</f>
        <v>0</v>
      </c>
    </row>
    <row r="78" s="32" customFormat="true" ht="25.5" hidden="false" customHeight="true" outlineLevel="0" collapsed="false">
      <c r="A78" s="23" t="s">
        <v>46</v>
      </c>
      <c r="B78" s="23" t="n">
        <v>8</v>
      </c>
      <c r="C78" s="23" t="n">
        <v>0</v>
      </c>
      <c r="D78" s="24" t="n">
        <v>1411919</v>
      </c>
      <c r="E78" s="23" t="s">
        <v>47</v>
      </c>
      <c r="F78" s="25" t="s">
        <v>141</v>
      </c>
      <c r="G78" s="26" t="s">
        <v>142</v>
      </c>
      <c r="H78" s="26"/>
      <c r="I78" s="27" t="n">
        <v>160</v>
      </c>
      <c r="J78" s="23" t="s">
        <v>120</v>
      </c>
      <c r="K78" s="28" t="n">
        <v>0</v>
      </c>
      <c r="L78" s="23"/>
      <c r="M78" s="29" t="n">
        <f aca="false">ROUND(I78*K78,0)</f>
        <v>0</v>
      </c>
      <c r="N78" s="30" t="n">
        <v>0.17</v>
      </c>
      <c r="O78" s="27" t="n">
        <f aca="false">ROUND(I78*N78,3)</f>
        <v>27.2</v>
      </c>
      <c r="P78" s="23"/>
      <c r="Q78" s="23"/>
      <c r="R78" s="30" t="n">
        <v>0</v>
      </c>
      <c r="S78" s="31" t="n">
        <f aca="false">ROUND(M78*R78,2)</f>
        <v>0</v>
      </c>
      <c r="T78" s="30" t="n">
        <v>1</v>
      </c>
      <c r="U78" s="31" t="n">
        <f aca="false">ROUND(M78*T78,2)</f>
        <v>0</v>
      </c>
    </row>
    <row r="79" s="32" customFormat="true" ht="25.5" hidden="false" customHeight="true" outlineLevel="0" collapsed="false">
      <c r="A79" s="23" t="s">
        <v>71</v>
      </c>
      <c r="B79" s="23" t="n">
        <v>9</v>
      </c>
      <c r="C79" s="23" t="n">
        <v>0</v>
      </c>
      <c r="D79" s="24" t="s">
        <v>63</v>
      </c>
      <c r="E79" s="23" t="s">
        <v>47</v>
      </c>
      <c r="F79" s="25" t="s">
        <v>143</v>
      </c>
      <c r="G79" s="26" t="s">
        <v>144</v>
      </c>
      <c r="H79" s="26"/>
      <c r="I79" s="27" t="n">
        <v>161.6</v>
      </c>
      <c r="J79" s="23" t="s">
        <v>128</v>
      </c>
      <c r="K79" s="28" t="n">
        <v>0</v>
      </c>
      <c r="L79" s="23"/>
      <c r="M79" s="29" t="n">
        <f aca="false">ROUND(I79*K79,0)</f>
        <v>0</v>
      </c>
      <c r="N79" s="30" t="n">
        <v>0.16</v>
      </c>
      <c r="O79" s="27" t="n">
        <f aca="false">ROUND(I79*N79,3)</f>
        <v>25.856</v>
      </c>
      <c r="P79" s="23"/>
      <c r="Q79" s="23"/>
      <c r="R79" s="30" t="n">
        <v>0</v>
      </c>
      <c r="S79" s="31" t="n">
        <f aca="false">ROUND(M79*R79,2)</f>
        <v>0</v>
      </c>
      <c r="T79" s="30" t="n">
        <v>1</v>
      </c>
      <c r="U79" s="31" t="n">
        <f aca="false">ROUND(M79*T79,2)</f>
        <v>0</v>
      </c>
    </row>
    <row r="80" s="32" customFormat="true" ht="25.5" hidden="false" customHeight="true" outlineLevel="0" collapsed="false">
      <c r="A80" s="23" t="s">
        <v>46</v>
      </c>
      <c r="B80" s="23" t="n">
        <v>10</v>
      </c>
      <c r="C80" s="23" t="n">
        <v>0</v>
      </c>
      <c r="D80" s="24" t="n">
        <v>1450740</v>
      </c>
      <c r="E80" s="23" t="s">
        <v>47</v>
      </c>
      <c r="F80" s="25" t="s">
        <v>145</v>
      </c>
      <c r="G80" s="26" t="s">
        <v>146</v>
      </c>
      <c r="H80" s="26"/>
      <c r="I80" s="27" t="n">
        <v>80</v>
      </c>
      <c r="J80" s="23" t="s">
        <v>120</v>
      </c>
      <c r="K80" s="28" t="n">
        <v>0</v>
      </c>
      <c r="L80" s="23"/>
      <c r="M80" s="29" t="n">
        <f aca="false">ROUND(I80*K80,0)</f>
        <v>0</v>
      </c>
      <c r="N80" s="30" t="n">
        <v>0.1</v>
      </c>
      <c r="O80" s="27" t="n">
        <f aca="false">ROUND(I80*N80,3)</f>
        <v>8</v>
      </c>
      <c r="P80" s="23"/>
      <c r="Q80" s="23"/>
      <c r="R80" s="30" t="n">
        <v>0</v>
      </c>
      <c r="S80" s="31" t="n">
        <f aca="false">ROUND(M80*R80,2)</f>
        <v>0</v>
      </c>
      <c r="T80" s="30" t="n">
        <v>1</v>
      </c>
      <c r="U80" s="31" t="n">
        <f aca="false">ROUND(M80*T80,2)</f>
        <v>0</v>
      </c>
    </row>
    <row r="81" s="32" customFormat="true" ht="12.75" hidden="false" customHeight="true" outlineLevel="0" collapsed="false">
      <c r="A81" s="23" t="s">
        <v>71</v>
      </c>
      <c r="B81" s="23" t="n">
        <v>11</v>
      </c>
      <c r="C81" s="23" t="n">
        <v>0</v>
      </c>
      <c r="D81" s="24" t="s">
        <v>63</v>
      </c>
      <c r="E81" s="23" t="s">
        <v>47</v>
      </c>
      <c r="F81" s="25" t="s">
        <v>147</v>
      </c>
      <c r="G81" s="26" t="s">
        <v>148</v>
      </c>
      <c r="H81" s="26"/>
      <c r="I81" s="27" t="n">
        <v>161.6</v>
      </c>
      <c r="J81" s="23" t="s">
        <v>128</v>
      </c>
      <c r="K81" s="28" t="n">
        <v>0</v>
      </c>
      <c r="L81" s="23"/>
      <c r="M81" s="29" t="n">
        <f aca="false">ROUND(I81*K81,0)</f>
        <v>0</v>
      </c>
      <c r="N81" s="30" t="n">
        <v>0.035</v>
      </c>
      <c r="O81" s="27" t="n">
        <f aca="false">ROUND(I81*N81,3)</f>
        <v>5.656</v>
      </c>
      <c r="P81" s="23"/>
      <c r="Q81" s="23"/>
      <c r="R81" s="30" t="n">
        <v>0</v>
      </c>
      <c r="S81" s="31" t="n">
        <f aca="false">ROUND(M81*R81,2)</f>
        <v>0</v>
      </c>
      <c r="T81" s="30" t="n">
        <v>1</v>
      </c>
      <c r="U81" s="31" t="n">
        <f aca="false">ROUND(M81*T81,2)</f>
        <v>0</v>
      </c>
    </row>
    <row r="82" customFormat="false" ht="3" hidden="false" customHeight="true" outlineLevel="0" collapsed="false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</row>
    <row r="83" customFormat="false" ht="15" hidden="false" customHeight="true" outlineLevel="0" collapsed="false">
      <c r="B83" s="33" t="s">
        <v>76</v>
      </c>
      <c r="C83" s="33"/>
      <c r="D83" s="33"/>
      <c r="E83" s="33"/>
      <c r="F83" s="34" t="s">
        <v>124</v>
      </c>
      <c r="G83" s="35" t="s">
        <v>125</v>
      </c>
      <c r="M83" s="36" t="n">
        <f aca="false">ROUND(SUBTOTAL(9,M70:M82),0)</f>
        <v>0</v>
      </c>
      <c r="O83" s="37" t="n">
        <f aca="false">ROUND(SUBTOTAL(9,O70:O82),3)</f>
        <v>66.827</v>
      </c>
      <c r="Q83" s="37" t="n">
        <f aca="false">ROUND(SUBTOTAL(9,Q70:Q82),3)</f>
        <v>0</v>
      </c>
      <c r="S83" s="1" t="n">
        <f aca="false">ROUND(SUBTOTAL(9,S70:S82),2)</f>
        <v>0</v>
      </c>
      <c r="U83" s="1" t="n">
        <f aca="false">ROUND(SUBTOTAL(9,U70:U82),2)</f>
        <v>0</v>
      </c>
    </row>
    <row r="84" customFormat="false" ht="12.75" hidden="false" customHeight="true" outlineLevel="0" collapsed="false"/>
    <row r="85" customFormat="false" ht="15" hidden="false" customHeight="true" outlineLevel="0" collapsed="false">
      <c r="A85" s="1" t="s">
        <v>25</v>
      </c>
      <c r="B85" s="5"/>
      <c r="C85" s="5"/>
      <c r="D85" s="5"/>
      <c r="E85" s="5"/>
      <c r="F85" s="14" t="s">
        <v>149</v>
      </c>
      <c r="G85" s="15" t="s">
        <v>150</v>
      </c>
      <c r="H85" s="15"/>
      <c r="I85" s="15"/>
      <c r="J85" s="15"/>
      <c r="K85" s="15"/>
      <c r="L85" s="15"/>
      <c r="M85" s="15"/>
      <c r="N85" s="6"/>
      <c r="O85" s="6"/>
      <c r="P85" s="6"/>
      <c r="Q85" s="6"/>
    </row>
    <row r="86" customFormat="false" ht="3" hidden="false" customHeight="true" outlineLevel="0" collapsed="false"/>
    <row r="87" customFormat="false" ht="12.75" hidden="false" customHeight="true" outlineLevel="0" collapsed="false">
      <c r="A87" s="1" t="s">
        <v>46</v>
      </c>
      <c r="B87" s="1" t="n">
        <v>1</v>
      </c>
      <c r="C87" s="1" t="n">
        <v>0</v>
      </c>
      <c r="D87" s="4" t="n">
        <v>1412499</v>
      </c>
      <c r="E87" s="1" t="s">
        <v>47</v>
      </c>
      <c r="F87" s="16" t="s">
        <v>151</v>
      </c>
      <c r="G87" s="17" t="s">
        <v>152</v>
      </c>
      <c r="H87" s="17"/>
      <c r="I87" s="18" t="n">
        <v>94</v>
      </c>
      <c r="J87" s="1" t="s">
        <v>65</v>
      </c>
      <c r="K87" s="19" t="n">
        <v>0</v>
      </c>
      <c r="M87" s="20" t="n">
        <f aca="false">ROUND(I87*K87,0)</f>
        <v>0</v>
      </c>
      <c r="R87" s="21" t="n">
        <v>0</v>
      </c>
      <c r="S87" s="22" t="n">
        <f aca="false">ROUND(M87*R87,2)</f>
        <v>0</v>
      </c>
      <c r="T87" s="21" t="n">
        <v>1</v>
      </c>
      <c r="U87" s="22" t="n">
        <f aca="false">ROUND(M87*T87,2)</f>
        <v>0</v>
      </c>
    </row>
    <row r="88" customFormat="false" ht="12.75" hidden="false" customHeight="true" outlineLevel="0" collapsed="false">
      <c r="A88" s="1" t="s">
        <v>46</v>
      </c>
      <c r="B88" s="1" t="n">
        <v>2</v>
      </c>
      <c r="C88" s="1" t="n">
        <v>0</v>
      </c>
      <c r="D88" s="4" t="n">
        <v>1412491</v>
      </c>
      <c r="E88" s="1" t="s">
        <v>47</v>
      </c>
      <c r="F88" s="16" t="s">
        <v>153</v>
      </c>
      <c r="G88" s="17" t="s">
        <v>154</v>
      </c>
      <c r="H88" s="17"/>
      <c r="I88" s="18" t="n">
        <v>94</v>
      </c>
      <c r="J88" s="1" t="s">
        <v>65</v>
      </c>
      <c r="K88" s="19" t="n">
        <v>0</v>
      </c>
      <c r="M88" s="20" t="n">
        <f aca="false">ROUND(I88*K88,0)</f>
        <v>0</v>
      </c>
      <c r="R88" s="21" t="n">
        <v>0</v>
      </c>
      <c r="S88" s="22" t="n">
        <f aca="false">ROUND(M88*R88,2)</f>
        <v>0</v>
      </c>
      <c r="T88" s="21" t="n">
        <v>1</v>
      </c>
      <c r="U88" s="22" t="n">
        <f aca="false">ROUND(M88*T88,2)</f>
        <v>0</v>
      </c>
    </row>
    <row r="89" s="32" customFormat="true" ht="38.25" hidden="false" customHeight="true" outlineLevel="0" collapsed="false">
      <c r="A89" s="23" t="s">
        <v>46</v>
      </c>
      <c r="B89" s="23" t="n">
        <v>3</v>
      </c>
      <c r="C89" s="23" t="n">
        <v>0</v>
      </c>
      <c r="D89" s="24" t="n">
        <v>1412492</v>
      </c>
      <c r="E89" s="23" t="s">
        <v>47</v>
      </c>
      <c r="F89" s="25" t="s">
        <v>155</v>
      </c>
      <c r="G89" s="26" t="s">
        <v>156</v>
      </c>
      <c r="H89" s="26"/>
      <c r="I89" s="27" t="n">
        <v>1786</v>
      </c>
      <c r="J89" s="23" t="s">
        <v>65</v>
      </c>
      <c r="K89" s="28" t="n">
        <v>0</v>
      </c>
      <c r="L89" s="23"/>
      <c r="M89" s="29" t="n">
        <f aca="false">ROUND(I89*K89,0)</f>
        <v>0</v>
      </c>
      <c r="N89" s="23"/>
      <c r="O89" s="23"/>
      <c r="P89" s="23"/>
      <c r="Q89" s="23"/>
      <c r="R89" s="30" t="n">
        <v>0</v>
      </c>
      <c r="S89" s="31" t="n">
        <f aca="false">ROUND(M89*R89,2)</f>
        <v>0</v>
      </c>
      <c r="T89" s="30" t="n">
        <v>1</v>
      </c>
      <c r="U89" s="31" t="n">
        <f aca="false">ROUND(M89*T89,2)</f>
        <v>0</v>
      </c>
    </row>
    <row r="90" s="32" customFormat="true" ht="12.75" hidden="false" customHeight="true" outlineLevel="0" collapsed="false">
      <c r="A90" s="23" t="s">
        <v>46</v>
      </c>
      <c r="B90" s="23" t="n">
        <v>4</v>
      </c>
      <c r="C90" s="23" t="n">
        <v>0</v>
      </c>
      <c r="D90" s="24" t="n">
        <v>0</v>
      </c>
      <c r="E90" s="23" t="s">
        <v>47</v>
      </c>
      <c r="F90" s="25" t="s">
        <v>63</v>
      </c>
      <c r="G90" s="26" t="s">
        <v>157</v>
      </c>
      <c r="H90" s="26"/>
      <c r="I90" s="27" t="n">
        <v>94</v>
      </c>
      <c r="J90" s="23" t="s">
        <v>65</v>
      </c>
      <c r="K90" s="28" t="n">
        <v>0</v>
      </c>
      <c r="L90" s="23"/>
      <c r="M90" s="29" t="n">
        <f aca="false">ROUND(I90*K90,0)</f>
        <v>0</v>
      </c>
      <c r="N90" s="23"/>
      <c r="O90" s="23"/>
      <c r="P90" s="23"/>
      <c r="Q90" s="23"/>
      <c r="R90" s="30" t="n">
        <v>0</v>
      </c>
      <c r="S90" s="31" t="n">
        <f aca="false">ROUND(M90*R90,2)</f>
        <v>0</v>
      </c>
      <c r="T90" s="30" t="n">
        <v>1</v>
      </c>
      <c r="U90" s="31" t="n">
        <f aca="false">ROUND(M90*T90,2)</f>
        <v>0</v>
      </c>
    </row>
    <row r="91" customFormat="false" ht="3" hidden="false" customHeight="true" outlineLevel="0" collapsed="false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</row>
    <row r="92" customFormat="false" ht="15" hidden="false" customHeight="true" outlineLevel="0" collapsed="false">
      <c r="B92" s="33" t="s">
        <v>76</v>
      </c>
      <c r="C92" s="33"/>
      <c r="D92" s="33"/>
      <c r="E92" s="33"/>
      <c r="F92" s="34" t="s">
        <v>149</v>
      </c>
      <c r="G92" s="35" t="s">
        <v>150</v>
      </c>
      <c r="M92" s="36" t="n">
        <f aca="false">ROUND(SUBTOTAL(9,M86:M91),0)</f>
        <v>0</v>
      </c>
      <c r="O92" s="37" t="n">
        <f aca="false">ROUND(SUBTOTAL(9,O86:O91),3)</f>
        <v>0</v>
      </c>
      <c r="Q92" s="37" t="n">
        <f aca="false">ROUND(SUBTOTAL(9,Q86:Q91),3)</f>
        <v>0</v>
      </c>
      <c r="S92" s="1" t="n">
        <f aca="false">ROUND(SUBTOTAL(9,S86:S91),2)</f>
        <v>0</v>
      </c>
      <c r="U92" s="1" t="n">
        <f aca="false">ROUND(SUBTOTAL(9,U86:U91),2)</f>
        <v>0</v>
      </c>
    </row>
    <row r="93" customFormat="false" ht="12.75" hidden="false" customHeight="true" outlineLevel="0" collapsed="false"/>
    <row r="94" customFormat="false" ht="15" hidden="false" customHeight="true" outlineLevel="0" collapsed="false">
      <c r="A94" s="1" t="s">
        <v>25</v>
      </c>
      <c r="B94" s="5"/>
      <c r="C94" s="5"/>
      <c r="D94" s="5"/>
      <c r="E94" s="5"/>
      <c r="F94" s="14" t="s">
        <v>158</v>
      </c>
      <c r="G94" s="15" t="s">
        <v>159</v>
      </c>
      <c r="H94" s="15"/>
      <c r="I94" s="15"/>
      <c r="J94" s="15"/>
      <c r="K94" s="15"/>
      <c r="L94" s="15"/>
      <c r="M94" s="15"/>
      <c r="N94" s="6"/>
      <c r="O94" s="6"/>
      <c r="P94" s="6"/>
      <c r="Q94" s="6"/>
    </row>
    <row r="95" customFormat="false" ht="3" hidden="false" customHeight="true" outlineLevel="0" collapsed="false"/>
    <row r="96" customFormat="false" ht="12.75" hidden="false" customHeight="true" outlineLevel="0" collapsed="false">
      <c r="A96" s="1" t="s">
        <v>46</v>
      </c>
      <c r="B96" s="1" t="n">
        <v>1</v>
      </c>
      <c r="C96" s="1" t="n">
        <v>0</v>
      </c>
      <c r="D96" s="4" t="n">
        <v>1412299</v>
      </c>
      <c r="E96" s="1" t="s">
        <v>47</v>
      </c>
      <c r="F96" s="16" t="s">
        <v>160</v>
      </c>
      <c r="G96" s="17" t="s">
        <v>161</v>
      </c>
      <c r="H96" s="17"/>
      <c r="I96" s="18" t="n">
        <v>584.213</v>
      </c>
      <c r="J96" s="1" t="s">
        <v>65</v>
      </c>
      <c r="K96" s="19" t="n">
        <v>0</v>
      </c>
      <c r="M96" s="20" t="n">
        <f aca="false">ROUND(I96*K96,0)</f>
        <v>0</v>
      </c>
      <c r="R96" s="21" t="n">
        <v>0</v>
      </c>
      <c r="S96" s="22" t="n">
        <f aca="false">ROUND(M96*R96,2)</f>
        <v>0</v>
      </c>
      <c r="T96" s="21" t="n">
        <v>1</v>
      </c>
      <c r="U96" s="22" t="n">
        <f aca="false">ROUND(M96*T96,2)</f>
        <v>0</v>
      </c>
    </row>
    <row r="97" customFormat="false" ht="3" hidden="false" customHeight="true" outlineLevel="0" collapsed="false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</row>
    <row r="98" customFormat="false" ht="15" hidden="false" customHeight="true" outlineLevel="0" collapsed="false">
      <c r="B98" s="33" t="s">
        <v>76</v>
      </c>
      <c r="C98" s="33"/>
      <c r="D98" s="33"/>
      <c r="E98" s="33"/>
      <c r="F98" s="34" t="s">
        <v>158</v>
      </c>
      <c r="G98" s="35" t="s">
        <v>159</v>
      </c>
      <c r="M98" s="36" t="n">
        <f aca="false">ROUND(SUBTOTAL(9,M95:M97),0)</f>
        <v>0</v>
      </c>
      <c r="O98" s="37" t="n">
        <f aca="false">ROUND(SUBTOTAL(9,O95:O97),3)</f>
        <v>0</v>
      </c>
      <c r="Q98" s="37" t="n">
        <f aca="false">ROUND(SUBTOTAL(9,Q95:Q97),3)</f>
        <v>0</v>
      </c>
      <c r="S98" s="1" t="n">
        <f aca="false">ROUND(SUBTOTAL(9,S95:S97),2)</f>
        <v>0</v>
      </c>
      <c r="U98" s="1" t="n">
        <f aca="false">ROUND(SUBTOTAL(9,U95:U97),2)</f>
        <v>0</v>
      </c>
    </row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0.75" hidden="false" customHeight="true" outlineLevel="0" collapsed="false">
      <c r="H101" s="6"/>
      <c r="I101" s="6"/>
      <c r="J101" s="6"/>
      <c r="K101" s="6"/>
      <c r="L101" s="6"/>
      <c r="M101" s="6"/>
      <c r="N101" s="6"/>
      <c r="O101" s="6"/>
      <c r="P101" s="6"/>
      <c r="Q101" s="6"/>
    </row>
    <row r="102" customFormat="false" ht="15" hidden="false" customHeight="true" outlineLevel="0" collapsed="false">
      <c r="H102" s="38" t="s">
        <v>162</v>
      </c>
      <c r="I102" s="38"/>
      <c r="J102" s="38"/>
      <c r="K102" s="39"/>
      <c r="L102" s="39"/>
      <c r="M102" s="40" t="n">
        <f aca="false">ROUND(SUBTOTAL(9,M11:M101),0)</f>
        <v>0</v>
      </c>
      <c r="N102" s="39"/>
      <c r="O102" s="41" t="n">
        <f aca="false">ROUND(SUBTOTAL(9,O11:O101),3)</f>
        <v>584.213</v>
      </c>
      <c r="P102" s="39"/>
      <c r="Q102" s="41" t="n">
        <f aca="false">ROUND(SUBTOTAL(9,Q11:Q101),3)</f>
        <v>94</v>
      </c>
      <c r="S102" s="1" t="n">
        <f aca="false">ROUND(SUBTOTAL(9,S11:S101),2)</f>
        <v>0</v>
      </c>
      <c r="U102" s="1" t="n">
        <f aca="false">ROUND(SUBTOTAL(9,U11:U101),2)</f>
        <v>0</v>
      </c>
    </row>
    <row r="103" customFormat="false" ht="12.75" hidden="false" customHeight="true" outlineLevel="0" collapsed="false"/>
    <row r="104" customFormat="false" ht="13.5" hidden="false" customHeight="true" outlineLevel="0" collapsed="false">
      <c r="A104" s="1" t="s">
        <v>163</v>
      </c>
      <c r="H104" s="10" t="s">
        <v>164</v>
      </c>
      <c r="I104" s="10"/>
      <c r="J104" s="10"/>
      <c r="M104" s="42" t="n">
        <f aca="false">ROUND(K104 * M102,0)</f>
        <v>0</v>
      </c>
    </row>
    <row r="105" customFormat="false" ht="13.5" hidden="false" customHeight="true" outlineLevel="0" collapsed="false">
      <c r="A105" s="1" t="s">
        <v>163</v>
      </c>
      <c r="H105" s="10" t="s">
        <v>165</v>
      </c>
      <c r="I105" s="10"/>
      <c r="J105" s="10"/>
      <c r="M105" s="42" t="n">
        <f aca="false">ROUND(K105 * M102,0)</f>
        <v>0</v>
      </c>
    </row>
    <row r="106" customFormat="false" ht="0.75" hidden="false" customHeight="true" outlineLevel="0" collapsed="false">
      <c r="H106" s="5"/>
      <c r="I106" s="5"/>
      <c r="J106" s="6"/>
      <c r="K106" s="6"/>
      <c r="L106" s="6"/>
      <c r="M106" s="6"/>
    </row>
    <row r="107" customFormat="false" ht="15" hidden="false" customHeight="true" outlineLevel="0" collapsed="false">
      <c r="H107" s="43" t="s">
        <v>166</v>
      </c>
      <c r="I107" s="39"/>
      <c r="J107" s="39"/>
      <c r="K107" s="39"/>
      <c r="L107" s="39"/>
      <c r="M107" s="40" t="n">
        <f aca="false">ROUND(SUM(M102:M106),0)</f>
        <v>0</v>
      </c>
      <c r="S107" s="1" t="n">
        <f aca="false">ROUND(SUM(S102:S106),2)</f>
        <v>0</v>
      </c>
      <c r="U107" s="1" t="n">
        <f aca="false">ROUND(SUM(U102:U106),2)</f>
        <v>0</v>
      </c>
    </row>
    <row r="108" customFormat="false" ht="15" hidden="false" customHeight="true" outlineLevel="0" collapsed="false">
      <c r="H108" s="1" t="s">
        <v>167</v>
      </c>
      <c r="I108" s="44" t="n">
        <v>0.21</v>
      </c>
      <c r="J108" s="45" t="n">
        <f aca="false">ROUND(U107+T108*U108,0)</f>
        <v>0</v>
      </c>
      <c r="K108" s="45"/>
      <c r="M108" s="42" t="n">
        <f aca="false">ROUND(I108*J108,0)</f>
        <v>0</v>
      </c>
      <c r="T108" s="1" t="n">
        <v>1</v>
      </c>
      <c r="U108" s="42" t="n">
        <f aca="false">SUM(M104:M105)</f>
        <v>0</v>
      </c>
    </row>
    <row r="109" customFormat="false" ht="0.75" hidden="false" customHeight="true" outlineLevel="0" collapsed="false">
      <c r="H109" s="6"/>
      <c r="I109" s="6"/>
      <c r="J109" s="6"/>
      <c r="K109" s="6"/>
      <c r="L109" s="6"/>
      <c r="M109" s="6"/>
    </row>
    <row r="110" customFormat="false" ht="15" hidden="false" customHeight="true" outlineLevel="0" collapsed="false">
      <c r="H110" s="46" t="s">
        <v>168</v>
      </c>
      <c r="I110" s="46"/>
      <c r="J110" s="46"/>
      <c r="K110" s="46"/>
      <c r="L110" s="47"/>
      <c r="M110" s="48" t="n">
        <f aca="false">ROUND(SUM(M107:M109),0)</f>
        <v>0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7">
    <mergeCell ref="B1:G1"/>
    <mergeCell ref="B2:M2"/>
    <mergeCell ref="B3:M3"/>
    <mergeCell ref="B4:D4"/>
    <mergeCell ref="I4:J4"/>
    <mergeCell ref="B6:D6"/>
    <mergeCell ref="I6:J6"/>
    <mergeCell ref="B7:D7"/>
    <mergeCell ref="I7:J7"/>
    <mergeCell ref="B12:E12"/>
    <mergeCell ref="G12:M12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B27:E27"/>
    <mergeCell ref="B29:E29"/>
    <mergeCell ref="G29:M29"/>
    <mergeCell ref="G31:H31"/>
    <mergeCell ref="B33:E33"/>
    <mergeCell ref="B35:E35"/>
    <mergeCell ref="G35:M35"/>
    <mergeCell ref="G37:H37"/>
    <mergeCell ref="G38:H38"/>
    <mergeCell ref="G39:H39"/>
    <mergeCell ref="G40:H40"/>
    <mergeCell ref="B42:E42"/>
    <mergeCell ref="B44:E44"/>
    <mergeCell ref="G44:M44"/>
    <mergeCell ref="G46:H46"/>
    <mergeCell ref="G47:H47"/>
    <mergeCell ref="B49:E49"/>
    <mergeCell ref="B51:E51"/>
    <mergeCell ref="G51:M51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63:H63"/>
    <mergeCell ref="G64:H64"/>
    <mergeCell ref="G65:H65"/>
    <mergeCell ref="B67:E67"/>
    <mergeCell ref="B69:E69"/>
    <mergeCell ref="G69:M69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G81:H81"/>
    <mergeCell ref="B83:E83"/>
    <mergeCell ref="B85:E85"/>
    <mergeCell ref="G85:M85"/>
    <mergeCell ref="G87:H87"/>
    <mergeCell ref="G88:H88"/>
    <mergeCell ref="G89:H89"/>
    <mergeCell ref="G90:H90"/>
    <mergeCell ref="B92:E92"/>
    <mergeCell ref="B94:E94"/>
    <mergeCell ref="G94:M94"/>
    <mergeCell ref="G96:H96"/>
    <mergeCell ref="B98:E98"/>
    <mergeCell ref="H102:J102"/>
    <mergeCell ref="H104:J104"/>
    <mergeCell ref="H105:J105"/>
    <mergeCell ref="H106:I106"/>
    <mergeCell ref="J108:K108"/>
    <mergeCell ref="H110:K110"/>
  </mergeCells>
  <printOptions headings="false" gridLines="fals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2020-01-25T10:07:40Z</dcterms:created>
  <dc:creator>Vratislav Tomášek</dc:creator>
  <dc:description/>
  <dc:language>cs-CZ</dc:language>
  <cp:lastModifiedBy/>
  <dcterms:modified xsi:type="dcterms:W3CDTF">2020-06-03T16:26:52Z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