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List1!$D$1:$O$60</definedName>
    <definedName function="false" hidden="false" localSheetId="0" name="_xlnm.Print_Titles" vbProcedure="false">List1!$1:$12</definedName>
    <definedName function="false" hidden="false" localSheetId="0" name="_xlnm.Print_Area" vbProcedure="false">List1!$D$1:$O$60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<sst xmlns="http://schemas.openxmlformats.org/spreadsheetml/2006/main" count="156" uniqueCount="91">
  <si>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</si>
  <si>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</si>
  <si>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</si>
  <si>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</si>
  <si>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</si>
  <si>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</si>
  <si>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</si>
  <si>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</si>
  <si>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</si>
  <si>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</si>
  <si>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</si>
  <si>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</si>
  <si>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</si>
  <si>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</si>
  <si>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</si>
  <si>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</si>
  <si>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</si>
  <si>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</si>
  <si>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</si>
  <si>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Demolice přístřešku s parc.č.141/1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</si>
  <si>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</si>
  <si>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</si>
  <si>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</si>
  <si>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</si>
  <si>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</si>
  <si>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</si>
  <si>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</si>
  <si>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</si>
  <si>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</si>
  <si>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</si>
  <si>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</si>
  <si>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</si>
  <si>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</si>
  <si>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</si>
  <si>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</si>
  <si>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</si>
  <si>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</si>
  <si>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</si>
  <si>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</si>
  <si>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</si>
  <si>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</si>
  <si>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</si>
  <si>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</si>
  <si>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</si>
  <si>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</si>
  <si>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0970</t>
  </si>
  <si>
    <t xml:space="preserve">Ostatní bourací práce</t>
  </si>
  <si>
    <t xml:space="preserve">   </t>
  </si>
  <si>
    <t xml:space="preserve">C97908-2111/00</t>
  </si>
  <si>
    <t xml:space="preserve">Vnitrostaveništní vodorovná doprava suti a vybouraných hmot do 10 m</t>
  </si>
  <si>
    <t xml:space="preserve">t   </t>
  </si>
  <si>
    <t xml:space="preserve">K</t>
  </si>
  <si>
    <t xml:space="preserve">C97908-2121/00
</t>
  </si>
  <si>
    <t xml:space="preserve">Vnitrostaveništní vodorovná doprava suti a vybouraných hmot ZKD 5 m přes 10 m
do 50m</t>
  </si>
  <si>
    <t xml:space="preserve">C97908-1111/00
</t>
  </si>
  <si>
    <t xml:space="preserve">Odvoz suti a vybouraných hmot na skládku do 1 km
Skládka (vyjma vybourání vláknocementové krytiny)
Skládkovné neuvažováno.¨
Demontáž vláknocementové krytiny-cca do 50km-nebezpečný materiál.
Skládkovné cca 2500kč/t.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</si>
  <si>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</si>
  <si>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</si>
  <si>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              </t>
  </si>
  <si>
    <t xml:space="preserve">Skládkovné-směsná suť</t>
  </si>
  <si>
    <t xml:space="preserve">Skládkovné-nebezpečný odpad</t>
  </si>
  <si>
    <t xml:space="preserve">C97908-3117/00</t>
  </si>
  <si>
    <t xml:space="preserve">Vodorovné přemístění suti s naložením a složením na skládku do 6000 m</t>
  </si>
  <si>
    <t xml:space="preserve">C97908-3191/00
</t>
  </si>
  <si>
    <t xml:space="preserve">Příplatek k vodorovnému přemístění suti s naložením a složením na skládku ZKD 1000 m
nad 6000 m
Směsná suť
Do 20km-skládka Lány.</t>
  </si>
  <si>
    <t xml:space="preserve">MEZISOUČET: </t>
  </si>
  <si>
    <t xml:space="preserve">0980</t>
  </si>
  <si>
    <t xml:space="preserve">Demolice</t>
  </si>
  <si>
    <t xml:space="preserve">C98101-1112/00</t>
  </si>
  <si>
    <t xml:space="preserve">Demolice budov dřevěných ostatních oboustranně obitých nebo omítnutých postupným rozebíráním</t>
  </si>
  <si>
    <t xml:space="preserve">m3  </t>
  </si>
  <si>
    <t xml:space="preserve">0990</t>
  </si>
  <si>
    <t xml:space="preserve">Přesun hmot HSV</t>
  </si>
  <si>
    <t xml:space="preserve">C99898-1123/00</t>
  </si>
  <si>
    <t xml:space="preserve">Přesun hmot pro demolice objektů v do 21 m postupným rozebíráním</t>
  </si>
  <si>
    <t xml:space="preserve">7620</t>
  </si>
  <si>
    <t xml:space="preserve">Konstrukce tesařské</t>
  </si>
  <si>
    <t xml:space="preserve">C76234-1811/00</t>
  </si>
  <si>
    <t xml:space="preserve">Demontáž bednění střech z prken</t>
  </si>
  <si>
    <t xml:space="preserve">m2  </t>
  </si>
  <si>
    <t xml:space="preserve">7650</t>
  </si>
  <si>
    <t xml:space="preserve">Krytiny tvrdé</t>
  </si>
  <si>
    <t xml:space="preserve">C76532-3810/00</t>
  </si>
  <si>
    <t xml:space="preserve">Demontáž vláknocementové krytiny z vlnovek na bednění s lepenkou do suti</t>
  </si>
  <si>
    <t xml:space="preserve">CELKEM:</t>
  </si>
  <si>
    <t xml:space="preserve">Zařízení staveniště</t>
  </si>
  <si>
    <t xml:space="preserve">R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</si>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</sst>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60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I18" activeCellId="0" sqref="I18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3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customFormat="false" ht="12.75" hidden="false" customHeight="true" outlineLevel="0" collapsed="false">
      <c r="A15" s="16" t="n">
        <v>1</v>
      </c>
      <c r="D15" s="1" t="n">
        <v>1</v>
      </c>
      <c r="E15" s="1" t="n">
        <v>0</v>
      </c>
      <c r="F15" s="4" t="n">
        <v>1251215</v>
      </c>
      <c r="G15" s="1" t="s">
        <v>47</v>
      </c>
      <c r="H15" s="17" t="s">
        <v>48</v>
      </c>
      <c r="I15" s="18" t="s">
        <v>49</v>
      </c>
      <c r="J15" s="18"/>
      <c r="K15" s="19" t="n">
        <v>0.365</v>
      </c>
      <c r="L15" s="1" t="s">
        <v>50</v>
      </c>
      <c r="M15" s="20" t="n">
        <v>0</v>
      </c>
      <c r="O15" s="21" t="n">
        <f aca="false">ROUND(K15*M15,0)</f>
        <v>0</v>
      </c>
      <c r="T15" s="16" t="n">
        <v>0</v>
      </c>
      <c r="U15" s="22" t="n">
        <f aca="false">ROUND(O15*T15,2)</f>
        <v>0</v>
      </c>
      <c r="W15" s="22" t="n">
        <f aca="false">ROUND(O15*A15,2)</f>
        <v>0</v>
      </c>
      <c r="X15" s="1" t="s">
        <v>51</v>
      </c>
    </row>
    <row r="16" s="24" customFormat="true" ht="38.25" hidden="false" customHeight="true" outlineLevel="0" collapsed="false">
      <c r="A16" s="23" t="n">
        <v>1</v>
      </c>
      <c r="D16" s="25" t="n">
        <v>2</v>
      </c>
      <c r="E16" s="25" t="n">
        <v>0</v>
      </c>
      <c r="F16" s="26" t="n">
        <v>1251216</v>
      </c>
      <c r="G16" s="25" t="s">
        <v>47</v>
      </c>
      <c r="H16" s="27" t="s">
        <v>52</v>
      </c>
      <c r="I16" s="28" t="s">
        <v>53</v>
      </c>
      <c r="J16" s="28"/>
      <c r="K16" s="29" t="n">
        <v>2.92</v>
      </c>
      <c r="L16" s="25" t="s">
        <v>50</v>
      </c>
      <c r="M16" s="30" t="n">
        <v>0</v>
      </c>
      <c r="N16" s="25"/>
      <c r="O16" s="31" t="n">
        <f aca="false">ROUND(K16*M16,0)</f>
        <v>0</v>
      </c>
      <c r="P16" s="25"/>
      <c r="Q16" s="25"/>
      <c r="R16" s="25"/>
      <c r="S16" s="25"/>
      <c r="T16" s="23" t="n">
        <v>0</v>
      </c>
      <c r="U16" s="32" t="n">
        <f aca="false">ROUND(O16*T16,2)</f>
        <v>0</v>
      </c>
      <c r="W16" s="32" t="n">
        <f aca="false">ROUND(O16*A16,2)</f>
        <v>0</v>
      </c>
      <c r="X16" s="25" t="s">
        <v>51</v>
      </c>
    </row>
    <row r="17" s="24" customFormat="true" ht="63.75" hidden="false" customHeight="true" outlineLevel="0" collapsed="false">
      <c r="A17" s="23" t="n">
        <v>1</v>
      </c>
      <c r="D17" s="25" t="n">
        <v>3</v>
      </c>
      <c r="E17" s="25" t="n">
        <v>0</v>
      </c>
      <c r="F17" s="26" t="n">
        <v>1251213</v>
      </c>
      <c r="G17" s="25" t="s">
        <v>47</v>
      </c>
      <c r="H17" s="27" t="s">
        <v>54</v>
      </c>
      <c r="I17" s="28" t="s">
        <v>55</v>
      </c>
      <c r="J17" s="28"/>
      <c r="K17" s="29" t="n">
        <v>0.901</v>
      </c>
      <c r="L17" s="25" t="s">
        <v>50</v>
      </c>
      <c r="M17" s="30" t="n">
        <v>0</v>
      </c>
      <c r="N17" s="25"/>
      <c r="O17" s="31" t="n">
        <f aca="false">ROUND(K17*M17,0)</f>
        <v>0</v>
      </c>
      <c r="P17" s="25"/>
      <c r="Q17" s="25"/>
      <c r="R17" s="25"/>
      <c r="S17" s="25"/>
      <c r="T17" s="23" t="n">
        <v>0</v>
      </c>
      <c r="U17" s="32" t="n">
        <f aca="false">ROUND(O17*T17,2)</f>
        <v>0</v>
      </c>
      <c r="W17" s="32" t="n">
        <f aca="false">ROUND(O17*A17,2)</f>
        <v>0</v>
      </c>
      <c r="X17" s="25" t="s">
        <v>51</v>
      </c>
    </row>
    <row r="18" s="24" customFormat="true" ht="76.5" hidden="false" customHeight="true" outlineLevel="0" collapsed="false">
      <c r="A18" s="23" t="n">
        <v>1</v>
      </c>
      <c r="D18" s="25" t="n">
        <v>4</v>
      </c>
      <c r="E18" s="25" t="n">
        <v>0</v>
      </c>
      <c r="F18" s="26" t="n">
        <v>1251214</v>
      </c>
      <c r="G18" s="25" t="s">
        <v>47</v>
      </c>
      <c r="H18" s="27" t="s">
        <v>56</v>
      </c>
      <c r="I18" s="28" t="s">
        <v>57</v>
      </c>
      <c r="J18" s="28"/>
      <c r="K18" s="29" t="n">
        <v>14.975</v>
      </c>
      <c r="L18" s="25" t="s">
        <v>50</v>
      </c>
      <c r="M18" s="30" t="n">
        <v>0</v>
      </c>
      <c r="N18" s="25"/>
      <c r="O18" s="31" t="n">
        <f aca="false">ROUND(K18*M18,0)</f>
        <v>0</v>
      </c>
      <c r="P18" s="25"/>
      <c r="Q18" s="25"/>
      <c r="R18" s="25"/>
      <c r="S18" s="25"/>
      <c r="T18" s="23" t="n">
        <v>0</v>
      </c>
      <c r="U18" s="32" t="n">
        <f aca="false">ROUND(O18*T18,2)</f>
        <v>0</v>
      </c>
      <c r="W18" s="32" t="n">
        <f aca="false">ROUND(O18*A18,2)</f>
        <v>0</v>
      </c>
      <c r="X18" s="25" t="s">
        <v>51</v>
      </c>
    </row>
    <row r="19" s="24" customFormat="true" ht="12.75" hidden="false" customHeight="true" outlineLevel="0" collapsed="false">
      <c r="A19" s="23" t="n">
        <v>1</v>
      </c>
      <c r="D19" s="25" t="n">
        <v>5</v>
      </c>
      <c r="E19" s="25" t="n">
        <v>0</v>
      </c>
      <c r="F19" s="26" t="n">
        <v>0</v>
      </c>
      <c r="G19" s="25" t="s">
        <v>47</v>
      </c>
      <c r="H19" s="27" t="s">
        <v>58</v>
      </c>
      <c r="I19" s="28" t="s">
        <v>59</v>
      </c>
      <c r="J19" s="28"/>
      <c r="K19" s="29" t="n">
        <v>0.365</v>
      </c>
      <c r="L19" s="25" t="s">
        <v>50</v>
      </c>
      <c r="M19" s="30" t="n">
        <v>0</v>
      </c>
      <c r="N19" s="25"/>
      <c r="O19" s="31" t="n">
        <f aca="false">ROUND(K19*M19,0)</f>
        <v>0</v>
      </c>
      <c r="P19" s="25"/>
      <c r="Q19" s="25"/>
      <c r="R19" s="25"/>
      <c r="S19" s="25"/>
      <c r="T19" s="23" t="n">
        <v>0</v>
      </c>
      <c r="U19" s="32" t="n">
        <f aca="false">ROUND(O19*T19,2)</f>
        <v>0</v>
      </c>
      <c r="W19" s="32" t="n">
        <f aca="false">ROUND(O19*A19,2)</f>
        <v>0</v>
      </c>
      <c r="X19" s="25" t="s">
        <v>51</v>
      </c>
    </row>
    <row r="20" s="24" customFormat="true" ht="12.75" hidden="false" customHeight="true" outlineLevel="0" collapsed="false">
      <c r="A20" s="23" t="n">
        <v>1</v>
      </c>
      <c r="D20" s="25" t="n">
        <v>6</v>
      </c>
      <c r="E20" s="25" t="n">
        <v>0</v>
      </c>
      <c r="F20" s="26" t="n">
        <v>0</v>
      </c>
      <c r="G20" s="25" t="s">
        <v>47</v>
      </c>
      <c r="H20" s="27" t="s">
        <v>58</v>
      </c>
      <c r="I20" s="28" t="s">
        <v>60</v>
      </c>
      <c r="J20" s="28"/>
      <c r="K20" s="29" t="n">
        <v>0.56</v>
      </c>
      <c r="L20" s="25" t="s">
        <v>50</v>
      </c>
      <c r="M20" s="30" t="n">
        <v>0</v>
      </c>
      <c r="N20" s="25"/>
      <c r="O20" s="31" t="n">
        <f aca="false">ROUND(K20*M20,0)</f>
        <v>0</v>
      </c>
      <c r="P20" s="25"/>
      <c r="Q20" s="25"/>
      <c r="R20" s="25"/>
      <c r="S20" s="25"/>
      <c r="T20" s="23" t="n">
        <v>0</v>
      </c>
      <c r="U20" s="32" t="n">
        <f aca="false">ROUND(O20*T20,2)</f>
        <v>0</v>
      </c>
      <c r="W20" s="32" t="n">
        <f aca="false">ROUND(O20*A20,2)</f>
        <v>0</v>
      </c>
      <c r="X20" s="25" t="s">
        <v>51</v>
      </c>
    </row>
    <row r="21" s="24" customFormat="true" ht="12.75" hidden="false" customHeight="true" outlineLevel="0" collapsed="false">
      <c r="A21" s="23" t="n">
        <v>1</v>
      </c>
      <c r="D21" s="25" t="n">
        <v>7</v>
      </c>
      <c r="E21" s="25" t="n">
        <v>0</v>
      </c>
      <c r="F21" s="26" t="n">
        <v>1130007</v>
      </c>
      <c r="G21" s="25" t="s">
        <v>47</v>
      </c>
      <c r="H21" s="27" t="s">
        <v>61</v>
      </c>
      <c r="I21" s="28" t="s">
        <v>62</v>
      </c>
      <c r="J21" s="28"/>
      <c r="K21" s="29" t="n">
        <v>16.799</v>
      </c>
      <c r="L21" s="25" t="s">
        <v>50</v>
      </c>
      <c r="M21" s="30" t="n">
        <v>0</v>
      </c>
      <c r="N21" s="25"/>
      <c r="O21" s="31" t="n">
        <f aca="false">ROUND(K21*M21,0)</f>
        <v>0</v>
      </c>
      <c r="P21" s="25"/>
      <c r="Q21" s="25"/>
      <c r="R21" s="25"/>
      <c r="S21" s="25"/>
      <c r="T21" s="23" t="n">
        <v>0</v>
      </c>
      <c r="U21" s="32" t="n">
        <f aca="false">ROUND(O21*T21,2)</f>
        <v>0</v>
      </c>
      <c r="W21" s="32" t="n">
        <f aca="false">ROUND(O21*A21,2)</f>
        <v>0</v>
      </c>
      <c r="X21" s="25" t="s">
        <v>51</v>
      </c>
    </row>
    <row r="22" s="24" customFormat="true" ht="63.75" hidden="false" customHeight="true" outlineLevel="0" collapsed="false">
      <c r="A22" s="23" t="n">
        <v>1</v>
      </c>
      <c r="D22" s="25" t="n">
        <v>8</v>
      </c>
      <c r="E22" s="25" t="n">
        <v>0</v>
      </c>
      <c r="F22" s="26" t="n">
        <v>1130008</v>
      </c>
      <c r="G22" s="25" t="s">
        <v>47</v>
      </c>
      <c r="H22" s="27" t="s">
        <v>63</v>
      </c>
      <c r="I22" s="28" t="s">
        <v>64</v>
      </c>
      <c r="J22" s="28"/>
      <c r="K22" s="29" t="n">
        <v>235.186</v>
      </c>
      <c r="L22" s="25" t="s">
        <v>50</v>
      </c>
      <c r="M22" s="30" t="n">
        <v>0</v>
      </c>
      <c r="N22" s="25"/>
      <c r="O22" s="31" t="n">
        <f aca="false">ROUND(K22*M22,0)</f>
        <v>0</v>
      </c>
      <c r="P22" s="25"/>
      <c r="Q22" s="25"/>
      <c r="R22" s="25"/>
      <c r="S22" s="25"/>
      <c r="T22" s="23" t="n">
        <v>0</v>
      </c>
      <c r="U22" s="32" t="n">
        <f aca="false">ROUND(O22*T22,2)</f>
        <v>0</v>
      </c>
      <c r="W22" s="32" t="n">
        <f aca="false">ROUND(O22*A22,2)</f>
        <v>0</v>
      </c>
      <c r="X22" s="25" t="s">
        <v>51</v>
      </c>
    </row>
    <row r="23" s="24" customFormat="true" ht="12.75" hidden="false" customHeight="true" outlineLevel="0" collapsed="false">
      <c r="A23" s="23" t="n">
        <v>1</v>
      </c>
      <c r="D23" s="25" t="n">
        <v>9</v>
      </c>
      <c r="E23" s="25" t="n">
        <v>0</v>
      </c>
      <c r="F23" s="26" t="n">
        <v>0</v>
      </c>
      <c r="G23" s="25" t="s">
        <v>47</v>
      </c>
      <c r="H23" s="27" t="s">
        <v>58</v>
      </c>
      <c r="I23" s="28" t="s">
        <v>59</v>
      </c>
      <c r="J23" s="28"/>
      <c r="K23" s="29" t="n">
        <v>16.799</v>
      </c>
      <c r="L23" s="25" t="s">
        <v>50</v>
      </c>
      <c r="M23" s="30" t="n">
        <v>0</v>
      </c>
      <c r="N23" s="25"/>
      <c r="O23" s="31" t="n">
        <f aca="false">ROUND(K23*M23,0)</f>
        <v>0</v>
      </c>
      <c r="P23" s="25"/>
      <c r="Q23" s="25"/>
      <c r="R23" s="25"/>
      <c r="S23" s="25"/>
      <c r="T23" s="23" t="n">
        <v>0</v>
      </c>
      <c r="U23" s="32" t="n">
        <f aca="false">ROUND(O23*T23,2)</f>
        <v>0</v>
      </c>
      <c r="W23" s="32" t="n">
        <f aca="false">ROUND(O23*A23,2)</f>
        <v>0</v>
      </c>
      <c r="X23" s="25" t="s">
        <v>51</v>
      </c>
    </row>
    <row r="24" customFormat="false" ht="3" hidden="false" customHeight="true" outlineLevel="0" collapsed="false"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customFormat="false" ht="15" hidden="false" customHeight="true" outlineLevel="0" collapsed="false">
      <c r="D25" s="33" t="s">
        <v>65</v>
      </c>
      <c r="E25" s="33"/>
      <c r="F25" s="33"/>
      <c r="G25" s="33"/>
      <c r="H25" s="34" t="s">
        <v>45</v>
      </c>
      <c r="I25" s="35" t="s">
        <v>46</v>
      </c>
      <c r="O25" s="36" t="n">
        <f aca="false">ROUND(SUBTOTAL(9,O14:O24),0)</f>
        <v>0</v>
      </c>
      <c r="Q25" s="37" t="n">
        <f aca="false">ROUND(SUBTOTAL(9,Q14:Q24),3)</f>
        <v>0</v>
      </c>
      <c r="S25" s="37" t="n">
        <f aca="false">ROUND(SUBTOTAL(9,S14:S24),3)</f>
        <v>0</v>
      </c>
      <c r="U25" s="1" t="n">
        <f aca="false">ROUND(SUBTOTAL(9,U14:U24),2)</f>
        <v>0</v>
      </c>
      <c r="W25" s="1" t="n">
        <f aca="false">ROUND(SUBTOTAL(9,W14:W24),2)</f>
        <v>0</v>
      </c>
    </row>
    <row r="26" customFormat="false" ht="12.75" hidden="false" customHeight="true" outlineLevel="0" collapsed="false"/>
    <row r="27" customFormat="false" ht="15" hidden="false" customHeight="true" outlineLevel="0" collapsed="false">
      <c r="D27" s="5"/>
      <c r="E27" s="5"/>
      <c r="F27" s="5"/>
      <c r="G27" s="5"/>
      <c r="H27" s="14" t="s">
        <v>66</v>
      </c>
      <c r="I27" s="15" t="s">
        <v>67</v>
      </c>
      <c r="J27" s="15"/>
      <c r="K27" s="15"/>
      <c r="L27" s="15"/>
      <c r="M27" s="15"/>
      <c r="N27" s="15"/>
      <c r="O27" s="15"/>
      <c r="P27" s="6"/>
      <c r="Q27" s="6"/>
      <c r="R27" s="6"/>
      <c r="S27" s="6"/>
      <c r="X27" s="1" t="s">
        <v>26</v>
      </c>
    </row>
    <row r="28" customFormat="false" ht="3" hidden="false" customHeight="true" outlineLevel="0" collapsed="false"/>
    <row r="29" customFormat="false" ht="25.5" hidden="false" customHeight="true" outlineLevel="0" collapsed="false">
      <c r="A29" s="16" t="n">
        <v>1</v>
      </c>
      <c r="D29" s="1" t="n">
        <v>1</v>
      </c>
      <c r="E29" s="1" t="n">
        <v>0</v>
      </c>
      <c r="F29" s="4" t="n">
        <v>1130014</v>
      </c>
      <c r="G29" s="1" t="s">
        <v>47</v>
      </c>
      <c r="H29" s="17" t="s">
        <v>68</v>
      </c>
      <c r="I29" s="18" t="s">
        <v>69</v>
      </c>
      <c r="J29" s="18"/>
      <c r="K29" s="19" t="n">
        <v>75.672</v>
      </c>
      <c r="L29" s="1" t="s">
        <v>70</v>
      </c>
      <c r="M29" s="20" t="n">
        <v>0</v>
      </c>
      <c r="O29" s="21" t="n">
        <f aca="false">ROUND(K29*M29,0)</f>
        <v>0</v>
      </c>
      <c r="P29" s="16" t="n">
        <v>0.00055</v>
      </c>
      <c r="Q29" s="19" t="n">
        <f aca="false">ROUND(K29*P29,3)</f>
        <v>0.042</v>
      </c>
      <c r="R29" s="16" t="n">
        <v>0.222</v>
      </c>
      <c r="S29" s="19" t="n">
        <f aca="false">ROUND(K29*R29,3)</f>
        <v>16.799</v>
      </c>
      <c r="T29" s="16" t="n">
        <v>0</v>
      </c>
      <c r="U29" s="22" t="n">
        <f aca="false">ROUND(O29*T29,2)</f>
        <v>0</v>
      </c>
      <c r="W29" s="22" t="n">
        <f aca="false">ROUND(O29*A29,2)</f>
        <v>0</v>
      </c>
      <c r="X29" s="1" t="s">
        <v>51</v>
      </c>
    </row>
    <row r="30" customFormat="false" ht="3" hidden="false" customHeight="true" outlineLevel="0" collapsed="false"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customFormat="false" ht="15" hidden="false" customHeight="true" outlineLevel="0" collapsed="false">
      <c r="D31" s="33" t="s">
        <v>65</v>
      </c>
      <c r="E31" s="33"/>
      <c r="F31" s="33"/>
      <c r="G31" s="33"/>
      <c r="H31" s="34" t="s">
        <v>66</v>
      </c>
      <c r="I31" s="35" t="s">
        <v>67</v>
      </c>
      <c r="O31" s="36" t="n">
        <f aca="false">ROUND(SUBTOTAL(9,O28:O30),0)</f>
        <v>0</v>
      </c>
      <c r="Q31" s="37" t="n">
        <f aca="false">ROUND(SUBTOTAL(9,Q28:Q30),3)</f>
        <v>0.042</v>
      </c>
      <c r="S31" s="37" t="n">
        <f aca="false">ROUND(SUBTOTAL(9,S28:S30),3)</f>
        <v>16.799</v>
      </c>
      <c r="U31" s="1" t="n">
        <f aca="false">ROUND(SUBTOTAL(9,U28:U30),2)</f>
        <v>0</v>
      </c>
      <c r="W31" s="1" t="n">
        <f aca="false">ROUND(SUBTOTAL(9,W28:W30),2)</f>
        <v>0</v>
      </c>
    </row>
    <row r="32" customFormat="false" ht="12.75" hidden="false" customHeight="true" outlineLevel="0" collapsed="false"/>
    <row r="33" customFormat="false" ht="15" hidden="false" customHeight="true" outlineLevel="0" collapsed="false">
      <c r="D33" s="5"/>
      <c r="E33" s="5"/>
      <c r="F33" s="5"/>
      <c r="G33" s="5"/>
      <c r="H33" s="14" t="s">
        <v>71</v>
      </c>
      <c r="I33" s="15" t="s">
        <v>72</v>
      </c>
      <c r="J33" s="15"/>
      <c r="K33" s="15"/>
      <c r="L33" s="15"/>
      <c r="M33" s="15"/>
      <c r="N33" s="15"/>
      <c r="O33" s="15"/>
      <c r="P33" s="6"/>
      <c r="Q33" s="6"/>
      <c r="R33" s="6"/>
      <c r="S33" s="6"/>
      <c r="X33" s="1" t="s">
        <v>26</v>
      </c>
    </row>
    <row r="34" customFormat="false" ht="3" hidden="false" customHeight="true" outlineLevel="0" collapsed="false"/>
    <row r="35" customFormat="false" ht="12.75" hidden="false" customHeight="true" outlineLevel="0" collapsed="false">
      <c r="A35" s="16" t="n">
        <v>1</v>
      </c>
      <c r="D35" s="1" t="n">
        <v>1</v>
      </c>
      <c r="E35" s="1" t="n">
        <v>0</v>
      </c>
      <c r="F35" s="4" t="n">
        <v>1130118</v>
      </c>
      <c r="G35" s="1" t="s">
        <v>47</v>
      </c>
      <c r="H35" s="17" t="s">
        <v>73</v>
      </c>
      <c r="I35" s="18" t="s">
        <v>74</v>
      </c>
      <c r="J35" s="18"/>
      <c r="K35" s="19" t="n">
        <v>0.042</v>
      </c>
      <c r="L35" s="1" t="s">
        <v>50</v>
      </c>
      <c r="M35" s="20" t="n">
        <v>0</v>
      </c>
      <c r="O35" s="21" t="n">
        <f aca="false">ROUND(K35*M35,0)</f>
        <v>0</v>
      </c>
      <c r="T35" s="16" t="n">
        <v>0</v>
      </c>
      <c r="U35" s="22" t="n">
        <f aca="false">ROUND(O35*T35,2)</f>
        <v>0</v>
      </c>
      <c r="W35" s="22" t="n">
        <f aca="false">ROUND(O35*A35,2)</f>
        <v>0</v>
      </c>
      <c r="X35" s="1" t="s">
        <v>51</v>
      </c>
    </row>
    <row r="36" customFormat="false" ht="3" hidden="false" customHeight="true" outlineLevel="0" collapsed="false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customFormat="false" ht="15" hidden="false" customHeight="true" outlineLevel="0" collapsed="false">
      <c r="D37" s="33" t="s">
        <v>65</v>
      </c>
      <c r="E37" s="33"/>
      <c r="F37" s="33"/>
      <c r="G37" s="33"/>
      <c r="H37" s="34" t="s">
        <v>71</v>
      </c>
      <c r="I37" s="35" t="s">
        <v>72</v>
      </c>
      <c r="O37" s="36" t="n">
        <f aca="false">ROUND(SUBTOTAL(9,O34:O36),0)</f>
        <v>0</v>
      </c>
      <c r="Q37" s="37" t="n">
        <f aca="false">ROUND(SUBTOTAL(9,Q34:Q36),3)</f>
        <v>0</v>
      </c>
      <c r="S37" s="37" t="n">
        <f aca="false">ROUND(SUBTOTAL(9,S34:S36),3)</f>
        <v>0</v>
      </c>
      <c r="U37" s="1" t="n">
        <f aca="false">ROUND(SUBTOTAL(9,U34:U36),2)</f>
        <v>0</v>
      </c>
      <c r="W37" s="1" t="n">
        <f aca="false">ROUND(SUBTOTAL(9,W34:W36),2)</f>
        <v>0</v>
      </c>
    </row>
    <row r="38" customFormat="false" ht="12.75" hidden="false" customHeight="true" outlineLevel="0" collapsed="false"/>
    <row r="39" customFormat="false" ht="15" hidden="false" customHeight="true" outlineLevel="0" collapsed="false">
      <c r="D39" s="5"/>
      <c r="E39" s="5"/>
      <c r="F39" s="5"/>
      <c r="G39" s="5"/>
      <c r="H39" s="14" t="s">
        <v>75</v>
      </c>
      <c r="I39" s="15" t="s">
        <v>76</v>
      </c>
      <c r="J39" s="15"/>
      <c r="K39" s="15"/>
      <c r="L39" s="15"/>
      <c r="M39" s="15"/>
      <c r="N39" s="15"/>
      <c r="O39" s="15"/>
      <c r="P39" s="6"/>
      <c r="Q39" s="6"/>
      <c r="R39" s="6"/>
      <c r="S39" s="6"/>
      <c r="X39" s="1" t="s">
        <v>26</v>
      </c>
    </row>
    <row r="40" customFormat="false" ht="3" hidden="false" customHeight="true" outlineLevel="0" collapsed="false"/>
    <row r="41" customFormat="false" ht="12.75" hidden="false" customHeight="true" outlineLevel="0" collapsed="false">
      <c r="A41" s="16" t="n">
        <v>1</v>
      </c>
      <c r="D41" s="1" t="n">
        <v>1</v>
      </c>
      <c r="E41" s="1" t="n">
        <v>0</v>
      </c>
      <c r="F41" s="4" t="n">
        <v>7280731</v>
      </c>
      <c r="G41" s="1" t="s">
        <v>47</v>
      </c>
      <c r="H41" s="17" t="s">
        <v>77</v>
      </c>
      <c r="I41" s="18" t="s">
        <v>78</v>
      </c>
      <c r="J41" s="18"/>
      <c r="K41" s="19" t="n">
        <v>24.36</v>
      </c>
      <c r="L41" s="1" t="s">
        <v>79</v>
      </c>
      <c r="M41" s="20" t="n">
        <v>0</v>
      </c>
      <c r="O41" s="21" t="n">
        <f aca="false">ROUND(K41*M41,0)</f>
        <v>0</v>
      </c>
      <c r="R41" s="16" t="n">
        <v>0.015</v>
      </c>
      <c r="S41" s="19" t="n">
        <f aca="false">ROUND(K41*R41,3)</f>
        <v>0.365</v>
      </c>
      <c r="T41" s="16" t="n">
        <v>0</v>
      </c>
      <c r="U41" s="22" t="n">
        <f aca="false">ROUND(O41*T41,2)</f>
        <v>0</v>
      </c>
      <c r="W41" s="22" t="n">
        <f aca="false">ROUND(O41*A41,2)</f>
        <v>0</v>
      </c>
      <c r="X41" s="1" t="s">
        <v>51</v>
      </c>
    </row>
    <row r="42" customFormat="false" ht="3" hidden="false" customHeight="true" outlineLevel="0" collapsed="false"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customFormat="false" ht="15" hidden="false" customHeight="true" outlineLevel="0" collapsed="false">
      <c r="D43" s="33" t="s">
        <v>65</v>
      </c>
      <c r="E43" s="33"/>
      <c r="F43" s="33"/>
      <c r="G43" s="33"/>
      <c r="H43" s="34" t="s">
        <v>75</v>
      </c>
      <c r="I43" s="35" t="s">
        <v>76</v>
      </c>
      <c r="O43" s="36" t="n">
        <f aca="false">ROUND(SUBTOTAL(9,O40:O42),0)</f>
        <v>0</v>
      </c>
      <c r="Q43" s="37" t="n">
        <f aca="false">ROUND(SUBTOTAL(9,Q40:Q42),3)</f>
        <v>0</v>
      </c>
      <c r="S43" s="37" t="n">
        <f aca="false">ROUND(SUBTOTAL(9,S40:S42),3)</f>
        <v>0.365</v>
      </c>
      <c r="U43" s="1" t="n">
        <f aca="false">ROUND(SUBTOTAL(9,U40:U42),2)</f>
        <v>0</v>
      </c>
      <c r="W43" s="1" t="n">
        <f aca="false">ROUND(SUBTOTAL(9,W40:W42),2)</f>
        <v>0</v>
      </c>
    </row>
    <row r="44" customFormat="false" ht="12.75" hidden="false" customHeight="true" outlineLevel="0" collapsed="false"/>
    <row r="45" customFormat="false" ht="15" hidden="false" customHeight="true" outlineLevel="0" collapsed="false">
      <c r="D45" s="5"/>
      <c r="E45" s="5"/>
      <c r="F45" s="5"/>
      <c r="G45" s="5"/>
      <c r="H45" s="14" t="s">
        <v>80</v>
      </c>
      <c r="I45" s="15" t="s">
        <v>81</v>
      </c>
      <c r="J45" s="15"/>
      <c r="K45" s="15"/>
      <c r="L45" s="15"/>
      <c r="M45" s="15"/>
      <c r="N45" s="15"/>
      <c r="O45" s="15"/>
      <c r="P45" s="6"/>
      <c r="Q45" s="6"/>
      <c r="R45" s="6"/>
      <c r="S45" s="6"/>
      <c r="X45" s="1" t="s">
        <v>26</v>
      </c>
    </row>
    <row r="46" customFormat="false" ht="3" hidden="false" customHeight="true" outlineLevel="0" collapsed="false"/>
    <row r="47" customFormat="false" ht="12.75" hidden="false" customHeight="true" outlineLevel="0" collapsed="false">
      <c r="A47" s="16" t="n">
        <v>1</v>
      </c>
      <c r="D47" s="1" t="n">
        <v>1</v>
      </c>
      <c r="E47" s="1" t="n">
        <v>0</v>
      </c>
      <c r="F47" s="4" t="n">
        <v>7371688</v>
      </c>
      <c r="G47" s="1" t="s">
        <v>47</v>
      </c>
      <c r="H47" s="17" t="s">
        <v>82</v>
      </c>
      <c r="I47" s="18" t="s">
        <v>83</v>
      </c>
      <c r="J47" s="18"/>
      <c r="K47" s="19" t="n">
        <v>24.36</v>
      </c>
      <c r="L47" s="1" t="s">
        <v>79</v>
      </c>
      <c r="M47" s="20" t="n">
        <v>0</v>
      </c>
      <c r="O47" s="21" t="n">
        <f aca="false">ROUND(K47*M47,0)</f>
        <v>0</v>
      </c>
      <c r="R47" s="16" t="n">
        <v>0.022</v>
      </c>
      <c r="S47" s="19" t="n">
        <f aca="false">ROUND(K47*R47,3)</f>
        <v>0.536</v>
      </c>
      <c r="T47" s="16" t="n">
        <v>0</v>
      </c>
      <c r="U47" s="22" t="n">
        <f aca="false">ROUND(O47*T47,2)</f>
        <v>0</v>
      </c>
      <c r="W47" s="22" t="n">
        <f aca="false">ROUND(O47*A47,2)</f>
        <v>0</v>
      </c>
      <c r="X47" s="1" t="s">
        <v>51</v>
      </c>
    </row>
    <row r="48" customFormat="false" ht="3" hidden="false" customHeight="true" outlineLevel="0" collapsed="false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customFormat="false" ht="15" hidden="false" customHeight="true" outlineLevel="0" collapsed="false">
      <c r="D49" s="33" t="s">
        <v>65</v>
      </c>
      <c r="E49" s="33"/>
      <c r="F49" s="33"/>
      <c r="G49" s="33"/>
      <c r="H49" s="34" t="s">
        <v>80</v>
      </c>
      <c r="I49" s="35" t="s">
        <v>81</v>
      </c>
      <c r="O49" s="36" t="n">
        <f aca="false">ROUND(SUBTOTAL(9,O46:O48),0)</f>
        <v>0</v>
      </c>
      <c r="Q49" s="37" t="n">
        <f aca="false">ROUND(SUBTOTAL(9,Q46:Q48),3)</f>
        <v>0</v>
      </c>
      <c r="S49" s="37" t="n">
        <f aca="false">ROUND(SUBTOTAL(9,S46:S48),3)</f>
        <v>0.536</v>
      </c>
      <c r="U49" s="1" t="n">
        <f aca="false">ROUND(SUBTOTAL(9,U46:U48),2)</f>
        <v>0</v>
      </c>
      <c r="W49" s="1" t="n">
        <f aca="false">ROUND(SUBTOTAL(9,W46:W48),2)</f>
        <v>0</v>
      </c>
    </row>
    <row r="50" customFormat="false" ht="12.75" hidden="false" customHeight="true" outlineLevel="0" collapsed="false"/>
    <row r="51" customFormat="false" ht="0.75" hidden="false" customHeight="true" outlineLevel="0" collapsed="false">
      <c r="J51" s="6"/>
      <c r="K51" s="6"/>
      <c r="L51" s="6"/>
      <c r="M51" s="6"/>
      <c r="N51" s="6"/>
      <c r="O51" s="6"/>
      <c r="P51" s="6"/>
      <c r="Q51" s="6"/>
      <c r="R51" s="6"/>
      <c r="S51" s="6"/>
    </row>
    <row r="52" customFormat="false" ht="15" hidden="false" customHeight="true" outlineLevel="0" collapsed="false">
      <c r="J52" s="38" t="s">
        <v>84</v>
      </c>
      <c r="K52" s="38"/>
      <c r="L52" s="38"/>
      <c r="M52" s="39"/>
      <c r="N52" s="39"/>
      <c r="O52" s="40" t="n">
        <f aca="false">ROUND(SUBTOTAL(9,O12:O51),0)</f>
        <v>0</v>
      </c>
      <c r="P52" s="39"/>
      <c r="Q52" s="41" t="n">
        <f aca="false">ROUND(SUBTOTAL(9,Q12:Q51),3)</f>
        <v>0.042</v>
      </c>
      <c r="R52" s="39"/>
      <c r="S52" s="41" t="n">
        <f aca="false">ROUND(SUBTOTAL(9,S12:S51),3)</f>
        <v>17.7</v>
      </c>
      <c r="U52" s="1" t="n">
        <f aca="false">ROUND(SUBTOTAL(9,U12:U51),2)</f>
        <v>0</v>
      </c>
      <c r="W52" s="1" t="n">
        <f aca="false">ROUND(SUBTOTAL(9,W12:W51),2)</f>
        <v>0</v>
      </c>
    </row>
    <row r="53" customFormat="false" ht="12.75" hidden="false" customHeight="true" outlineLevel="0" collapsed="false"/>
    <row r="54" customFormat="false" ht="13.5" hidden="false" customHeight="true" outlineLevel="0" collapsed="false">
      <c r="J54" s="10" t="s">
        <v>85</v>
      </c>
      <c r="K54" s="10"/>
      <c r="L54" s="10"/>
      <c r="O54" s="42" t="n">
        <f aca="false">ROUND(M54 * O52,0)</f>
        <v>0</v>
      </c>
      <c r="X54" s="1" t="s">
        <v>86</v>
      </c>
    </row>
    <row r="55" customFormat="false" ht="13.5" hidden="false" customHeight="true" outlineLevel="0" collapsed="false">
      <c r="J55" s="10" t="s">
        <v>87</v>
      </c>
      <c r="K55" s="10"/>
      <c r="L55" s="10"/>
      <c r="O55" s="42" t="n">
        <f aca="false">ROUND(M55 * O52,0)</f>
        <v>0</v>
      </c>
      <c r="X55" s="1" t="s">
        <v>86</v>
      </c>
    </row>
    <row r="56" customFormat="false" ht="0.75" hidden="false" customHeight="true" outlineLevel="0" collapsed="false">
      <c r="J56" s="5"/>
      <c r="K56" s="5"/>
      <c r="L56" s="6"/>
      <c r="M56" s="6"/>
      <c r="N56" s="6"/>
      <c r="O56" s="6"/>
    </row>
    <row r="57" customFormat="false" ht="15" hidden="false" customHeight="true" outlineLevel="0" collapsed="false">
      <c r="J57" s="43" t="s">
        <v>88</v>
      </c>
      <c r="K57" s="39"/>
      <c r="L57" s="39"/>
      <c r="M57" s="39"/>
      <c r="N57" s="39"/>
      <c r="O57" s="40" t="n">
        <f aca="false">ROUND(SUM(O52:O56),0)</f>
        <v>0</v>
      </c>
      <c r="U57" s="1" t="n">
        <f aca="false">ROUND(SUM(U52:U56),2)</f>
        <v>0</v>
      </c>
      <c r="W57" s="1" t="n">
        <f aca="false">ROUND(SUM(W52:W56),2)</f>
        <v>0</v>
      </c>
    </row>
    <row r="58" customFormat="false" ht="15" hidden="false" customHeight="true" outlineLevel="0" collapsed="false">
      <c r="A58" s="1" t="n">
        <v>1</v>
      </c>
      <c r="J58" s="1" t="s">
        <v>89</v>
      </c>
      <c r="K58" s="44" t="n">
        <v>0.21</v>
      </c>
      <c r="L58" s="45" t="n">
        <f aca="false">ROUND(W57+A58*W58,0)</f>
        <v>0</v>
      </c>
      <c r="M58" s="45"/>
      <c r="O58" s="42" t="n">
        <f aca="false">ROUND(K58*L58,0)</f>
        <v>0</v>
      </c>
      <c r="W58" s="42" t="n">
        <f aca="false">SUM(O54:O55)</f>
        <v>0</v>
      </c>
    </row>
    <row r="59" customFormat="false" ht="0.75" hidden="false" customHeight="true" outlineLevel="0" collapsed="false">
      <c r="J59" s="6"/>
      <c r="K59" s="6"/>
      <c r="L59" s="6"/>
      <c r="M59" s="6"/>
      <c r="N59" s="6"/>
      <c r="O59" s="6"/>
    </row>
    <row r="60" customFormat="false" ht="15" hidden="false" customHeight="true" outlineLevel="0" collapsed="false">
      <c r="J60" s="46" t="s">
        <v>90</v>
      </c>
      <c r="K60" s="46"/>
      <c r="L60" s="46"/>
      <c r="M60" s="46"/>
      <c r="N60" s="47"/>
      <c r="O60" s="48" t="n">
        <f aca="false">ROUND(SUM(O57:O59),0)</f>
        <v>0</v>
      </c>
    </row>
  </sheetData>
  <mergeCells count="43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D25:G25"/>
    <mergeCell ref="D27:G27"/>
    <mergeCell ref="I27:O27"/>
    <mergeCell ref="I29:J29"/>
    <mergeCell ref="D31:G31"/>
    <mergeCell ref="D33:G33"/>
    <mergeCell ref="I33:O33"/>
    <mergeCell ref="I35:J35"/>
    <mergeCell ref="D37:G37"/>
    <mergeCell ref="D39:G39"/>
    <mergeCell ref="I39:O39"/>
    <mergeCell ref="I41:J41"/>
    <mergeCell ref="D43:G43"/>
    <mergeCell ref="D45:G45"/>
    <mergeCell ref="I45:O45"/>
    <mergeCell ref="I47:J47"/>
    <mergeCell ref="D49:G49"/>
    <mergeCell ref="J52:L52"/>
    <mergeCell ref="J54:L54"/>
    <mergeCell ref="J55:L55"/>
    <mergeCell ref="J56:K56"/>
    <mergeCell ref="L58:M58"/>
    <mergeCell ref="J60:M60"/>
  </mergeCells>
  <printOptions headings="false" gridLines="tru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2020-01-25T09:55:28Z</dcterms:created>
  <dc:creator>Vratislav Tomášek</dc:creator>
  <dc:description/>
  <dc:language>cs-CZ</dc:language>
  <cp:lastModifiedBy/>
  <dcterms:modified xsi:type="dcterms:W3CDTF">2020-01-31T15:32:42Z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