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List1!$D$1:$O$553</definedName>
    <definedName function="false" hidden="false" localSheetId="0" name="_xlnm.Print_Titles" vbProcedure="false">List1!$1:$12</definedName>
    <definedName function="false" hidden="false" localSheetId="0" name="_xlnm.Print_Area" vbProcedure="false">List1!$D$1:$O$553</definedName>
    <definedName function="false" hidden="false" localSheetId="0" name="_xlnm.Print_Area_0" vbProcedure="false">List1!$D$1:$O$553</definedName>
    <definedName function="false" hidden="false" localSheetId="0" name="_xlnm.Print_Area_0_0" vbProcedure="false">List1!$D$1:$O$553</definedName>
    <definedName function="false" hidden="false" localSheetId="0" name="_xlnm.Print_Titles" vbProcedure="false">List1!$1:$12</definedName>
    <definedName function="false" hidden="false" localSheetId="0" name="_xlnm.Print_Titles_0" vbProcedure="false">List1!$1:$12</definedName>
    <definedName function="false" hidden="false" localSheetId="0" name="_xlnm.Print_Titles_0_0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<sst xmlns="http://schemas.openxmlformats.org/spreadsheetml/2006/main" count="1956" uniqueCount="738">
  <si>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</si>
  <si>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</si>
  <si>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</si>
  <si>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</si>
  <si>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</si>
  <si>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</si>
  <si>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</si>
  <si>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</si>
  <si>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</si>
  <si>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</si>
  <si>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</si>
  <si>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</si>
  <si>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</si>
  <si>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</si>
  <si>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</si>
  <si>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</si>
  <si>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</si>
  <si>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</si>
  <si>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</si>
  <si>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Vlastní objekt - nezapočitatelné náklady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</si>
  <si>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</si>
  <si>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</si>
  <si>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</si>
  <si>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</si>
  <si>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</si>
  <si>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</si>
  <si>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</si>
  <si>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</si>
  <si>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</si>
  <si>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</si>
  <si>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</si>
  <si>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</si>
  <si>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</si>
  <si>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</si>
  <si>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</si>
  <si>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</si>
  <si>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</si>
  <si>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</si>
  <si>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</si>
  <si>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</si>
  <si>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</si>
  <si>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</si>
  <si>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</si>
  <si>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</si>
  <si>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</si>
  <si>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</si>
  <si>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</si>
  <si>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   </t>
  </si>
  <si>
    <t xml:space="preserve">C16220-1102/00
</t>
  </si>
  <si>
    <t xml:space="preserve">Vodorovné přemístění do 50 m výkopku z horniny tř. 1 až 4
Odvoz na mezideponii+přívoz pro zásyp jímky.</t>
  </si>
  <si>
    <t xml:space="preserve">m3  </t>
  </si>
  <si>
    <t xml:space="preserve">K</t>
  </si>
  <si>
    <t xml:space="preserve">C16710-1101/00
</t>
  </si>
  <si>
    <t xml:space="preserve">Nakládání výkopku z hornin tř. 1 až 4 do 100 m3
Pro zásp stávající jímky+pro odvoz na skládku.</t>
  </si>
  <si>
    <t xml:space="preserve">C17410-1102/00
</t>
  </si>
  <si>
    <t xml:space="preserve">Zásyp v uzavřených prostorech sypaninou se zhutněním
Zásyp stávající jímky.</t>
  </si>
  <si>
    <t xml:space="preserve">MEZISOUČET: </t>
  </si>
  <si>
    <t xml:space="preserve">0210</t>
  </si>
  <si>
    <t xml:space="preserve">Úprava podloží</t>
  </si>
  <si>
    <t xml:space="preserve">C21156-1111/00</t>
  </si>
  <si>
    <t xml:space="preserve">Výplň odvodňovacích žeber nebo trativodů kamenivem hrubým drceným frakce 8-16 mm</t>
  </si>
  <si>
    <t xml:space="preserve">C21275-5214/00
</t>
  </si>
  <si>
    <t xml:space="preserve">Trativody z drenážních trubek plastových flexibilních D 100 mm bez lože
ozn.e</t>
  </si>
  <si>
    <t xml:space="preserve">m   </t>
  </si>
  <si>
    <t xml:space="preserve">0300</t>
  </si>
  <si>
    <t xml:space="preserve">Svislé konstrukce</t>
  </si>
  <si>
    <t xml:space="preserve">C31723-4410/00</t>
  </si>
  <si>
    <t xml:space="preserve">Vyzdívka mezi nosníky z cihel pálených na MC</t>
  </si>
  <si>
    <t xml:space="preserve">C31714-2322/00</t>
  </si>
  <si>
    <t xml:space="preserve">Překlady nenosné přímé z pórobetonu Ytong v příčkách tl 150 mm pro světlost otvoru do 1010 mm</t>
  </si>
  <si>
    <t xml:space="preserve">kus </t>
  </si>
  <si>
    <t xml:space="preserve">C31716-8132/00</t>
  </si>
  <si>
    <t xml:space="preserve">Překlad keramický vysoký v 23,8 cm dl 150 cm</t>
  </si>
  <si>
    <t xml:space="preserve">C31716-8      
</t>
  </si>
  <si>
    <t xml:space="preserve">Překlad keramický vysoký v 23,8 cm dl 350cm
Dodatek č.1-zesílení stropů--2.NP.-v m.č.2.2+2.3 nebudou překlady..</t>
  </si>
  <si>
    <t xml:space="preserve">C31799-8110/00</t>
  </si>
  <si>
    <t xml:space="preserve">Tepelná izolace mezi překlady v 24 cm z polystyrénu tl do 30 mm</t>
  </si>
  <si>
    <t xml:space="preserve">C31799-8112/00</t>
  </si>
  <si>
    <t xml:space="preserve">Tepelná izolace mezi překlady v 24 cm z polystyrénu tl 70 mm</t>
  </si>
  <si>
    <t xml:space="preserve">C31920-2331/00</t>
  </si>
  <si>
    <t xml:space="preserve">Vyrovnání nerovného povrchu zdiva tl do 150 mm přizděním</t>
  </si>
  <si>
    <t xml:space="preserve">m2  </t>
  </si>
  <si>
    <t xml:space="preserve">C33127-1125/00</t>
  </si>
  <si>
    <t xml:space="preserve">Zdivo pilířů z cihel vápenopískových dl 290 mm na SMS 5 MPa</t>
  </si>
  <si>
    <t xml:space="preserve">C34227-2323/00
</t>
  </si>
  <si>
    <t xml:space="preserve">Příčky tl 100 mm z pórobetonových přesných příčkovek objemové hmotnosti 500 kg/m3
Kotvení příček je uvažováno c ceně.</t>
  </si>
  <si>
    <t xml:space="preserve">C34227-2523/00
</t>
  </si>
  <si>
    <t xml:space="preserve">Příčky tl 150 mm z pórobetonových přesných příčkovek objemové hmotnosti 500 kg/m3
kotvení příček je uvažováno v ceně.
Případné překladyy jsou uvažovány v ceně.</t>
  </si>
  <si>
    <t xml:space="preserve">C34648-1121/00</t>
  </si>
  <si>
    <t xml:space="preserve">Zaplentování rýh, potrubí, výklenků nebo nik ve stropu rabicovým pletivem</t>
  </si>
  <si>
    <t xml:space="preserve">0400</t>
  </si>
  <si>
    <t xml:space="preserve">Vodorovné konstrukce</t>
  </si>
  <si>
    <t xml:space="preserve">C41323-1211/00
</t>
  </si>
  <si>
    <t xml:space="preserve">Zazdívka zhlaví stropních trámů průřezu do 20000 mm2
Dodatek č.1-zesílení stropů.</t>
  </si>
  <si>
    <t xml:space="preserve">C41323-2221/00</t>
  </si>
  <si>
    <t xml:space="preserve">Zazdívka zhlaví válcovaných nosníků v do 300 mm</t>
  </si>
  <si>
    <t xml:space="preserve">C41394-1123/00</t>
  </si>
  <si>
    <t xml:space="preserve">Osazování ocelových válcovaných nosníků stropů I, IE, U, UE nebo L do č. 22</t>
  </si>
  <si>
    <t xml:space="preserve">t   </t>
  </si>
  <si>
    <t xml:space="preserve">27.10.70      </t>
  </si>
  <si>
    <t xml:space="preserve">1338063000
</t>
  </si>
  <si>
    <t xml:space="preserve">tyč ocelová I, značka oceli S 235 JR, označení
průřezu 160</t>
  </si>
  <si>
    <t xml:space="preserve">M</t>
  </si>
  <si>
    <t xml:space="preserve">27.10.71      </t>
  </si>
  <si>
    <t xml:space="preserve">1348091000
</t>
  </si>
  <si>
    <t xml:space="preserve">tyč ocelová I, jakost S 235 JR označení
průřezu 180</t>
  </si>
  <si>
    <t xml:space="preserve">C43431-1      </t>
  </si>
  <si>
    <t xml:space="preserve">Schodišťové stupně dusané na terén z betonu tř. C 20/25 bez potěru</t>
  </si>
  <si>
    <t xml:space="preserve">C43435-1141/00</t>
  </si>
  <si>
    <t xml:space="preserve">Zřízení bednění stupňů přímočarých schodišť</t>
  </si>
  <si>
    <t xml:space="preserve">C43435-1142/00</t>
  </si>
  <si>
    <t xml:space="preserve">Odstranění bednění stupňů přímočarých schodišť</t>
  </si>
  <si>
    <t xml:space="preserve">0610</t>
  </si>
  <si>
    <t xml:space="preserve">Úpravy povrchů vnitřní</t>
  </si>
  <si>
    <t xml:space="preserve">C61240-9991/00
</t>
  </si>
  <si>
    <t xml:space="preserve">Začištění omítek kolem oken, dveří, podlah nebo obkladů
Nové otvory do stávajícího zdiva.</t>
  </si>
  <si>
    <t xml:space="preserve">C61247-4115/00
</t>
  </si>
  <si>
    <t xml:space="preserve">Vnitřní omítka pórobetonových stěn tl 8 mm ze suché směsi Ytong
Dodatek č.1-zesílení stropů-opraveno v 2.NP.-m.č.2.4</t>
  </si>
  <si>
    <t xml:space="preserve">C61247-3185/00</t>
  </si>
  <si>
    <t xml:space="preserve">Příplatek k vnitřní omítce zdiva ze suchých směsí za zabudované omítníky</t>
  </si>
  <si>
    <t xml:space="preserve">C61247-3186/00
</t>
  </si>
  <si>
    <t xml:space="preserve">Příplatek k vnitřní omítce zdiva ze suchých směsí za zabudované rohovníky
odhad
1m2 omítek=0,4bm rohovníků</t>
  </si>
  <si>
    <t xml:space="preserve">C61248-1119/00
</t>
  </si>
  <si>
    <t xml:space="preserve">Potažení vnitřních stěn sklovláknitým pletivem vtlačením do tmele s přichycením
Na YTONGU,vč.obkladů
Dodatek č.1-zesílení stropů-opraveno v 2.NP.-m.č.2.4.</t>
  </si>
  <si>
    <t xml:space="preserve">C61242-5931/00
</t>
  </si>
  <si>
    <t xml:space="preserve">Omítka vápenná štuková vnitřního ostění okenního nebo dveřního
Dodatek č.1-zesílení stropů-opraveno v 2.NP.-mč.2.4.</t>
  </si>
  <si>
    <t xml:space="preserve">C61245-6212/00
</t>
  </si>
  <si>
    <t xml:space="preserve">Postřik izolací nebo konstrukcí stěn MC včetně potažení a hrubým zarovnáním tl 8 mm
Obklady na stávajícím a novém zdivu (mimo YTONGU)
Dodatek č.1-zesílení stropů-opraveno 2.NP.-m.č.2.4.</t>
  </si>
  <si>
    <t xml:space="preserve">0620</t>
  </si>
  <si>
    <t xml:space="preserve">Úpravy povrchů vnější</t>
  </si>
  <si>
    <t xml:space="preserve">C62242-5721/00
</t>
  </si>
  <si>
    <t xml:space="preserve">Oprava vnějších omítek štukových MV nebo MVC členitosti V v rozsahu do 80 %
Odhadový výpočet.</t>
  </si>
  <si>
    <t xml:space="preserve">C62245-1143/00</t>
  </si>
  <si>
    <t xml:space="preserve">Vnější omítka stěn a štítů cementová štuková plstí hlazená složitosti II</t>
  </si>
  <si>
    <t xml:space="preserve">              
</t>
  </si>
  <si>
    <t xml:space="preserve">D+M nátěr na vnější omítku
Hmotnost propřesun hmot je uvažovaná v ceně.</t>
  </si>
  <si>
    <t xml:space="preserve">              
</t>
  </si>
  <si>
    <t xml:space="preserve">Vnější omítka tenkovrstvá probarvená tl.8 mm
Skladba  S11</t>
  </si>
  <si>
    <t xml:space="preserve">0630</t>
  </si>
  <si>
    <t xml:space="preserve">Podlahové konstrukce</t>
  </si>
  <si>
    <t xml:space="preserve">C63245-1031/00</t>
  </si>
  <si>
    <t xml:space="preserve">Vyrovnávací potěr tl do 20 mm z MC 15 provedený v ploše</t>
  </si>
  <si>
    <t xml:space="preserve">C63245-1032/00</t>
  </si>
  <si>
    <t xml:space="preserve">Vyrovnávací potěr tl do 30 mm z MC 15 provedený v ploše</t>
  </si>
  <si>
    <t xml:space="preserve">C63245-1626/00</t>
  </si>
  <si>
    <t xml:space="preserve">Potěr pískocementový tl 20 mm stupňů a schodnic tř. C 25 běžný</t>
  </si>
  <si>
    <t xml:space="preserve">C63248-1      
</t>
  </si>
  <si>
    <t xml:space="preserve">Separační vrstva z geotextilie 300 g/m2
Dodatek č.1-zesílení stropů.</t>
  </si>
  <si>
    <t xml:space="preserve">C63712-1111/00</t>
  </si>
  <si>
    <t xml:space="preserve">Okapový chodník z kačírku tl 100 mm s udusáním</t>
  </si>
  <si>
    <t xml:space="preserve">D+M vyrovnávací násyp z drceného keramzitu
Dodatek č.1-zesílení stopů.</t>
  </si>
  <si>
    <t xml:space="preserve">0640</t>
  </si>
  <si>
    <t xml:space="preserve">Osazování</t>
  </si>
  <si>
    <t xml:space="preserve">C64294-2111/00
</t>
  </si>
  <si>
    <t xml:space="preserve">Osazování zárubní nebo rámů dveřních kovových do 2,5 m2 na MC
ozn.D5/lL+D5/P+D10/L+D10/P+D11/P6+D12/L+D12/P+D13/L+D14/L+D14/P</t>
  </si>
  <si>
    <t xml:space="preserve">28.12.10      </t>
  </si>
  <si>
    <t xml:space="preserve">5533111500
</t>
  </si>
  <si>
    <t xml:space="preserve">zárubeň ocelová pro běžné zdění H 110 700 L/P
ozn.D9/L+D9/P+D10/L+D10/P</t>
  </si>
  <si>
    <t xml:space="preserve">5533115400
</t>
  </si>
  <si>
    <t xml:space="preserve">zárubeň ocelová pro běžné zdění H 160 700 L/P
ozn.D9/L</t>
  </si>
  <si>
    <t xml:space="preserve">5533111700
</t>
  </si>
  <si>
    <t xml:space="preserve">zárubeň ocelová pro běžné zdění H 110 800 L/P
ozn.D11/P+D12/L</t>
  </si>
  <si>
    <t xml:space="preserve">5533115600
</t>
  </si>
  <si>
    <t xml:space="preserve">zárubeň ocelová pro běžné zdění H 160 800 L/P
ozn.D12/P</t>
  </si>
  <si>
    <t xml:space="preserve">5533111900
</t>
  </si>
  <si>
    <t xml:space="preserve">zárubeň ocelová pro běžné zdění H 110 900 L/P
ozn.D13/L</t>
  </si>
  <si>
    <t xml:space="preserve">5533115800
</t>
  </si>
  <si>
    <t xml:space="preserve">zárubeň ocelová pro běžné zdění H 160 900 L/P
ozn.D5/L+D5/P</t>
  </si>
  <si>
    <t xml:space="preserve">5533120100
</t>
  </si>
  <si>
    <t xml:space="preserve">zárubeň ocelová s drážkou pro těsnění
H 110 DV 900 L/P
ozn.D 11/L
ozn.D14/L+D14/P</t>
  </si>
  <si>
    <t xml:space="preserve">5533122200
</t>
  </si>
  <si>
    <t xml:space="preserve">zárubeň ocelová s drážkou pro těsnění
H 160 DV 900 L/P
ozn.D14/L+D14/P</t>
  </si>
  <si>
    <t xml:space="preserve">C64294-4121/00
</t>
  </si>
  <si>
    <t xml:space="preserve">Osazování ocelových zárubní dodatečné pl do 2,5 m2
ozn.D7/P</t>
  </si>
  <si>
    <t xml:space="preserve">              </t>
  </si>
  <si>
    <t xml:space="preserve">00000-2225
</t>
  </si>
  <si>
    <t xml:space="preserve">553 zárubeň ocelová  s drážkou pro těsnění
H 110 850/2150mm
ATYP
ozn.D7/P</t>
  </si>
  <si>
    <t xml:space="preserve">00000-2226
</t>
  </si>
  <si>
    <t xml:space="preserve">553 zárubeň ocelová  s drážkou pro těsnění
 H 160 850/2150mm
ATYP
ozn.D7/P</t>
  </si>
  <si>
    <t xml:space="preserve">C64294-4221/00
</t>
  </si>
  <si>
    <t xml:space="preserve">Osazování ocelových zárubní dodatečné pl přes 2,5 m2
ozn.D15/P</t>
  </si>
  <si>
    <t xml:space="preserve">00000-2227
</t>
  </si>
  <si>
    <t xml:space="preserve">553 zárubeň ocelová s drážkou pro těsnění
H200 1600/2150mm
ATY|P
</t>
  </si>
  <si>
    <t xml:space="preserve">0900</t>
  </si>
  <si>
    <t xml:space="preserve">Ostatní konstrukce a práce</t>
  </si>
  <si>
    <t xml:space="preserve">C95290-1111/00
</t>
  </si>
  <si>
    <t xml:space="preserve">Vyčištění budov bytové a občanské výstavby při výšce podlaží do 4 m
Dodatek č.1-zesílení stropů-upravena výměra m.č.2.2,2.3,2.4 v 2.NP.</t>
  </si>
  <si>
    <t xml:space="preserve">C95394-2      
</t>
  </si>
  <si>
    <t xml:space="preserve">Osazování výlezu na střechu be jej dodání
ozn.O11</t>
  </si>
  <si>
    <t xml:space="preserve">00000-2229
</t>
  </si>
  <si>
    <t xml:space="preserve">Výlez na střechu   980*680mm
 -termoizolační výlez s otvíráním vpravo-střešní okno+výlez
-rám+křídlo-severská borovice.
-termoizolační dvojsklo 4H-16-4T,Ug=1,1 W/m2K</t>
  </si>
  <si>
    <t xml:space="preserve">0940</t>
  </si>
  <si>
    <t xml:space="preserve">Lešení</t>
  </si>
  <si>
    <t xml:space="preserve">C94911-1112/00</t>
  </si>
  <si>
    <t xml:space="preserve">Lešení lehké pomocné kozové trubkové o výšce lešeňové podlahy do 1,9 m</t>
  </si>
  <si>
    <t xml:space="preserve">0960</t>
  </si>
  <si>
    <t xml:space="preserve">Bourací práce</t>
  </si>
  <si>
    <t xml:space="preserve">C96203-1133/00
</t>
  </si>
  <si>
    <t xml:space="preserve">Bourání příček z cihel pálených na MVC tl do 150 mm
Dodatek č.1-zesílení stropů.
Neuvažováno vybourání otvoru (zvětšení) mezi m.č.2.2 a 2.3-vybouraná celá příčka
-jiná položka.</t>
  </si>
  <si>
    <t xml:space="preserve">C96203-1133/00
</t>
  </si>
  <si>
    <t xml:space="preserve">Bourání příček z cihel pálených na MVC tl do 150 mm
Dodatek č.1-zesílení stropů.
.</t>
  </si>
  <si>
    <t xml:space="preserve">C96203-2231/00</t>
  </si>
  <si>
    <t xml:space="preserve">Bourání zdiva z cihel pálených nebo vápenopískových na MV nebo MVC</t>
  </si>
  <si>
    <t xml:space="preserve">C96304-2819/00</t>
  </si>
  <si>
    <t xml:space="preserve">Bourání schodišťových stupňů betonových zhotovených na místě</t>
  </si>
  <si>
    <t xml:space="preserve">C96504-2131/00
</t>
  </si>
  <si>
    <t xml:space="preserve">Bourání podkladů pod dlažby nebo mazanin betonových nebo z litého asfaltu tl do 100 mm pl
do 4 m2</t>
  </si>
  <si>
    <t xml:space="preserve">C96504-2141/00
</t>
  </si>
  <si>
    <t xml:space="preserve">Bourání podkladů pod dlažby nebo mazanin betonových nebo z litého asfaltu tl do 100 mm pl
přes 4 m2</t>
  </si>
  <si>
    <t xml:space="preserve">C96504-2231/00
</t>
  </si>
  <si>
    <t xml:space="preserve">Bourání podkladů pod dlažby nebo mazanin betonových nebo z litého asfaltu tl přes 100 mm pl
do 4 m2</t>
  </si>
  <si>
    <t xml:space="preserve">C96504-2241/00
</t>
  </si>
  <si>
    <t xml:space="preserve">Bourání podkladů pod dlažby nebo mazanin betonových nebo z litého asfaltu tl přes 100 mm pl
přes 4m2</t>
  </si>
  <si>
    <t xml:space="preserve">C96504-4121/00</t>
  </si>
  <si>
    <t xml:space="preserve">Bourání podkladů pod dlažby tl.50mm</t>
  </si>
  <si>
    <t xml:space="preserve">C96508-1213/00</t>
  </si>
  <si>
    <t xml:space="preserve">Bourání podlah z dlaždic keramických nebo xylolitových tl do 10 mm pl přes 1 m2</t>
  </si>
  <si>
    <t xml:space="preserve">C96508-2923/00
</t>
  </si>
  <si>
    <t xml:space="preserve">Odstranění násypů pod podlahy tl do 100 mm pl přes 2 m2
Dodatek č.1-zesílení stropů.</t>
  </si>
  <si>
    <t xml:space="preserve">C96508-2932/00</t>
  </si>
  <si>
    <t xml:space="preserve">Odstranění násypů pod podlahy tl do 200 mm pl do 2 m2</t>
  </si>
  <si>
    <t xml:space="preserve">C96508-2933/00</t>
  </si>
  <si>
    <t xml:space="preserve">Odstranění násypů pod podlahy tl do 200 mm pl přes 2 m2</t>
  </si>
  <si>
    <t xml:space="preserve">C96508-2933/00
</t>
  </si>
  <si>
    <t xml:space="preserve">Odstranění násypů pod podlahy tl do 200 mm pl přes 2 m2
Dodatek č.1-zesílení stropů.</t>
  </si>
  <si>
    <t xml:space="preserve">C96703-1732/00</t>
  </si>
  <si>
    <t xml:space="preserve">Přisekání plošné zdiva z cihel pálených na MV nebo MVC tl do 100 mm</t>
  </si>
  <si>
    <t xml:space="preserve">C96703-1733/00</t>
  </si>
  <si>
    <t xml:space="preserve">Přisekání plošné zdiva z cihel pálených na MV nebo MVC tl do 150 mm</t>
  </si>
  <si>
    <t xml:space="preserve">C96703-1734/00</t>
  </si>
  <si>
    <t xml:space="preserve">Přisekání plošné zdiva z cihel pálených na MV nebo MVC tl do 300 mm</t>
  </si>
  <si>
    <t xml:space="preserve">C96806-2455/00</t>
  </si>
  <si>
    <t xml:space="preserve">Vybourání dřevěných dveřních zárubní pl do 2 m2</t>
  </si>
  <si>
    <t xml:space="preserve">C96806-2456/00</t>
  </si>
  <si>
    <t xml:space="preserve">Vybourání dřevěných dveřních zárubní pl přes 2 m2</t>
  </si>
  <si>
    <t xml:space="preserve">0970</t>
  </si>
  <si>
    <t xml:space="preserve">Ostatní bourací práce</t>
  </si>
  <si>
    <t xml:space="preserve">C97103-3641/00</t>
  </si>
  <si>
    <t xml:space="preserve">Vybourání otvorů ve zdivu cihelném pl do 4 m2 na MVC nebo MV tl do 300 mm</t>
  </si>
  <si>
    <t xml:space="preserve">C97103-3651/00</t>
  </si>
  <si>
    <t xml:space="preserve">Vybourání otvorů ve zdivu cihelném pl do 4 m2 na MVC nebo MV tl do 600 mm</t>
  </si>
  <si>
    <t xml:space="preserve">C97303-1324/00</t>
  </si>
  <si>
    <t xml:space="preserve">Vysekání kapes ve zdivu cihelném na MV nebo MVC pl do 0,10 m2 hl do 150 mm</t>
  </si>
  <si>
    <t xml:space="preserve">C97303-1324/00
</t>
  </si>
  <si>
    <t xml:space="preserve">Vysekání kapes ve zdivu cihelném na MV nebo MVC pl do 0,10 m2 hl do 150 mm
Dodatek č.1-zesíleníí stropů..</t>
  </si>
  <si>
    <t xml:space="preserve">C97303-1812/00</t>
  </si>
  <si>
    <t xml:space="preserve">Vysekání kapes ve zdivu cihelném na MV nebo MVC pro zavázání příček tl do 100 mm</t>
  </si>
  <si>
    <t xml:space="preserve">C97303-1813/00</t>
  </si>
  <si>
    <t xml:space="preserve">Vysekání kapes ve zdivu cihelném na MV nebo MVC pro zavázání příček tl do 150 mm</t>
  </si>
  <si>
    <t xml:space="preserve">C97801-3191/00
</t>
  </si>
  <si>
    <t xml:space="preserve">Otlučení vnitřních omítek stěn MV nebo MVC stěn o rozsahu do 100 %
Dodatek č.1-zesílení stropů..
Nauvažováno otlučení omítek u zvětšení otvoru-mezi m.č.2.2 a 2.3-vybouraná  celá
příčka-jiná položka.</t>
  </si>
  <si>
    <t xml:space="preserve">C97801-3191/00
</t>
  </si>
  <si>
    <t xml:space="preserve">Otlučení vnitřních omítek stěn MV nebo MVC stěn o rozsahu do 100 %
Dodatek č.1-zesílení stropů.</t>
  </si>
  <si>
    <t xml:space="preserve">C97805-7321/00</t>
  </si>
  <si>
    <t xml:space="preserve">Odsekání a odebrání obkladů ze schodišťových konstrukcí z desek z umělého kamene stupnic</t>
  </si>
  <si>
    <t xml:space="preserve">C97805-7331/00</t>
  </si>
  <si>
    <t xml:space="preserve">Odsekání a odebrání obkladů ze schodišťových konstrukcí z desek z itého teraca podstupnic</t>
  </si>
  <si>
    <t xml:space="preserve">C97805-9541/00
</t>
  </si>
  <si>
    <t xml:space="preserve">Odsekání a odebrání obkladů stěn z vnitřních obkládaček pl přes 1 m2
Obklady+soklíky.</t>
  </si>
  <si>
    <t xml:space="preserve">C97901-1111/00</t>
  </si>
  <si>
    <t xml:space="preserve">Svislá doprava suti a vybouraných hmot za prvé podlaží</t>
  </si>
  <si>
    <t xml:space="preserve">C97901-1121/00</t>
  </si>
  <si>
    <t xml:space="preserve">Svislá doprava suti a vybouraných hmot ZKD podlaží</t>
  </si>
  <si>
    <t xml:space="preserve">C97908-2111/00</t>
  </si>
  <si>
    <t xml:space="preserve">Vnitrostaveništní vodorovná doprava suti a vybouraných hmot do 10 m</t>
  </si>
  <si>
    <t xml:space="preserve">C97908-2121/00
</t>
  </si>
  <si>
    <t xml:space="preserve">Vnitrostaveništní vodorovná doprava suti a vybouraných hmot ZKD 5 m přes 10 m
do 50m</t>
  </si>
  <si>
    <t xml:space="preserve">C97908-1111/00</t>
  </si>
  <si>
    <t xml:space="preserve">Odvoz suti a vybouraných hmot na skládku do 1 km</t>
  </si>
  <si>
    <t xml:space="preserve">C97908-1121/00
</t>
  </si>
  <si>
    <t xml:space="preserve">Odvoz suti a vybouraných hmot na skládku ZKD 1 km přes 1 km
Nebezpečný materiál.
odhad
do 16km-skládka Rakovník
Směsná suť
do 20km-skládka Lány</t>
  </si>
  <si>
    <t xml:space="preserve">Skládkovné-směsná suť</t>
  </si>
  <si>
    <t xml:space="preserve">Skládkovné-nebezpečný odpad</t>
  </si>
  <si>
    <t xml:space="preserve">Ostatní bourací práce HSV
Jr uvažováno 6% z nákladů bouracích prací HSV bez odvozů.</t>
  </si>
  <si>
    <t xml:space="preserve">0990</t>
  </si>
  <si>
    <t xml:space="preserve">Přesun hmot HSV</t>
  </si>
  <si>
    <t xml:space="preserve">C99928-1111/00</t>
  </si>
  <si>
    <t xml:space="preserve">Přesun hmot pro opravy a údržbu budov v do 25 m</t>
  </si>
  <si>
    <t xml:space="preserve">7110</t>
  </si>
  <si>
    <t xml:space="preserve">Izolace proti vodě</t>
  </si>
  <si>
    <t xml:space="preserve">C71142-1131/00
</t>
  </si>
  <si>
    <t xml:space="preserve">Provedení izolace proti tlakové vodě vodorovné za horka nátěrem asfaltovým
Dodatek č.1-zesílení stropů.
Skladba S13.</t>
  </si>
  <si>
    <t xml:space="preserve">00000-2287
</t>
  </si>
  <si>
    <t xml:space="preserve">Hydroizolační nátěr
Odhadová spotřeba 4kg/m2
Dodatek č.1-zesílení stropů.
Skladba S12+S13
Jsou uvažovány 4kg nátěru/m2 plochy.</t>
  </si>
  <si>
    <t xml:space="preserve">C71147-       
</t>
  </si>
  <si>
    <t xml:space="preserve">Izol.tlak.volně vod.term.polyetylen s přelepenými spoji
skladba S8</t>
  </si>
  <si>
    <t xml:space="preserve">00000-1804</t>
  </si>
  <si>
    <t xml:space="preserve">Parotěsná zábrana</t>
  </si>
  <si>
    <t xml:space="preserve">C71147-       
</t>
  </si>
  <si>
    <t xml:space="preserve">Izol.tlak.volně vod.term.polyetylen s přelepenými spoji
Dodatek č.1-zesílení  stropů.
Skladba S 13</t>
  </si>
  <si>
    <t xml:space="preserve">00000-2288</t>
  </si>
  <si>
    <t xml:space="preserve">Parozábrana-PE fólie</t>
  </si>
  <si>
    <t xml:space="preserve">C71149-3      
</t>
  </si>
  <si>
    <t xml:space="preserve">Izolace proti podpovrchové a tlakové vodě hydroizolační kvalitní nátěr
srov.pol
Skladba S8+S9+S10</t>
  </si>
  <si>
    <t xml:space="preserve">7120</t>
  </si>
  <si>
    <t xml:space="preserve">Povlakové krytiny</t>
  </si>
  <si>
    <t xml:space="preserve">C71223-0202/00</t>
  </si>
  <si>
    <t xml:space="preserve">Mtž difúzní fólie paropropustné na šikmé střechy, vč.lep.pásky ve skl.&gt;20-45°</t>
  </si>
  <si>
    <t xml:space="preserve">C71223-0203/00</t>
  </si>
  <si>
    <t xml:space="preserve">Mtž difúzní fólie paropropustné na šikmé střechy, vč.lep.pásky TYVEK, ve skl.&gt;45°</t>
  </si>
  <si>
    <t xml:space="preserve">00000-2159</t>
  </si>
  <si>
    <t xml:space="preserve">Paropropustná difúzní fólie tl.0,2mm</t>
  </si>
  <si>
    <t xml:space="preserve">C71232-1132/00
</t>
  </si>
  <si>
    <t xml:space="preserve">Provedení povlakové krytiny střech do 10° za horka nátěrem asfaltovým
Skladba S11
2 vrstvy.</t>
  </si>
  <si>
    <t xml:space="preserve">00000-2230</t>
  </si>
  <si>
    <t xml:space="preserve">Horký asfalt 2 kg/m2</t>
  </si>
  <si>
    <t xml:space="preserve">00000-2231</t>
  </si>
  <si>
    <t xml:space="preserve">Horký asfalt 4 kg/m2</t>
  </si>
  <si>
    <t xml:space="preserve">C71234-1559/00
</t>
  </si>
  <si>
    <t xml:space="preserve">Provedení povlakové krytiny střech do 10° pásy NAIP přitavením v plné ploše
Skladba S11</t>
  </si>
  <si>
    <t xml:space="preserve">00000-2156</t>
  </si>
  <si>
    <t xml:space="preserve">Podkladní asfaltový pás</t>
  </si>
  <si>
    <t xml:space="preserve">C71236-3      
</t>
  </si>
  <si>
    <t xml:space="preserve">Provedení povlakové krytiny střech do 10° tseparační fólií PVC
*srov.pol.
Skladba S11</t>
  </si>
  <si>
    <t xml:space="preserve">00000-2160</t>
  </si>
  <si>
    <t xml:space="preserve">Separační vrstva-PVC fólie tl.1,5mm</t>
  </si>
  <si>
    <t xml:space="preserve">C71239-1      
</t>
  </si>
  <si>
    <t xml:space="preserve">Provedení povlakové krytiny střech do 10° připevnění izolace kotvícími plechy
Skladba S11
odhad
Je uvažováno 6 ks plechů/m2 krytiny.</t>
  </si>
  <si>
    <t xml:space="preserve">00000-2232
</t>
  </si>
  <si>
    <t xml:space="preserve">Kotevní plech 150*150mm tl.1mm
</t>
  </si>
  <si>
    <t xml:space="preserve">7130</t>
  </si>
  <si>
    <t xml:space="preserve">Izolace tepelné</t>
  </si>
  <si>
    <t xml:space="preserve">C71311-1125/00
</t>
  </si>
  <si>
    <t xml:space="preserve">Montáž izolace tepelné spodem stropů lepením rohoží, pásů, dílců, desek
Skladba S11</t>
  </si>
  <si>
    <t xml:space="preserve">00000-2162</t>
  </si>
  <si>
    <t xml:space="preserve">EPS 100 F tl.160mm</t>
  </si>
  <si>
    <t xml:space="preserve">C71312-1111/00
</t>
  </si>
  <si>
    <t xml:space="preserve">Montáž izolace tepelné podlah volně kladenými rohožemi, pásy, dílci, deskami 1 vrstva
Skladba S1.</t>
  </si>
  <si>
    <t xml:space="preserve">C71312-1111/00
</t>
  </si>
  <si>
    <t xml:space="preserve">Montáž izolace tepelné podlah volně kladenými rohožemi, pásy, dílci, deskami 1 vrstva
Dodatek č.1-zesílení stropů.
Skladba S13.</t>
  </si>
  <si>
    <t xml:space="preserve">00000-2289</t>
  </si>
  <si>
    <t xml:space="preserve">Podlahový EPS 200 S tl.175 mm Stabil.</t>
  </si>
  <si>
    <t xml:space="preserve">C71313-1141/00
</t>
  </si>
  <si>
    <t xml:space="preserve">Montáž izolace tepelné stěn a základů lepením celoplošně rohoží, pásů, dílců, desek
Dodatek č.1-zesílení stropů.
Skladba S4.</t>
  </si>
  <si>
    <t xml:space="preserve">-2290         </t>
  </si>
  <si>
    <t xml:space="preserve">Podlahový EPS 200 S tl.20 mm Stabil</t>
  </si>
  <si>
    <t xml:space="preserve">D+M  izolace z pěnového skla tl.80mm
Skladba S11</t>
  </si>
  <si>
    <t xml:space="preserve">7140</t>
  </si>
  <si>
    <t xml:space="preserve">Akustická opatření</t>
  </si>
  <si>
    <t xml:space="preserve">C71418-3002/00
</t>
  </si>
  <si>
    <t xml:space="preserve">Montáž pohltivých desek Itaver, Rotaflex a jiných na sraz volně stropů a stěn
Dodatek č.1-zesílení stropu.
Skladba S4+S12+S13.</t>
  </si>
  <si>
    <t xml:space="preserve">00000-2291</t>
  </si>
  <si>
    <t xml:space="preserve">Kročejová izolace (HOBRA) 230kg/m3 tl.19mm</t>
  </si>
  <si>
    <t xml:space="preserve">7200</t>
  </si>
  <si>
    <t xml:space="preserve">Zdravotní instalace</t>
  </si>
  <si>
    <t xml:space="preserve">Zdravotní instalace,včetně zednických výpomocí
Dodatek č.2-opravené náklady.
Cena dle nabídky.</t>
  </si>
  <si>
    <t xml:space="preserve">7300</t>
  </si>
  <si>
    <t xml:space="preserve">Ústřední vytápění</t>
  </si>
  <si>
    <t xml:space="preserve">Ústřední vytápění,včetně zednických výpomocí
Cena dle nabídky.</t>
  </si>
  <si>
    <t xml:space="preserve">7480</t>
  </si>
  <si>
    <t xml:space="preserve">Protipožární opatření</t>
  </si>
  <si>
    <t xml:space="preserve">D+M přenosný hasící přístroj s hasící schopností PHP např.P6TeH-21A/113B,C
odhad</t>
  </si>
  <si>
    <t xml:space="preserve">7620</t>
  </si>
  <si>
    <t xml:space="preserve">Konstrukce tesařské</t>
  </si>
  <si>
    <t xml:space="preserve">C76234-1811/00
</t>
  </si>
  <si>
    <t xml:space="preserve">Demontáž bednění střech z prken
</t>
  </si>
  <si>
    <t xml:space="preserve">C76252-2811/00
</t>
  </si>
  <si>
    <t xml:space="preserve">Demontáž podlah s polštáři z fošen tloušťky do 32 mm
Dodatek č.1-zesílení stropů.</t>
  </si>
  <si>
    <t xml:space="preserve">C76281-1811/00</t>
  </si>
  <si>
    <t xml:space="preserve">Demontáž záklopů stropů z hrubých prken tl do 32 mm</t>
  </si>
  <si>
    <t xml:space="preserve">C76208-5111/00
</t>
  </si>
  <si>
    <t xml:space="preserve">Montáž svorníků nebo šroubů délky do 150 mm
Dodatek č.1-zesílení stropů.</t>
  </si>
  <si>
    <t xml:space="preserve">00000-2292</t>
  </si>
  <si>
    <t xml:space="preserve">Nerezový vrut Q 10 dl.150mm</t>
  </si>
  <si>
    <t xml:space="preserve">C76234-1210/00
</t>
  </si>
  <si>
    <t xml:space="preserve">Montáž bednění střech rovných a šikmých sklonu do 60° z hrubých prken na sraz
</t>
  </si>
  <si>
    <t xml:space="preserve">C76234-2314/00</t>
  </si>
  <si>
    <t xml:space="preserve">Montáž laťování na střechách složitých sklonu do 60° osové vzdálenosti do 360 mm</t>
  </si>
  <si>
    <t xml:space="preserve">C76234-2441/00
</t>
  </si>
  <si>
    <t xml:space="preserve">Montáž lišt trojúhelníkových nebo kontralatí na střechách sklonu do 60°
Předpokládaná vzdálenost krokví 90cm.</t>
  </si>
  <si>
    <t xml:space="preserve">C76239-5000/00</t>
  </si>
  <si>
    <t xml:space="preserve">Spojovací prostředky pro montáž krovu, bednění, laťování, světlíky, klíny</t>
  </si>
  <si>
    <t xml:space="preserve">00000-2170</t>
  </si>
  <si>
    <t xml:space="preserve">Prkna tl.25mm</t>
  </si>
  <si>
    <t xml:space="preserve">00000-2171</t>
  </si>
  <si>
    <t xml:space="preserve">Impregnované latě 60/40mm</t>
  </si>
  <si>
    <t xml:space="preserve">bm  </t>
  </si>
  <si>
    <t xml:space="preserve">00000-2172</t>
  </si>
  <si>
    <t xml:space="preserve">Impregnované kontralatě 60/40mm</t>
  </si>
  <si>
    <t xml:space="preserve">C76251-2245/00
</t>
  </si>
  <si>
    <t xml:space="preserve">Montáž podlahové kce podkladové z desek dřevotřískových nebo cementotřískových
šroubovaných na dřevo
Dodatek č.1-zesílení stropů.
Skladba S4+S13.</t>
  </si>
  <si>
    <t xml:space="preserve">00000-2293
</t>
  </si>
  <si>
    <t xml:space="preserve">Podlahová systémová deska (př.RIGIDUR E20)
Dodatek č.1-zesílení stropu.
Skladba S4.</t>
  </si>
  <si>
    <t xml:space="preserve">00000-2294
</t>
  </si>
  <si>
    <t xml:space="preserve">Podlahová systémová deska SDK 25 mm
(př.Rigodur E25)
Dodatek č.1-zesílení stropu.
Skladba S12+S13.</t>
  </si>
  <si>
    <t xml:space="preserve">C76281-0037/00</t>
  </si>
  <si>
    <t xml:space="preserve">Záklop stropů z desek OSB tl 25 mm na sraz šroubovaných na rošt</t>
  </si>
  <si>
    <t xml:space="preserve">C76282-3111/00
</t>
  </si>
  <si>
    <t xml:space="preserve">Montáž stropního trámu z hraněného řeziva průřezové plochy do 75 cm2 mezi nosnou kci
Dodatek č.1-zesílení stropů..</t>
  </si>
  <si>
    <t xml:space="preserve">C76289-5000/00
</t>
  </si>
  <si>
    <t xml:space="preserve">Spojovací prostředky pro montáž záklopu, stropnice a podbíjení
Dodatek č.1-zesílení stropu.</t>
  </si>
  <si>
    <t xml:space="preserve">00000-2085</t>
  </si>
  <si>
    <t xml:space="preserve">Hranolky</t>
  </si>
  <si>
    <t xml:space="preserve">D+M pochozí konstrukce nad kleštinami příčné fošny 50/160mmos.vzdálenoost cca 300mm
dl.5500 a 3500mm-vodorovně na kleštinách dl.3000mm
</t>
  </si>
  <si>
    <t xml:space="preserve">7630</t>
  </si>
  <si>
    <t xml:space="preserve">Kontrukce suché výstavby</t>
  </si>
  <si>
    <t xml:space="preserve">C76311-1417/00
</t>
  </si>
  <si>
    <t xml:space="preserve">SDK příčka tl 150 mm profil CW+UW 100 desky 2xA 12,5 TI 100 mm EI 60 Rw 55 DB
Dodatek č.1-zesílení stropů.</t>
  </si>
  <si>
    <t xml:space="preserve">C76311-1717/00
</t>
  </si>
  <si>
    <t xml:space="preserve">SDK příčka základní penetrační nátěr
Dodatek č.1-zesílení stropů.</t>
  </si>
  <si>
    <t xml:space="preserve">C76313-1571/00</t>
  </si>
  <si>
    <t xml:space="preserve">SDK podhled deska 1xH2DF 12,5 bez TI jednovrstvá spodní kce profil CD+UD</t>
  </si>
  <si>
    <t xml:space="preserve">C76313-1714/00</t>
  </si>
  <si>
    <t xml:space="preserve">SDK podhled základní penetrační nátěr</t>
  </si>
  <si>
    <t xml:space="preserve">C76313-1751/00</t>
  </si>
  <si>
    <t xml:space="preserve">Montáž parotěsné zábrany do SDK podhledu</t>
  </si>
  <si>
    <t xml:space="preserve">00000-2090</t>
  </si>
  <si>
    <t xml:space="preserve">7640</t>
  </si>
  <si>
    <t xml:space="preserve">Konstrukce klempířské</t>
  </si>
  <si>
    <t xml:space="preserve">Demontáž klempířských prvků (vyjma demontáže parapetů)
odhad
</t>
  </si>
  <si>
    <t xml:space="preserve">C76423-1      
</t>
  </si>
  <si>
    <t xml:space="preserve">Lemování Zn-Ti plech zdí tvrdá krytina rš 220mm
ozn.K6
Oplechovánín štítu vikýře.</t>
  </si>
  <si>
    <t xml:space="preserve">C76442-1      
</t>
  </si>
  <si>
    <t xml:space="preserve">Oplechování říms z Zn-Ti  tl.0,6 mm rš.220mm
ozn.K8,pol.č.1
Oplechování výlezu na střechu.
srov.pol.</t>
  </si>
  <si>
    <t xml:space="preserve">Oplechování říms z Zn-Ti  tl.0,6 mm rš.240mm
ozn.K8,pol.č.2
Oplechování výlezu na střechu.
srov.pol.</t>
  </si>
  <si>
    <t xml:space="preserve">Oplechování říms z Zn-Ti  tl.0,6 mm rš.225mm
ozn.K8,pol.č.3
Oplechování výlezu na střechu.
srov.pol.</t>
  </si>
  <si>
    <t xml:space="preserve">C76421-1553/00
</t>
  </si>
  <si>
    <t xml:space="preserve">Krytina Zn-Ti hladká střešní ze šablon do 0,5 m2 sklonu do 30°
ozn.K11
Oplechování  terasy.</t>
  </si>
  <si>
    <t xml:space="preserve">C76429-2      
</t>
  </si>
  <si>
    <t xml:space="preserve">Střešní prvky Zn-Ti - úžlabí rš 540 mm
ozn.K12</t>
  </si>
  <si>
    <t xml:space="preserve">C76453-0      
</t>
  </si>
  <si>
    <t xml:space="preserve">Oplechování Zn-Ti zdí rš 470 mm včetně rohů
ozn.K13</t>
  </si>
  <si>
    <t xml:space="preserve">C76422-2      
</t>
  </si>
  <si>
    <t xml:space="preserve">Oplechování Zn-Ti okapů tvrdá krytina rš 200 mm
ozn.K14</t>
  </si>
  <si>
    <t xml:space="preserve">C76423-9530/00
</t>
  </si>
  <si>
    <t xml:space="preserve">Lemování komínů Zn-Ti hladká a drážková krytina v ploše
ozn.K15</t>
  </si>
  <si>
    <t xml:space="preserve">C76425-2501/00
</t>
  </si>
  <si>
    <t xml:space="preserve">Žlab Zn-Ti podokapní půlkruhový rš 250 mm
ozn.K16+K17-45ks-v ceně žlabů.</t>
  </si>
  <si>
    <t xml:space="preserve">C76455-4502/00
</t>
  </si>
  <si>
    <t xml:space="preserve">Odpadní trouby Zn-Ti kruhové průměr 100 mm
ozn.K18+K19-35 ks-v ceně svodů+K21.</t>
  </si>
  <si>
    <t xml:space="preserve">C76425-9544/00
</t>
  </si>
  <si>
    <t xml:space="preserve">Žlab podokapní Zn-Ti - kotlík oválný vel. 330/100 mm
ozn.K20</t>
  </si>
  <si>
    <t xml:space="preserve">C76452-1      
</t>
  </si>
  <si>
    <t xml:space="preserve">Oplechování Zn-Ti říms rš 230 mm
ozn.K22
Oplechování soklu.</t>
  </si>
  <si>
    <t xml:space="preserve">7650</t>
  </si>
  <si>
    <t xml:space="preserve">Krytiny tvrdé</t>
  </si>
  <si>
    <t xml:space="preserve">C76532-1810/00</t>
  </si>
  <si>
    <t xml:space="preserve">Demontáž vláknocementové krytiny ze čtverců a šablon na bednění s lepenkou do suti</t>
  </si>
  <si>
    <t xml:space="preserve">C76532-1127/00
</t>
  </si>
  <si>
    <t xml:space="preserve">Krytina vláknocementová šablona BETTERNIT složitá střecha na laťování do 40°
Cena je vč.doplńků.</t>
  </si>
  <si>
    <t xml:space="preserve">C76532-1192/00</t>
  </si>
  <si>
    <t xml:space="preserve">Příplatek ke krytině vláknocementové čtverce 400x400 mm za sklon střechy přes 40 do 50°</t>
  </si>
  <si>
    <t xml:space="preserve">C76532-1511/00</t>
  </si>
  <si>
    <t xml:space="preserve">Krytina vláknocementová hřeben z hřebenáčů kónických šablony a obdélníky 400x120 mm</t>
  </si>
  <si>
    <t xml:space="preserve">7660</t>
  </si>
  <si>
    <t xml:space="preserve">Konstrukce truhlářské</t>
  </si>
  <si>
    <t xml:space="preserve">C76611-2      
</t>
  </si>
  <si>
    <t xml:space="preserve">Demontáž truhlářských stěn dřevěných
srov.pol.</t>
  </si>
  <si>
    <t xml:space="preserve">C76669-1914/00</t>
  </si>
  <si>
    <t xml:space="preserve">Vyvěšení nebo zavěšení dřevěných křídel dveří pl do 2 m2</t>
  </si>
  <si>
    <t xml:space="preserve">C76669-1915/00</t>
  </si>
  <si>
    <t xml:space="preserve">Vyvěšení nebo zavěšení dřevěných křídel dveří pl přes 2 m2</t>
  </si>
  <si>
    <t xml:space="preserve">C76666-2811/00</t>
  </si>
  <si>
    <t xml:space="preserve">Demontáž truhlářských prahů dveří jednokřídlových</t>
  </si>
  <si>
    <t xml:space="preserve">C76668-2      
</t>
  </si>
  <si>
    <t xml:space="preserve">Montáž zárubní obložkových pro dveře jednokřídlové tl stěny do 170 mm
Atypická montáž-na kontrazárubeň.
ozn.D6/P</t>
  </si>
  <si>
    <t xml:space="preserve">00000-2249
</t>
  </si>
  <si>
    <t xml:space="preserve">Zárubeň obložková normal dýh dub 900//2150mm
 st.10
Atypický rozměr.
ozn.14/P+15/P</t>
  </si>
  <si>
    <t xml:space="preserve">C76668-2121/00
</t>
  </si>
  <si>
    <t xml:space="preserve">Montáž zárubní obložkových pro dveře dvoukřídlové tl stěny do 170 mm
ozn.D4</t>
  </si>
  <si>
    <t xml:space="preserve">00000-2177
</t>
  </si>
  <si>
    <t xml:space="preserve">Zárubeň obložková normal dýh dub 1600/2100mm
st.8
Atypický rozměr.
ozn.14/P+15/P</t>
  </si>
  <si>
    <t xml:space="preserve">C76666-0001/00
</t>
  </si>
  <si>
    <t xml:space="preserve">Montáž dveřních křídel otvíravých 1křídlových š do 0,8 m do ocelové zárubně
ozn.D6/P</t>
  </si>
  <si>
    <t xml:space="preserve">00000-2295
</t>
  </si>
  <si>
    <t xml:space="preserve">Interiérové dveře,nové 700/1970mm
-ocelová zárubeń,barvou lakovaná-hnďá RaL-není součástí dodávky dveří
-jednokřídlvé,ven otevíravé.
-plné,hladké,barvou lakované-hnědá RAL
-kování-klika,panty-neretz broušený</t>
  </si>
  <si>
    <t xml:space="preserve">
</t>
  </si>
  <si>
    <t xml:space="preserve">-bez prahu/klika,panty-nerez broušený-není součástí dodávky dveří
ozn.D9/P
ozn.D9</t>
  </si>
  <si>
    <t xml:space="preserve">P</t>
  </si>
  <si>
    <t xml:space="preserve">C76666-0172/00
</t>
  </si>
  <si>
    <t xml:space="preserve">Montáž dveřních křídel otvíravých 1křídlových š přes 0,8 m do obložkové zárubně
ozn.D6/P</t>
  </si>
  <si>
    <t xml:space="preserve">00000-2262
</t>
  </si>
  <si>
    <t xml:space="preserve">Interiérové dveře nové 900/2150mm
s využitím pro invalidy
-dřevěná obložková zárubeň,barvou lakovaná,hnědá RAL.
-jednokřídlé, plné profilované dovnitř otevíravé-nejsou součástí dodávky dveří.
-barvou lakované,hnědá RAL</t>
  </si>
  <si>
    <t xml:space="preserve">-kování-nová klika,nerez broušený-není součást dodávky dveří.
-na opačné straně než jsou závěsy-vodorovné madlo (vyhláška č.398/2009 sb.)
ozn.D/3L+D/3P+D/6P+D/6L</t>
  </si>
  <si>
    <t xml:space="preserve">00000-2263
</t>
  </si>
  <si>
    <t xml:space="preserve">Příplatek na kování
Kován-nová klika,nerez broušený
</t>
  </si>
  <si>
    <t xml:space="preserve">C76666-0174/00
</t>
  </si>
  <si>
    <t xml:space="preserve">Montáž dveřních křídel otvíravých 2křídlových š přes 1,45 m do obložkové zárubně
ozn.D4</t>
  </si>
  <si>
    <t xml:space="preserve">00000-2264
</t>
  </si>
  <si>
    <t xml:space="preserve">Interiérové dveře nové 1600/2100mm
-dřevěná obložková zárubeň-barvou lakovná-hnědá RAL-není součástí dodávky dveří.
-dvoukřídlové-ven otevíravé
celoskleněné,čiré,osazené do skleněné příčky s dřevěným rámem 80/80mm-barvou
lakovaným,hnědý RAL</t>
  </si>
  <si>
    <t xml:space="preserve">-skleněné dveře dosedají do polodrážky.
-kování-madla,panty-nerez broušený-není součástí dodávky dveří
-bez prahu</t>
  </si>
  <si>
    <t xml:space="preserve">00000-2265
</t>
  </si>
  <si>
    <t xml:space="preserve">Příplatek na kování
Kování-madla,panty-nerez broušený.
</t>
  </si>
  <si>
    <t xml:space="preserve">Montáž dveřních křídel otvíravých 1křídlových š do 0,8 m do ocelové zárubně
ozn.D9/L+D9/P+D10/L+D10/P+D11/P+D12/L+D12/P</t>
  </si>
  <si>
    <t xml:space="preserve">00000-2250
</t>
  </si>
  <si>
    <t xml:space="preserve">Interiérové dveře,nové 700/1970mm
-ocelová zárubeń,barvou lakovaná-hnďá RaL-není součástí dodávky dveří
-jednokřídlvé,ven otevíravé.
-plné,hladké,barvou lakované-hnědá RAL
-kování-klika,panty-nerez  broušený-není součástí dodávky dveří
-bez prahu</t>
  </si>
  <si>
    <t xml:space="preserve">
</t>
  </si>
  <si>
    <t xml:space="preserve">ozn.D9/L
ozn.D9</t>
  </si>
  <si>
    <t xml:space="preserve">00000-2251
</t>
  </si>
  <si>
    <t xml:space="preserve">Příplatek na kování
-Kování-klika,panty-nerez broušený</t>
  </si>
  <si>
    <t xml:space="preserve">00000-2252
</t>
  </si>
  <si>
    <t xml:space="preserve">Interiérové dveře,nové 700/1970mm
-ocelová zárubeń,barvou lakovaná-hnědá RAL-není součástí dodávky dveří.
-jednokřídlé,ven otevíravé.
-plné,hladké,barvou lakované hnědá RAL
-kování-klika/klika,panty-nerez broušený-není součástí dodávky dveří
-bez prahu</t>
  </si>
  <si>
    <t xml:space="preserve">ozn.D9/P
ozn.D10</t>
  </si>
  <si>
    <t xml:space="preserve">00000-2253
</t>
  </si>
  <si>
    <t xml:space="preserve">Příplatek na kování
Kování klika/klika,panty-nerez broušený.</t>
  </si>
  <si>
    <t xml:space="preserve">00000-2254
</t>
  </si>
  <si>
    <t xml:space="preserve">Interiérové dveře,nové 700/1970mm
-ocelová zárubeń,barvou lakovaná-hnědá RAL-není součástí dodávky dveří.
-jednokřídlé,dovnitř otevíravé.
-plné,hladké,barvou lakovanéhnědá RAL
-kování-klika/klika,WC oliva,panty-nerez broušený-není součástí dodávky dveří</t>
  </si>
  <si>
    <t xml:space="preserve">-bez prahu
ozn.D10/L
ozn.D10</t>
  </si>
  <si>
    <t xml:space="preserve">00000-2255
</t>
  </si>
  <si>
    <t xml:space="preserve">Příplatek na kování
Kování klika/klika,WC oliva,panty-nerez broušený.
</t>
  </si>
  <si>
    <t xml:space="preserve">00000-2256
</t>
  </si>
  <si>
    <t xml:space="preserve">-bez prahu
ozn.D10P
ozn.D10</t>
  </si>
  <si>
    <t xml:space="preserve">00000-2257
</t>
  </si>
  <si>
    <t xml:space="preserve">Interiérové dveře,nové 800/1970mm
 -ocelová zárubeń,barvou lakovaná-hnědá RAL.-není součástí dodávky dv_ří
-jednokřídlé-ven otevíravé.
-plné,hladké,barvou lakované-hnědá RA.
-kování-klika,/klika,panty nerez broušený-není součástí dodávky dveří
-bez prahu</t>
  </si>
  <si>
    <t xml:space="preserve">ozn.D11/P
ozn.D11/P</t>
  </si>
  <si>
    <t xml:space="preserve">00000-2258
</t>
  </si>
  <si>
    <t xml:space="preserve">Příplatek na kování
 Kování klika/klika,panty-nerez broušený
</t>
  </si>
  <si>
    <t xml:space="preserve">00000-2259
</t>
  </si>
  <si>
    <t xml:space="preserve">Interiérové dveře,nové 800/1970mm
-ocelová zárubeň,barvou lakovaná-hnědá RAL-není součást í dodávky dveří
-jednokřídlé,dovnitř otevíravé
-plné,hladké,barvou lakované-hnědá RAL
-kování-klika/klika-nerez broušený-není součástí dodáv ky dveří
ozn.D12/L</t>
  </si>
  <si>
    <t xml:space="preserve">ozn.D12</t>
  </si>
  <si>
    <t xml:space="preserve">00000-2260
</t>
  </si>
  <si>
    <t xml:space="preserve">Příplatek na kování
Kování klika,panty-nerez broušený
</t>
  </si>
  <si>
    <t xml:space="preserve">00000-2261
</t>
  </si>
  <si>
    <t xml:space="preserve">Interiérové dveře,nové 800/1970mm
-ocelová zárubeň,barvou lakovaná-hnědá RAL-není součást í dodávky dveří
-jednokřídlé,dovnitř otevíravé
-plné,hlasdké,barvou lakované-hnědá RAL
-kování-klika/klika-nerez broušený-není součástí dodáv ky dveří
ozn.D12/P</t>
  </si>
  <si>
    <t xml:space="preserve">C76666-0002/00
</t>
  </si>
  <si>
    <t xml:space="preserve">Montáž dveřních křídel otvíravých 1křídlových š přes 0,8 m do ocelové zárubně
ozn.D5/L+D5/P+D13/L</t>
  </si>
  <si>
    <t xml:space="preserve">00000-2266
</t>
  </si>
  <si>
    <t xml:space="preserve">Interiérové dveře,nové 900/1970mm
 -ocelová zárubeń,,barvou lakovaná-hnědá RAL-není součástí dodávky dveří.
-jednokřídlé,ven otevíravé
-plné hladké,barvou lakované-hnědá  RAL
-kování-klika/klika,panty-nerez broušený-není součástí dodávky dveří</t>
  </si>
  <si>
    <t xml:space="preserve">
</t>
  </si>
  <si>
    <t xml:space="preserve">-na opačné straně než jsou závěsy-vodorovné madlo (vyhl.č.398/2009 sb.)-součást
dodávky dveří
-bez prahu
ozn.D5/L
ozn.D5
Cena je včetně madel pro invalidy.</t>
  </si>
  <si>
    <t xml:space="preserve">Příplatek na kování
Kování klika/klika,panty-nerez broušený.
</t>
  </si>
  <si>
    <t xml:space="preserve">00000-2267
</t>
  </si>
  <si>
    <t xml:space="preserve">-na opačné straně než jsou závěsy-vodorovné madlo (vyhl.č.398/2009 sb.)-součást
dodávky dveří
-bez prahu
ozn.D5/P
ozn.D5
Cena je včetně madel pro invalidy.</t>
  </si>
  <si>
    <t xml:space="preserve">00000-2268
</t>
  </si>
  <si>
    <t xml:space="preserve">Příplatek na kování
 Kování klik/klika,panty-nerez broušený.
Odhadová cena.</t>
  </si>
  <si>
    <t xml:space="preserve">00000-2269
</t>
  </si>
  <si>
    <t xml:space="preserve">Interiérové dveře,nové 900/1970mm
-ocelová zárubeń,barvou lakovaná-hnědá RAL-není součástí dodávky dveří
-jednokřídlé dovnitř otevíravé.
-plné,hladké,barvou lakované-hnědá RAL
-kování-klika/klika,panty-nerez broušený-není součástí dodávky dveří</t>
  </si>
  <si>
    <t xml:space="preserve">-bez prahu
ozn.D13/L
ozn.D13</t>
  </si>
  <si>
    <t xml:space="preserve">-2190         
</t>
  </si>
  <si>
    <t xml:space="preserve">D+M  Interiérové dveře stávající 850/2150 mm
-dřevěná zárubeň,repase,barvou lakovaná-hnědá RAL
-jednokřídlé,dovnitř otevíravé,repasované, barvou
-lakovaná-hnědá RAL
--kování-novuá klika/klika-nerez broušený-součást dodávky repase
-bez prahu
ozn.D8t</t>
  </si>
  <si>
    <t xml:space="preserve">              
</t>
  </si>
  <si>
    <t xml:space="preserve">D+M posuvná tří dílná přčka 3000*2300mm
-dřevěný rám,hnědý nátěr.
-posuvné panely.
-plné,hladké
-kování-madlo/madlo,nerez broušený-součást dodávky příčky
ozn.D16</t>
  </si>
  <si>
    <t xml:space="preserve">D+M posuvná tří dílná přčka 3000*2300mm
-dřevěný rám,hnědý nátěr.
-posuvné panely.
-plné,hladké
-kování-madlo/madlo,nerez broušený-součást dodávky příčky
ozn.D17</t>
  </si>
  <si>
    <t xml:space="preserve">D+M půdní schody se zatepleným víkem- -Ud=0,36 W/m2 K skovovou kostrou spojenou
dřevěným skládacím žebříkem</t>
  </si>
  <si>
    <t xml:space="preserve">              
</t>
  </si>
  <si>
    <t xml:space="preserve">D+M vyrovnávací dřevěné schody ve 3NP
-BOROVICE
-2*š.300*v.120 mm.
-Š.schodišťového ramena:1000mm.
ozn.T2</t>
  </si>
  <si>
    <t xml:space="preserve">7670</t>
  </si>
  <si>
    <t xml:space="preserve">Konstrukce zámečnické</t>
  </si>
  <si>
    <t xml:space="preserve">C76764-6510/00
</t>
  </si>
  <si>
    <t xml:space="preserve">Montáž dveří protipožárního uzávěru jednokřídlového
ozn.D7+/P+D14/L+D14/P</t>
  </si>
  <si>
    <t xml:space="preserve">00000-2273
</t>
  </si>
  <si>
    <t xml:space="preserve">Interiérové dveře protipožární 850/2150mm
-EW 30 DP3,nové
 -ocelová zárubeń,barbvou lakovaná-hnědá RAL-není součástí dodávky dveří.
-jednokřídlé ven otevíravé..
-ocelové,-barvou lakované-hnědá RAL,profilovaný povrch</t>
  </si>
  <si>
    <t xml:space="preserve">
</t>
  </si>
  <si>
    <t xml:space="preserve">-kování-klika/klika,nerez broušený-není součástí dodávky dveří
Atypický rozměr
ozn.D7/P
ozn.D7</t>
  </si>
  <si>
    <t xml:space="preserve">00000-2274
</t>
  </si>
  <si>
    <t xml:space="preserve">Příplatek na kování
Kování-klika//klika,nerez broušený
</t>
  </si>
  <si>
    <t xml:space="preserve">00000-2275
</t>
  </si>
  <si>
    <t xml:space="preserve">Interiérové dveře protipožární 900/1970mm
 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</si>
  <si>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ozn.D14/L
ozn.D14</t>
  </si>
  <si>
    <t xml:space="preserve">00000-2276
</t>
  </si>
  <si>
    <t xml:space="preserve">Příplatek na kování
Kování-klika/klika,nerez broušený
</t>
  </si>
  <si>
    <t xml:space="preserve">00000-2277
</t>
  </si>
  <si>
    <t xml:space="preserve">Interiérové dveře protipožární 900/1970mm
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</si>
  <si>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ozn.D14/P
ozn.D14</t>
  </si>
  <si>
    <t xml:space="preserve">C76764-6522/00
</t>
  </si>
  <si>
    <t xml:space="preserve">Montáž dveří protipožárního uzávěru dvoukřídlového výšky do 2200 mm
ozn.D15</t>
  </si>
  <si>
    <t xml:space="preserve">00000-2278
</t>
  </si>
  <si>
    <t xml:space="preserve">Interiérové dveře protipožární 1600/2150mm
 -EW 30 DP3,nové
 -ocelová  zárubeń-barvou lakovaná-hnědá RAL-není součástí dodávky dveří.
-dvoukřídlé, ven otevíravé.
-ocelové,-barvou lakované-hnědá RAL,profilovaný povrch</t>
  </si>
  <si>
    <t xml:space="preserve">-kování-klika/klika,nerez broušený-není součástí dodávky dveří
-bez prahu
ozn.D14</t>
  </si>
  <si>
    <t xml:space="preserve">00000-2279
</t>
  </si>
  <si>
    <t xml:space="preserve">Příplatek na kování
 Kování-klika//klika,nerez broušený
</t>
  </si>
  <si>
    <t xml:space="preserve">C76716-1110/00
</t>
  </si>
  <si>
    <t xml:space="preserve">Montáž zábradlí rovného z trubek do zdi hmotnosti do 20 kg
ozn.Z3+Z4+Z6</t>
  </si>
  <si>
    <t xml:space="preserve">00000-2282
</t>
  </si>
  <si>
    <t xml:space="preserve">Nerezové venkovní zábradlí z broušené oceli v. 900Mm                                                       -Kovové sloupky – broušená nerez ocel,  pr. 40/2mm, dl. 9m
-Kovové madlo  – broušená nerez ocel,  pr. 40/2mm, dl. 12m
-Pruty výplně vedeny středem sloupku– broušená nerez ocel,  pr. 20/1mm, dl. 48m
-Madlo osazeno v zúžených zakončeních sloupků.- trny pr. 16 mm, dl. 1m</t>
  </si>
  <si>
    <t xml:space="preserve">kg</t>
  </si>
  <si>
    <t xml:space="preserve">-Zábradlí kotveno pomocí nerezových profilů ke konstrukci podlahy schodiště.-1ks
ozn.Z3</t>
  </si>
  <si>
    <t xml:space="preserve">00000-2283
</t>
  </si>
  <si>
    <t xml:space="preserve">Nerezové venkovní zábradlí z broušené oceli v. 900Mm                                                       -Kovové sloupky – broušená nerez ocel,  pr. 40/2mm, dl. 6m
-Kovové madlo  – broušená nerez ocel,  pr. 40/2mm, dl. 8m
-Pruty výplně vedeny středem sloupku– broušená nerez ocel,  pr. 20/1mm, dl. 32m
-Madlo osazeno v zúžených zakončeních sloupků.- trny pr. 16 mm, dl. 1m</t>
  </si>
  <si>
    <t xml:space="preserve">-Zábradlí kotveno pomocí nerezových profilů ke konstrukci podlahy schodiště-1ks
ozn.Z4</t>
  </si>
  <si>
    <t xml:space="preserve">00000-2284
</t>
  </si>
  <si>
    <t xml:space="preserve">Nerezové venkovní zábradlí z broušené oceli v. 900Mm                                                       -Kovové sloupky – broušená nerez ocel,  pr. 40/2mm, dl. 3m
-Kovové madlo  – broušená nerez ocel,  pr. 40/2mm, dl. 3m
-Pruty výplně vedeny středem sloupku– broušená nerez ocel,  pr. 20/1mm, dl. 12m
-Madlo osazeno v zúžených zakončeních sloupků.- trny pr. 16 mm, dl. 0,5m</t>
  </si>
  <si>
    <t xml:space="preserve">-Zábradlí kotveno pomocí nerezových profilů ke konstrukci podlahy schodiště-1ks
ozn.Z6</t>
  </si>
  <si>
    <t xml:space="preserve">C76722-1110/00
</t>
  </si>
  <si>
    <t xml:space="preserve">Montáž zábradlí schodišťového hmotnosti do 15 kg z trubek do zdi
ozn.Z5</t>
  </si>
  <si>
    <t xml:space="preserve">00000-2285
</t>
  </si>
  <si>
    <t xml:space="preserve">Nerezové venkovní zábradlí z broušené oceli v. 900Mm   -   2x                                           -Kovové sloupky – broušená nerez ocel,  pr. 40/2mm, dl. 3m
-Kovové madlo  – broušená nerez ocel,  pr. 40/2mm, dl. 2m
-Pruty výplně vedeny středem sloupku– broušená nerez ocel,  pr. 20/1mm, dl. 8m
-Madlo osazeno v zúžených zakončeních sloupků.- trny pr. 16 mm, dl. 0,5m</t>
  </si>
  <si>
    <t xml:space="preserve">-Zábradlí kotveno pomocí nerezových profilů ke konstrukci podlahy schodiště-2ks</t>
  </si>
  <si>
    <t xml:space="preserve">C76716-5110/00
</t>
  </si>
  <si>
    <t xml:space="preserve">Montáž zábradlí rovného madla z trubek nebo tenkostěnných profilů šroubovaného
ozn.Z7</t>
  </si>
  <si>
    <t xml:space="preserve">00000-2286
</t>
  </si>
  <si>
    <t xml:space="preserve">Nerezové venkovní zábradlí z broušené oceli
-Kovové madlo  – broušená nerez ocel,  pr. 40/2mm, dl. 2m
-Madlo přikotveno ke zdi ve výšce 900mm</t>
  </si>
  <si>
    <t xml:space="preserve">7710</t>
  </si>
  <si>
    <t xml:space="preserve">Podlahy z dlaždic</t>
  </si>
  <si>
    <t xml:space="preserve">C77157-4116/00
</t>
  </si>
  <si>
    <t xml:space="preserve">Montáž podlah keramických režných hladkých lepených flexibilním lepidlem do 25 ks/m2
Skladba S1+S2+S5</t>
  </si>
  <si>
    <t xml:space="preserve">C77157-4131/00
</t>
  </si>
  <si>
    <t xml:space="preserve">Montáž podlah keramických režných protiskluzných lepených flexibilním lepidlem do 50 ks/m2
Skladba S1+S5+S8</t>
  </si>
  <si>
    <t xml:space="preserve">C77157-9191/00
</t>
  </si>
  <si>
    <t xml:space="preserve">Příplatek k montáž podlah keramických za plochu do 5 m2
ozn.N/1+N/2+N/3+N/4</t>
  </si>
  <si>
    <t xml:space="preserve">00000-2125
</t>
  </si>
  <si>
    <t xml:space="preserve">Keramická dlažba hladká tl.10mm
Druh dle investora.</t>
  </si>
  <si>
    <t xml:space="preserve">00000-2199
</t>
  </si>
  <si>
    <t xml:space="preserve">Keramická dlažba protiskluzná tl.10mm
  </t>
  </si>
  <si>
    <t xml:space="preserve">C77199-0111/00
</t>
  </si>
  <si>
    <t xml:space="preserve">Vyrovnání podkladu samonivelační stěrkou tl 4 mm pevnosti 15 Mpa
Skladba S1+S2</t>
  </si>
  <si>
    <t xml:space="preserve">C77199-0191/00
</t>
  </si>
  <si>
    <t xml:space="preserve">Příplatek k vyrovnání podkladu dlažby samonivelační stěrkou pevnosti 15 Mpa ZKD 1 mm
tloušťky
tl.5mm</t>
  </si>
  <si>
    <t xml:space="preserve">C77147-4113/00
</t>
  </si>
  <si>
    <t xml:space="preserve">Montáž soklíků z dlaždic keramických rovných flexibilní lepidlo v do 120 mm
ozn.N/1+N/2+N/3+N/4</t>
  </si>
  <si>
    <t xml:space="preserve">00000-1921</t>
  </si>
  <si>
    <t xml:space="preserve">Soklíky v.100mm</t>
  </si>
  <si>
    <t xml:space="preserve">C77127-4123/00</t>
  </si>
  <si>
    <t xml:space="preserve">Montáž obkladů stupnic z dlaždic protiskluzných keramických flexibilní lepidlo š do 300 mm</t>
  </si>
  <si>
    <t xml:space="preserve">C77127-4241/00</t>
  </si>
  <si>
    <t xml:space="preserve">Montáž obkladů podstupnic z dlaždic protiskluzných keramických flexibilní lepidlo v do 150 mm</t>
  </si>
  <si>
    <t xml:space="preserve">C77127-4243/00</t>
  </si>
  <si>
    <t xml:space="preserve">Montáž obkladů podstupnic z dlaždic protiskluzných keramických flexibilní lepidlo v do 250 mm</t>
  </si>
  <si>
    <t xml:space="preserve">00000-1908</t>
  </si>
  <si>
    <t xml:space="preserve">Schodovka</t>
  </si>
  <si>
    <t xml:space="preserve">C77147-3133/00</t>
  </si>
  <si>
    <t xml:space="preserve">Montáž soklíků z dlaždic keramických schodišťových stupňovitých lepených v do 120 mm</t>
  </si>
  <si>
    <t xml:space="preserve">00000-2200</t>
  </si>
  <si>
    <t xml:space="preserve">Keramické soklíky stupňovité</t>
  </si>
  <si>
    <t xml:space="preserve">7720</t>
  </si>
  <si>
    <t xml:space="preserve">Podlahy z kamene</t>
  </si>
  <si>
    <t xml:space="preserve">C77252-1140/00</t>
  </si>
  <si>
    <t xml:space="preserve">Kladení dlažby z kamene pravoúhlých desek a dlaždic tl do 30 mm</t>
  </si>
  <si>
    <t xml:space="preserve">26.70.12      </t>
  </si>
  <si>
    <t xml:space="preserve">5838354600</t>
  </si>
  <si>
    <t xml:space="preserve">deska žulová jednostranně leštěná žula 3cm</t>
  </si>
  <si>
    <t xml:space="preserve">C77223-1302/00</t>
  </si>
  <si>
    <t xml:space="preserve">Montáž obkladu stupňů deskami z kamene tvrdého tl 30 mm</t>
  </si>
  <si>
    <t xml:space="preserve">5838761100</t>
  </si>
  <si>
    <t xml:space="preserve">nástupnice smirkovaná, žula š 30cm tl 3 cm</t>
  </si>
  <si>
    <t xml:space="preserve">C77223-1413/00</t>
  </si>
  <si>
    <t xml:space="preserve">Montáž obkladu stupňů deskami podstupnicovými z kamene tvrdého tl do 30 mm</t>
  </si>
  <si>
    <t xml:space="preserve">5838662200</t>
  </si>
  <si>
    <t xml:space="preserve">podstupnice smirkovaná, žula tl 3 cm</t>
  </si>
  <si>
    <t xml:space="preserve">7730</t>
  </si>
  <si>
    <t xml:space="preserve">Podlahy teracové</t>
  </si>
  <si>
    <t xml:space="preserve">C77390-1111/00</t>
  </si>
  <si>
    <t xml:space="preserve">Broušení povrchu litého teraca</t>
  </si>
  <si>
    <t xml:space="preserve">C77351-1261/00
</t>
  </si>
  <si>
    <t xml:space="preserve">Podlahy z přírodního litého teraca zřízení podlahy prosté tl 20 mm
Dodatek č.1-zesílení stropů.
Skladba S12.</t>
  </si>
  <si>
    <t xml:space="preserve">7760</t>
  </si>
  <si>
    <t xml:space="preserve">Podlahy povlakové</t>
  </si>
  <si>
    <t xml:space="preserve">C77640-1800/00
</t>
  </si>
  <si>
    <t xml:space="preserve">Odstranění soklíků a lišt pryžových nebo plastových
Dodatek č.1-zesílení  stropu-oprava v 1.patře-m.obřadní síň+zasedací místnost
+kancelář.</t>
  </si>
  <si>
    <t xml:space="preserve">C77651-1820/00
</t>
  </si>
  <si>
    <t xml:space="preserve">Demontáž povlakových podlah lepených s podložkou
Dodatek č.1-zesílení stropů-oprava v 1.patře-m.zasedacá místnost+kancelář.
PVC-lino.</t>
  </si>
  <si>
    <t xml:space="preserve">Demontáž povlakových podlah lepených s podložkou
Dodatek č.1-zesílení stropů-oprava v 1.patře-m.obřadní síň..
Koberec.</t>
  </si>
  <si>
    <t xml:space="preserve">C77652-1100/00
</t>
  </si>
  <si>
    <t xml:space="preserve">Lepení pásů povlakových podlah plastových
Dodadek č.1-zesílení stropů.
Oprava v 2.NP.-m.č.2.2,2.3,2.4
Skladba S4+S10+S13</t>
  </si>
  <si>
    <t xml:space="preserve">00000-2201</t>
  </si>
  <si>
    <t xml:space="preserve">PVC lino-linoleum</t>
  </si>
  <si>
    <t xml:space="preserve">C77652-5111/00
</t>
  </si>
  <si>
    <t xml:space="preserve">Spojování podlah z plastů svařování za tepla
odhad
1m2 podlahy=cca 0,70bm svařování.</t>
  </si>
  <si>
    <t xml:space="preserve">C77642-1100/00
</t>
  </si>
  <si>
    <t xml:space="preserve">Lepení obvodových soklíků nebo lišt z měkčených plastů
Dodatek č.1-zesílení stropů.
Oprava v 2.NP.-m.č.2.2+2.3+2.4</t>
  </si>
  <si>
    <t xml:space="preserve">00000-2202
</t>
  </si>
  <si>
    <t xml:space="preserve">Soklík PVC lina-linolea
</t>
  </si>
  <si>
    <t xml:space="preserve">C77657-2110/00</t>
  </si>
  <si>
    <t xml:space="preserve">Volné položení pásů povlakových podlah textilních s podlepením spojů páskou</t>
  </si>
  <si>
    <t xml:space="preserve">00000-2203</t>
  </si>
  <si>
    <t xml:space="preserve">Zátěžový koberec tl.8mm</t>
  </si>
  <si>
    <t xml:space="preserve">C77658-3110/01</t>
  </si>
  <si>
    <t xml:space="preserve">Volné položení podložky pod podlahoviny v jedné vrstvě</t>
  </si>
  <si>
    <t xml:space="preserve">17.53.10      </t>
  </si>
  <si>
    <t xml:space="preserve">6739088000
</t>
  </si>
  <si>
    <t xml:space="preserve">Podkladní plstěnná tkanina</t>
  </si>
  <si>
    <t xml:space="preserve">C77699-0111/00</t>
  </si>
  <si>
    <t xml:space="preserve">Vyrovnání podkladu samonivelační stěrkou tl 3 mm pevnosti 15 Mpa</t>
  </si>
  <si>
    <t xml:space="preserve">C77699-0191/00
</t>
  </si>
  <si>
    <t xml:space="preserve">Příplatek k vyrovnání podkladu podlahy samonivelační stěrkou pevnosti 15 Mpa ZKD 1 mm
tloušťky
tl.5mm</t>
  </si>
  <si>
    <t xml:space="preserve">D+M kobercová  lišta
</t>
  </si>
  <si>
    <t xml:space="preserve">7810</t>
  </si>
  <si>
    <t xml:space="preserve">Obklady keramické</t>
  </si>
  <si>
    <t xml:space="preserve">C78141-4114/00
</t>
  </si>
  <si>
    <t xml:space="preserve">Montáž obkladaček vnitřních pórovinových pravoúhlých do 45 ks/m2 lepených flexibilním
lepidlem
Dodatek č.1-zesílení stropů.
Oprava v 2.NP.-m.č.2.4.</t>
  </si>
  <si>
    <t xml:space="preserve">C78141-9191/00
</t>
  </si>
  <si>
    <t xml:space="preserve">Příplatek k montáži obkladů vnitřních pórovinových za plochu do 10 m2
Dodatek č.1-zesílení stropů.
Oprava v 2.NP.-m.č.2.4</t>
  </si>
  <si>
    <t xml:space="preserve">00000-1910</t>
  </si>
  <si>
    <t xml:space="preserve">Pórovinové obkládačky</t>
  </si>
  <si>
    <t xml:space="preserve">C78149-4111/00
</t>
  </si>
  <si>
    <t xml:space="preserve">Plastové profily rohové lepené flexibilním lepidlem
Dodatek č.1-zasílení stropů.
Oprava v 2.NP-m.č.2.4.</t>
  </si>
  <si>
    <t xml:space="preserve">C78149-4511/00
</t>
  </si>
  <si>
    <t xml:space="preserve">Plastové profily ukončovací lepené flexibilním lepidlem
Dodatek č.1-zesílení stropů.
Oprava v 2.NP.-m.č.2.4.</t>
  </si>
  <si>
    <t xml:space="preserve">7830</t>
  </si>
  <si>
    <t xml:space="preserve">Nátěry</t>
  </si>
  <si>
    <t xml:space="preserve">C78320-1811/00</t>
  </si>
  <si>
    <t xml:space="preserve">Odstranění nátěrů ze zámečnických konstrukcí oškrabáním</t>
  </si>
  <si>
    <t xml:space="preserve">C78390-3811/00
</t>
  </si>
  <si>
    <t xml:space="preserve">Odmaštění nátěrů chemickými rozpouštědly
Příruby stropu nad 1.PP.</t>
  </si>
  <si>
    <t xml:space="preserve">C78322-5100/00
</t>
  </si>
  <si>
    <t xml:space="preserve">Nátěry syntetické kovových doplňkových konstrukcí barva standardní dvojnásobné a 1x email
Příruby stropu nad 1.PP.</t>
  </si>
  <si>
    <t xml:space="preserve">C78322-5400/00
</t>
  </si>
  <si>
    <t xml:space="preserve">Nátěry syntetické kovových doplňkových konstrukcí barva standardní dvojnásobné a 1x email a tmelení
Ocelové zárubně.</t>
  </si>
  <si>
    <t xml:space="preserve">C78322-6100/00
</t>
  </si>
  <si>
    <t xml:space="preserve">Nátěry syntetické kovových doplňkových konstrukcí barva standardní základní
ozn.N/5</t>
  </si>
  <si>
    <t xml:space="preserve">D+M protihnilobní nátěr tesařských konstrukcí</t>
  </si>
  <si>
    <t xml:space="preserve">D+M protihnilobní nátěr tesařských konstrukcí
Dodatek č.1-zesílení stropů.</t>
  </si>
  <si>
    <t xml:space="preserve">7840</t>
  </si>
  <si>
    <t xml:space="preserve">Malby</t>
  </si>
  <si>
    <t xml:space="preserve">C78445-3631/00
</t>
  </si>
  <si>
    <t xml:space="preserve">Malby  tekuté disperzní bílé otěruvzdorné dvojnásobné s penetrací místnost v
do 3,8 m</t>
  </si>
  <si>
    <t xml:space="preserve">D+M malba na sádrokartonu
Dodatek č.1-zesílení stropů.
Oprava-bez impregnace-základní impregnace je součástí odd.763.</t>
  </si>
  <si>
    <t xml:space="preserve">D+M malba na sádrokartonu
Dodatek č.1-zesílení stropů.</t>
  </si>
  <si>
    <t xml:space="preserve">7870</t>
  </si>
  <si>
    <t xml:space="preserve">Zasklívání</t>
  </si>
  <si>
    <t xml:space="preserve">D+M prosklená stěna osazená do dřevěného rámu
Dle detailu.
</t>
  </si>
  <si>
    <t xml:space="preserve">7990</t>
  </si>
  <si>
    <t xml:space="preserve">Ostatní práce HSV+PSV</t>
  </si>
  <si>
    <t xml:space="preserve">              
</t>
  </si>
  <si>
    <t xml:space="preserve">D+M ptačí budka  pro rorýse-OSB desky
Dle detailu.
Budka-materiál OSB deska-tl.18mm.
Dno (vnitřní plocha ) 50*40 cm.
Výška budky (vnitřní) 14 cm
Síla stěny 18,0 cm.
Vletový otvor 3*7 cm.
Střecha zateplena tepelnou izolací XPS tl.20 mm.</t>
  </si>
  <si>
    <t xml:space="preserve">V bočních stěnách budek-ventilační otvory do pr;uměru 15 cm.
(na jedn ve  výšce 50 mm,na protilehlé ve výšce 100 mm)
Opravený počet ks-mezi krokvemi-49 ks.
</t>
  </si>
  <si>
    <t xml:space="preserve">7991</t>
  </si>
  <si>
    <t xml:space="preserve">Vybavení bezbariérové toalety</t>
  </si>
  <si>
    <t xml:space="preserve">Vybavení bezbariérové toalety
A-nerezové nástěnné madlo-1ks.
B-nerezové sklopné madlo-1ks.
C-záchodový splachoač-1ks (dodávka ZTI).
D-nerezový zásobník na toaletní papír-1ks.
E-záchodová mísa-1ks-(dodávka ZTI).</t>
  </si>
  <si>
    <t xml:space="preserve">F-záchod.ový kartáč-nástěnný,nerez/matné sklo-1ks.
G-nerezový zásobník na tekuté mýdlo-1ks
H-nerezová odkládací police 200*400 mm-1ks.
I-obdélníkový nerezový odpadkový koš-1ks
J-nerezový zásobník na papírové ručníky-1ks.
K-nerezový háček na oděvy-1ks.</t>
  </si>
  <si>
    <t xml:space="preserve">L-vypínač světla+-1ks (dodávka EI)
M-zrcadlo-1ks.
N-nerezové madlo na dveřích-1ks (dodávka dveří).
O-signalizační systém nouzového volání-1ks (dodávka EI).
P-zdravotbní umyvadlo-1ks (dodávka ZTI).
Výpis je pro 1ks toalety..</t>
  </si>
  <si>
    <t xml:space="preserve">7992</t>
  </si>
  <si>
    <t xml:space="preserve">Systémové skladby podlah</t>
  </si>
  <si>
    <t xml:space="preserve">Systémová skladba podlahy v 3.NP.-skladba S8
Skladba:
-Podlahová deska systémová SDK 12,5 mm.
-Kročejová izolaceT-P tl.25 mm.
-Podlahový EPS 200 tl.0-250 mm-tl.165 mm
-(vyrovnání úrovní podlah)-proložení SDK deskou.
-Parozábrana-PE fólie.
Skladba S8</t>
  </si>
  <si>
    <t xml:space="preserve">              
</t>
  </si>
  <si>
    <t xml:space="preserve">Systémová skladba podlahy v 3.NP.-skladba S9+S10
Skladba:
-Podlahová deska systémová SDK 12,5 mm.
-Kročejová izolaceT-P tl.25 mm.
-Roznášecí deska SDK tl.12,5 mm.
-Suchý vyrovnáv. podsyp z expand.kamenina 450 kg/m3 tl.30-50 mm.
Skladba S9+S10</t>
  </si>
  <si>
    <t xml:space="preserve">9210</t>
  </si>
  <si>
    <t xml:space="preserve">Elektroinstalace</t>
  </si>
  <si>
    <t xml:space="preserve">Elektroinstalace
Dodatek č.2-opravené náklady.
Cena dle nabídky.</t>
  </si>
  <si>
    <t xml:space="preserve">9220</t>
  </si>
  <si>
    <t xml:space="preserve">Slaboproud</t>
  </si>
  <si>
    <t xml:space="preserve">Elektronická komunikace</t>
  </si>
  <si>
    <t xml:space="preserve">9240</t>
  </si>
  <si>
    <t xml:space="preserve">Vzduchotechnika</t>
  </si>
  <si>
    <t xml:space="preserve">Vzduchotechnika
Dle nabídky.</t>
  </si>
  <si>
    <t xml:space="preserve">9330</t>
  </si>
  <si>
    <t xml:space="preserve">Výtahy</t>
  </si>
  <si>
    <t xml:space="preserve">D+M pojízdná plošina pro invalidy na schodišti
</t>
  </si>
  <si>
    <t xml:space="preserve">kpl </t>
  </si>
  <si>
    <t xml:space="preserve">CELKEM:</t>
  </si>
  <si>
    <t xml:space="preserve">Přesun hmot z PSV %</t>
  </si>
  <si>
    <t xml:space="preserve">R</t>
  </si>
  <si>
    <t xml:space="preserve">Průběžný součet: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</si>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</sst>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553"/>
  <sheetViews>
    <sheetView showFormulas="false" showGridLines="true" showRowColHeaders="true" showZeros="false" rightToLeft="false" tabSelected="true" showOutlineSymbols="true" defaultGridColor="true" view="normal" topLeftCell="A64" colorId="64" zoomScale="100" zoomScaleNormal="100" zoomScalePageLayoutView="100" workbookViewId="0">
      <selection pane="topLeft" activeCell="I347" activeCellId="0" sqref="I347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2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s="17" customFormat="true" ht="25.5" hidden="false" customHeight="true" outlineLevel="0" collapsed="false">
      <c r="A15" s="16" t="n">
        <v>1</v>
      </c>
      <c r="D15" s="18" t="n">
        <v>1</v>
      </c>
      <c r="E15" s="18" t="n">
        <v>0</v>
      </c>
      <c r="F15" s="19" t="n">
        <v>1010530</v>
      </c>
      <c r="G15" s="18" t="s">
        <v>47</v>
      </c>
      <c r="H15" s="20" t="s">
        <v>48</v>
      </c>
      <c r="I15" s="21" t="s">
        <v>49</v>
      </c>
      <c r="J15" s="21"/>
      <c r="K15" s="22" t="n">
        <v>22.5</v>
      </c>
      <c r="L15" s="18" t="s">
        <v>50</v>
      </c>
      <c r="M15" s="23" t="n">
        <v>0</v>
      </c>
      <c r="N15" s="18"/>
      <c r="O15" s="24" t="n">
        <f aca="false">ROUND(K15*M15,0)</f>
        <v>0</v>
      </c>
      <c r="P15" s="18"/>
      <c r="Q15" s="18"/>
      <c r="R15" s="18"/>
      <c r="S15" s="18"/>
      <c r="T15" s="16" t="n">
        <v>0</v>
      </c>
      <c r="U15" s="25" t="n">
        <f aca="false">ROUND(O15*T15,2)</f>
        <v>0</v>
      </c>
      <c r="W15" s="25" t="n">
        <f aca="false">ROUND(O15*A15,2)</f>
        <v>0</v>
      </c>
      <c r="X15" s="18" t="s">
        <v>51</v>
      </c>
    </row>
    <row r="16" s="17" customFormat="true" ht="25.5" hidden="false" customHeight="true" outlineLevel="0" collapsed="false">
      <c r="A16" s="16" t="n">
        <v>1</v>
      </c>
      <c r="D16" s="18" t="n">
        <v>2</v>
      </c>
      <c r="E16" s="18" t="n">
        <v>0</v>
      </c>
      <c r="F16" s="19" t="n">
        <v>1010692</v>
      </c>
      <c r="G16" s="18" t="s">
        <v>47</v>
      </c>
      <c r="H16" s="20" t="s">
        <v>52</v>
      </c>
      <c r="I16" s="21" t="s">
        <v>53</v>
      </c>
      <c r="J16" s="21"/>
      <c r="K16" s="22" t="n">
        <v>22.5</v>
      </c>
      <c r="L16" s="18" t="s">
        <v>50</v>
      </c>
      <c r="M16" s="23" t="n">
        <v>0</v>
      </c>
      <c r="N16" s="18"/>
      <c r="O16" s="24" t="n">
        <f aca="false">ROUND(K16*M16,0)</f>
        <v>0</v>
      </c>
      <c r="P16" s="18"/>
      <c r="Q16" s="18"/>
      <c r="R16" s="18"/>
      <c r="S16" s="18"/>
      <c r="T16" s="16" t="n">
        <v>0</v>
      </c>
      <c r="U16" s="25" t="n">
        <f aca="false">ROUND(O16*T16,2)</f>
        <v>0</v>
      </c>
      <c r="W16" s="25" t="n">
        <f aca="false">ROUND(O16*A16,2)</f>
        <v>0</v>
      </c>
      <c r="X16" s="18" t="s">
        <v>51</v>
      </c>
    </row>
    <row r="17" s="17" customFormat="true" ht="25.5" hidden="false" customHeight="true" outlineLevel="0" collapsed="false">
      <c r="A17" s="16" t="n">
        <v>1</v>
      </c>
      <c r="D17" s="18" t="n">
        <v>3</v>
      </c>
      <c r="E17" s="18" t="n">
        <v>0</v>
      </c>
      <c r="F17" s="19" t="n">
        <v>1010717</v>
      </c>
      <c r="G17" s="18" t="s">
        <v>47</v>
      </c>
      <c r="H17" s="20" t="s">
        <v>54</v>
      </c>
      <c r="I17" s="21" t="s">
        <v>55</v>
      </c>
      <c r="J17" s="21"/>
      <c r="K17" s="22" t="n">
        <v>22.5</v>
      </c>
      <c r="L17" s="18" t="s">
        <v>50</v>
      </c>
      <c r="M17" s="23" t="n">
        <v>0</v>
      </c>
      <c r="N17" s="18"/>
      <c r="O17" s="24" t="n">
        <f aca="false">ROUND(K17*M17,0)</f>
        <v>0</v>
      </c>
      <c r="P17" s="18"/>
      <c r="Q17" s="18"/>
      <c r="R17" s="18"/>
      <c r="S17" s="18"/>
      <c r="T17" s="16" t="n">
        <v>0</v>
      </c>
      <c r="U17" s="25" t="n">
        <f aca="false">ROUND(O17*T17,2)</f>
        <v>0</v>
      </c>
      <c r="W17" s="25" t="n">
        <f aca="false">ROUND(O17*A17,2)</f>
        <v>0</v>
      </c>
      <c r="X17" s="18" t="s">
        <v>51</v>
      </c>
    </row>
    <row r="18" customFormat="false" ht="3" hidden="false" customHeight="true" outlineLevel="0" collapsed="false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customFormat="false" ht="15" hidden="false" customHeight="true" outlineLevel="0" collapsed="false">
      <c r="D19" s="26" t="s">
        <v>56</v>
      </c>
      <c r="E19" s="26"/>
      <c r="F19" s="26"/>
      <c r="G19" s="26"/>
      <c r="H19" s="27" t="s">
        <v>45</v>
      </c>
      <c r="I19" s="28" t="s">
        <v>46</v>
      </c>
      <c r="O19" s="29" t="n">
        <f aca="false">ROUND(SUBTOTAL(9,O14:O18),0)</f>
        <v>0</v>
      </c>
      <c r="Q19" s="30" t="n">
        <f aca="false">ROUND(SUBTOTAL(9,Q14:Q18),3)</f>
        <v>0</v>
      </c>
      <c r="S19" s="30" t="n">
        <f aca="false">ROUND(SUBTOTAL(9,S14:S18),3)</f>
        <v>0</v>
      </c>
      <c r="U19" s="1" t="n">
        <f aca="false">ROUND(SUBTOTAL(9,U14:U18),2)</f>
        <v>0</v>
      </c>
      <c r="W19" s="1" t="n">
        <f aca="false">ROUND(SUBTOTAL(9,W14:W18),2)</f>
        <v>0</v>
      </c>
    </row>
    <row r="20" customFormat="false" ht="12.75" hidden="false" customHeight="true" outlineLevel="0" collapsed="false"/>
    <row r="21" customFormat="false" ht="15" hidden="false" customHeight="true" outlineLevel="0" collapsed="false">
      <c r="D21" s="5"/>
      <c r="E21" s="5"/>
      <c r="F21" s="5"/>
      <c r="G21" s="5"/>
      <c r="H21" s="14" t="s">
        <v>57</v>
      </c>
      <c r="I21" s="15" t="s">
        <v>58</v>
      </c>
      <c r="J21" s="15"/>
      <c r="K21" s="15"/>
      <c r="L21" s="15"/>
      <c r="M21" s="15"/>
      <c r="N21" s="15"/>
      <c r="O21" s="15"/>
      <c r="P21" s="6"/>
      <c r="Q21" s="6"/>
      <c r="R21" s="6"/>
      <c r="S21" s="6"/>
      <c r="X21" s="1" t="s">
        <v>26</v>
      </c>
    </row>
    <row r="22" customFormat="false" ht="3" hidden="false" customHeight="true" outlineLevel="0" collapsed="false"/>
    <row r="23" customFormat="false" ht="25.5" hidden="false" customHeight="true" outlineLevel="0" collapsed="false">
      <c r="A23" s="31" t="n">
        <v>1</v>
      </c>
      <c r="D23" s="1" t="n">
        <v>1</v>
      </c>
      <c r="E23" s="1" t="n">
        <v>0</v>
      </c>
      <c r="F23" s="4" t="n">
        <v>1050038</v>
      </c>
      <c r="G23" s="1" t="s">
        <v>47</v>
      </c>
      <c r="H23" s="32" t="s">
        <v>59</v>
      </c>
      <c r="I23" s="33" t="s">
        <v>60</v>
      </c>
      <c r="J23" s="33"/>
      <c r="K23" s="34" t="n">
        <v>18.918</v>
      </c>
      <c r="L23" s="1" t="s">
        <v>50</v>
      </c>
      <c r="M23" s="35" t="n">
        <v>0</v>
      </c>
      <c r="O23" s="36" t="n">
        <f aca="false">ROUND(K23*M23,0)</f>
        <v>0</v>
      </c>
      <c r="P23" s="31" t="n">
        <v>1.665</v>
      </c>
      <c r="Q23" s="34" t="n">
        <f aca="false">ROUND(K23*P23,3)</f>
        <v>31.498</v>
      </c>
      <c r="T23" s="31" t="n">
        <v>0</v>
      </c>
      <c r="U23" s="37" t="n">
        <f aca="false">ROUND(O23*T23,2)</f>
        <v>0</v>
      </c>
      <c r="W23" s="37" t="n">
        <f aca="false">ROUND(O23*A23,2)</f>
        <v>0</v>
      </c>
      <c r="X23" s="1" t="s">
        <v>51</v>
      </c>
    </row>
    <row r="24" s="17" customFormat="true" ht="25.5" hidden="false" customHeight="true" outlineLevel="0" collapsed="false">
      <c r="A24" s="16" t="n">
        <v>1</v>
      </c>
      <c r="D24" s="18" t="n">
        <v>2</v>
      </c>
      <c r="E24" s="18" t="n">
        <v>0</v>
      </c>
      <c r="F24" s="19" t="n">
        <v>1050076</v>
      </c>
      <c r="G24" s="18" t="s">
        <v>47</v>
      </c>
      <c r="H24" s="20" t="s">
        <v>61</v>
      </c>
      <c r="I24" s="21" t="s">
        <v>62</v>
      </c>
      <c r="J24" s="21"/>
      <c r="K24" s="22" t="n">
        <v>58.358</v>
      </c>
      <c r="L24" s="18" t="s">
        <v>63</v>
      </c>
      <c r="M24" s="23" t="n">
        <v>0</v>
      </c>
      <c r="N24" s="18"/>
      <c r="O24" s="24" t="n">
        <f aca="false">ROUND(K24*M24,0)</f>
        <v>0</v>
      </c>
      <c r="P24" s="16" t="n">
        <v>0.00049</v>
      </c>
      <c r="Q24" s="22" t="n">
        <f aca="false">ROUND(K24*P24,3)</f>
        <v>0.029</v>
      </c>
      <c r="R24" s="18"/>
      <c r="S24" s="18"/>
      <c r="T24" s="16" t="n">
        <v>0</v>
      </c>
      <c r="U24" s="25" t="n">
        <f aca="false">ROUND(O24*T24,2)</f>
        <v>0</v>
      </c>
      <c r="W24" s="25" t="n">
        <f aca="false">ROUND(O24*A24,2)</f>
        <v>0</v>
      </c>
      <c r="X24" s="18" t="s">
        <v>51</v>
      </c>
    </row>
    <row r="25" customFormat="false" ht="3" hidden="false" customHeight="true" outlineLevel="0" collapsed="false"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customFormat="false" ht="15" hidden="false" customHeight="true" outlineLevel="0" collapsed="false">
      <c r="D26" s="26" t="s">
        <v>56</v>
      </c>
      <c r="E26" s="26"/>
      <c r="F26" s="26"/>
      <c r="G26" s="26"/>
      <c r="H26" s="27" t="s">
        <v>57</v>
      </c>
      <c r="I26" s="28" t="s">
        <v>58</v>
      </c>
      <c r="O26" s="29" t="n">
        <f aca="false">ROUND(SUBTOTAL(9,O22:O25),0)</f>
        <v>0</v>
      </c>
      <c r="Q26" s="30" t="n">
        <f aca="false">ROUND(SUBTOTAL(9,Q22:Q25),3)</f>
        <v>31.527</v>
      </c>
      <c r="S26" s="30" t="n">
        <f aca="false">ROUND(SUBTOTAL(9,S22:S25),3)</f>
        <v>0</v>
      </c>
      <c r="U26" s="1" t="n">
        <f aca="false">ROUND(SUBTOTAL(9,U22:U25),2)</f>
        <v>0</v>
      </c>
      <c r="W26" s="1" t="n">
        <f aca="false">ROUND(SUBTOTAL(9,W22:W25),2)</f>
        <v>0</v>
      </c>
    </row>
    <row r="27" customFormat="false" ht="12.75" hidden="false" customHeight="true" outlineLevel="0" collapsed="false"/>
    <row r="28" customFormat="false" ht="15" hidden="false" customHeight="true" outlineLevel="0" collapsed="false">
      <c r="D28" s="5"/>
      <c r="E28" s="5"/>
      <c r="F28" s="5"/>
      <c r="G28" s="5"/>
      <c r="H28" s="14" t="s">
        <v>64</v>
      </c>
      <c r="I28" s="15" t="s">
        <v>65</v>
      </c>
      <c r="J28" s="15"/>
      <c r="K28" s="15"/>
      <c r="L28" s="15"/>
      <c r="M28" s="15"/>
      <c r="N28" s="15"/>
      <c r="O28" s="15"/>
      <c r="P28" s="6"/>
      <c r="Q28" s="6"/>
      <c r="R28" s="6"/>
      <c r="S28" s="6"/>
      <c r="X28" s="1" t="s">
        <v>26</v>
      </c>
    </row>
    <row r="29" customFormat="false" ht="3" hidden="false" customHeight="true" outlineLevel="0" collapsed="false"/>
    <row r="30" customFormat="false" ht="12.75" hidden="false" customHeight="true" outlineLevel="0" collapsed="false">
      <c r="A30" s="31" t="n">
        <v>1</v>
      </c>
      <c r="D30" s="1" t="n">
        <v>1</v>
      </c>
      <c r="E30" s="1" t="n">
        <v>0</v>
      </c>
      <c r="F30" s="4" t="n">
        <v>1290059</v>
      </c>
      <c r="G30" s="1" t="s">
        <v>47</v>
      </c>
      <c r="H30" s="32" t="s">
        <v>66</v>
      </c>
      <c r="I30" s="33" t="s">
        <v>67</v>
      </c>
      <c r="J30" s="33"/>
      <c r="K30" s="34" t="n">
        <v>0.704</v>
      </c>
      <c r="L30" s="1" t="s">
        <v>50</v>
      </c>
      <c r="M30" s="35" t="n">
        <v>0</v>
      </c>
      <c r="O30" s="36" t="n">
        <f aca="false">ROUND(K30*M30,0)</f>
        <v>0</v>
      </c>
      <c r="P30" s="31" t="n">
        <v>1.84872</v>
      </c>
      <c r="Q30" s="34" t="n">
        <f aca="false">ROUND(K30*P30,3)</f>
        <v>1.301</v>
      </c>
      <c r="T30" s="31" t="n">
        <v>0</v>
      </c>
      <c r="U30" s="37" t="n">
        <f aca="false">ROUND(O30*T30,2)</f>
        <v>0</v>
      </c>
      <c r="W30" s="37" t="n">
        <f aca="false">ROUND(O30*A30,2)</f>
        <v>0</v>
      </c>
      <c r="X30" s="1" t="s">
        <v>51</v>
      </c>
    </row>
    <row r="31" customFormat="false" ht="25.5" hidden="false" customHeight="true" outlineLevel="0" collapsed="false">
      <c r="A31" s="31" t="n">
        <v>1</v>
      </c>
      <c r="D31" s="1" t="n">
        <v>2</v>
      </c>
      <c r="E31" s="1" t="n">
        <v>0</v>
      </c>
      <c r="F31" s="4" t="n">
        <v>1173814</v>
      </c>
      <c r="G31" s="1" t="s">
        <v>47</v>
      </c>
      <c r="H31" s="32" t="s">
        <v>68</v>
      </c>
      <c r="I31" s="33" t="s">
        <v>69</v>
      </c>
      <c r="J31" s="33"/>
      <c r="K31" s="34" t="n">
        <v>6</v>
      </c>
      <c r="L31" s="1" t="s">
        <v>70</v>
      </c>
      <c r="M31" s="35" t="n">
        <v>0</v>
      </c>
      <c r="O31" s="36" t="n">
        <f aca="false">ROUND(K31*M31,0)</f>
        <v>0</v>
      </c>
      <c r="P31" s="31" t="n">
        <v>0.04026</v>
      </c>
      <c r="Q31" s="34" t="n">
        <f aca="false">ROUND(K31*P31,3)</f>
        <v>0.242</v>
      </c>
      <c r="T31" s="31" t="n">
        <v>0</v>
      </c>
      <c r="U31" s="37" t="n">
        <f aca="false">ROUND(O31*T31,2)</f>
        <v>0</v>
      </c>
      <c r="W31" s="37" t="n">
        <f aca="false">ROUND(O31*A31,2)</f>
        <v>0</v>
      </c>
      <c r="X31" s="1" t="s">
        <v>51</v>
      </c>
    </row>
    <row r="32" customFormat="false" ht="12.75" hidden="false" customHeight="true" outlineLevel="0" collapsed="false">
      <c r="A32" s="31" t="n">
        <v>1</v>
      </c>
      <c r="D32" s="1" t="n">
        <v>3</v>
      </c>
      <c r="E32" s="1" t="n">
        <v>0</v>
      </c>
      <c r="F32" s="4" t="n">
        <v>1173960</v>
      </c>
      <c r="G32" s="1" t="s">
        <v>47</v>
      </c>
      <c r="H32" s="32" t="s">
        <v>71</v>
      </c>
      <c r="I32" s="33" t="s">
        <v>72</v>
      </c>
      <c r="J32" s="33"/>
      <c r="K32" s="34" t="n">
        <v>12</v>
      </c>
      <c r="L32" s="1" t="s">
        <v>70</v>
      </c>
      <c r="M32" s="35" t="n">
        <v>0</v>
      </c>
      <c r="O32" s="36" t="n">
        <f aca="false">ROUND(K32*M32,0)</f>
        <v>0</v>
      </c>
      <c r="P32" s="31" t="n">
        <v>0.05563</v>
      </c>
      <c r="Q32" s="34" t="n">
        <f aca="false">ROUND(K32*P32,3)</f>
        <v>0.668</v>
      </c>
      <c r="T32" s="31" t="n">
        <v>0</v>
      </c>
      <c r="U32" s="37" t="n">
        <f aca="false">ROUND(O32*T32,2)</f>
        <v>0</v>
      </c>
      <c r="W32" s="37" t="n">
        <f aca="false">ROUND(O32*A32,2)</f>
        <v>0</v>
      </c>
      <c r="X32" s="1" t="s">
        <v>51</v>
      </c>
    </row>
    <row r="33" s="17" customFormat="true" ht="25.5" hidden="false" customHeight="true" outlineLevel="0" collapsed="false">
      <c r="A33" s="16" t="n">
        <v>1</v>
      </c>
      <c r="D33" s="18" t="n">
        <v>4</v>
      </c>
      <c r="E33" s="18" t="n">
        <v>0</v>
      </c>
      <c r="F33" s="19" t="n">
        <v>1173967</v>
      </c>
      <c r="G33" s="18" t="s">
        <v>47</v>
      </c>
      <c r="H33" s="20" t="s">
        <v>73</v>
      </c>
      <c r="I33" s="21" t="s">
        <v>74</v>
      </c>
      <c r="J33" s="21"/>
      <c r="K33" s="22" t="n">
        <v>4</v>
      </c>
      <c r="L33" s="18" t="s">
        <v>70</v>
      </c>
      <c r="M33" s="23" t="n">
        <v>0</v>
      </c>
      <c r="N33" s="18"/>
      <c r="O33" s="24" t="n">
        <f aca="false">ROUND(K33*M33,0)</f>
        <v>0</v>
      </c>
      <c r="P33" s="16" t="n">
        <v>0.13</v>
      </c>
      <c r="Q33" s="22" t="n">
        <f aca="false">ROUND(K33*P33,3)</f>
        <v>0.52</v>
      </c>
      <c r="R33" s="18"/>
      <c r="S33" s="18"/>
      <c r="T33" s="16" t="n">
        <v>0</v>
      </c>
      <c r="U33" s="25" t="n">
        <f aca="false">ROUND(O33*T33,2)</f>
        <v>0</v>
      </c>
      <c r="W33" s="25" t="n">
        <f aca="false">ROUND(O33*A33,2)</f>
        <v>0</v>
      </c>
      <c r="X33" s="18" t="s">
        <v>51</v>
      </c>
    </row>
    <row r="34" s="17" customFormat="true" ht="12.75" hidden="false" customHeight="true" outlineLevel="0" collapsed="false">
      <c r="A34" s="16" t="n">
        <v>1</v>
      </c>
      <c r="D34" s="18" t="n">
        <v>5</v>
      </c>
      <c r="E34" s="18" t="n">
        <v>0</v>
      </c>
      <c r="F34" s="19" t="n">
        <v>1174190</v>
      </c>
      <c r="G34" s="18" t="s">
        <v>47</v>
      </c>
      <c r="H34" s="20" t="s">
        <v>75</v>
      </c>
      <c r="I34" s="21" t="s">
        <v>76</v>
      </c>
      <c r="J34" s="21"/>
      <c r="K34" s="22" t="n">
        <v>5</v>
      </c>
      <c r="L34" s="18" t="s">
        <v>63</v>
      </c>
      <c r="M34" s="23" t="n">
        <v>0</v>
      </c>
      <c r="N34" s="18"/>
      <c r="O34" s="24" t="n">
        <f aca="false">ROUND(K34*M34,0)</f>
        <v>0</v>
      </c>
      <c r="P34" s="16" t="n">
        <v>0.00011</v>
      </c>
      <c r="Q34" s="22" t="n">
        <f aca="false">ROUND(K34*P34,3)</f>
        <v>0.001</v>
      </c>
      <c r="R34" s="18"/>
      <c r="S34" s="18"/>
      <c r="T34" s="16" t="n">
        <v>0</v>
      </c>
      <c r="U34" s="25" t="n">
        <f aca="false">ROUND(O34*T34,2)</f>
        <v>0</v>
      </c>
      <c r="W34" s="25" t="n">
        <f aca="false">ROUND(O34*A34,2)</f>
        <v>0</v>
      </c>
      <c r="X34" s="18" t="s">
        <v>51</v>
      </c>
    </row>
    <row r="35" s="17" customFormat="true" ht="12.75" hidden="false" customHeight="true" outlineLevel="0" collapsed="false">
      <c r="A35" s="16" t="n">
        <v>1</v>
      </c>
      <c r="D35" s="18" t="n">
        <v>6</v>
      </c>
      <c r="E35" s="18" t="n">
        <v>0</v>
      </c>
      <c r="F35" s="19" t="n">
        <v>1174192</v>
      </c>
      <c r="G35" s="18" t="s">
        <v>47</v>
      </c>
      <c r="H35" s="20" t="s">
        <v>77</v>
      </c>
      <c r="I35" s="21" t="s">
        <v>78</v>
      </c>
      <c r="J35" s="21"/>
      <c r="K35" s="22" t="n">
        <v>1.5</v>
      </c>
      <c r="L35" s="18" t="s">
        <v>63</v>
      </c>
      <c r="M35" s="23" t="n">
        <v>0</v>
      </c>
      <c r="N35" s="18"/>
      <c r="O35" s="24" t="n">
        <f aca="false">ROUND(K35*M35,0)</f>
        <v>0</v>
      </c>
      <c r="P35" s="16" t="n">
        <v>0.00026</v>
      </c>
      <c r="Q35" s="22" t="n">
        <f aca="false">ROUND(K35*P35,3)</f>
        <v>0</v>
      </c>
      <c r="R35" s="18"/>
      <c r="S35" s="18"/>
      <c r="T35" s="16" t="n">
        <v>0</v>
      </c>
      <c r="U35" s="25" t="n">
        <f aca="false">ROUND(O35*T35,2)</f>
        <v>0</v>
      </c>
      <c r="W35" s="25" t="n">
        <f aca="false">ROUND(O35*A35,2)</f>
        <v>0</v>
      </c>
      <c r="X35" s="18" t="s">
        <v>51</v>
      </c>
    </row>
    <row r="36" s="17" customFormat="true" ht="12.75" hidden="false" customHeight="true" outlineLevel="0" collapsed="false">
      <c r="A36" s="16" t="n">
        <v>1</v>
      </c>
      <c r="D36" s="18" t="n">
        <v>7</v>
      </c>
      <c r="E36" s="18" t="n">
        <v>0</v>
      </c>
      <c r="F36" s="19" t="n">
        <v>1290079</v>
      </c>
      <c r="G36" s="18" t="s">
        <v>47</v>
      </c>
      <c r="H36" s="20" t="s">
        <v>79</v>
      </c>
      <c r="I36" s="21" t="s">
        <v>80</v>
      </c>
      <c r="J36" s="21"/>
      <c r="K36" s="22" t="n">
        <v>1.76</v>
      </c>
      <c r="L36" s="18" t="s">
        <v>81</v>
      </c>
      <c r="M36" s="23" t="n">
        <v>0</v>
      </c>
      <c r="N36" s="18"/>
      <c r="O36" s="24" t="n">
        <f aca="false">ROUND(K36*M36,0)</f>
        <v>0</v>
      </c>
      <c r="P36" s="16" t="n">
        <v>0.11562</v>
      </c>
      <c r="Q36" s="22" t="n">
        <f aca="false">ROUND(K36*P36,3)</f>
        <v>0.203</v>
      </c>
      <c r="R36" s="18"/>
      <c r="S36" s="18"/>
      <c r="T36" s="16" t="n">
        <v>0</v>
      </c>
      <c r="U36" s="25" t="n">
        <f aca="false">ROUND(O36*T36,2)</f>
        <v>0</v>
      </c>
      <c r="W36" s="25" t="n">
        <f aca="false">ROUND(O36*A36,2)</f>
        <v>0</v>
      </c>
      <c r="X36" s="18" t="s">
        <v>51</v>
      </c>
    </row>
    <row r="37" s="17" customFormat="true" ht="12.75" hidden="false" customHeight="true" outlineLevel="0" collapsed="false">
      <c r="A37" s="16" t="n">
        <v>1</v>
      </c>
      <c r="D37" s="18" t="n">
        <v>8</v>
      </c>
      <c r="E37" s="18" t="n">
        <v>0</v>
      </c>
      <c r="F37" s="19" t="n">
        <v>1174291</v>
      </c>
      <c r="G37" s="18" t="s">
        <v>47</v>
      </c>
      <c r="H37" s="20" t="s">
        <v>82</v>
      </c>
      <c r="I37" s="21" t="s">
        <v>83</v>
      </c>
      <c r="J37" s="21"/>
      <c r="K37" s="22" t="n">
        <v>1.075</v>
      </c>
      <c r="L37" s="18" t="s">
        <v>50</v>
      </c>
      <c r="M37" s="23" t="n">
        <v>0</v>
      </c>
      <c r="N37" s="18"/>
      <c r="O37" s="24" t="n">
        <f aca="false">ROUND(K37*M37,0)</f>
        <v>0</v>
      </c>
      <c r="P37" s="16" t="n">
        <v>2.1001</v>
      </c>
      <c r="Q37" s="22" t="n">
        <f aca="false">ROUND(K37*P37,3)</f>
        <v>2.258</v>
      </c>
      <c r="R37" s="18"/>
      <c r="S37" s="18"/>
      <c r="T37" s="16" t="n">
        <v>0</v>
      </c>
      <c r="U37" s="25" t="n">
        <f aca="false">ROUND(O37*T37,2)</f>
        <v>0</v>
      </c>
      <c r="W37" s="25" t="n">
        <f aca="false">ROUND(O37*A37,2)</f>
        <v>0</v>
      </c>
      <c r="X37" s="18" t="s">
        <v>51</v>
      </c>
    </row>
    <row r="38" s="17" customFormat="true" ht="38.25" hidden="false" customHeight="true" outlineLevel="0" collapsed="false">
      <c r="A38" s="16" t="n">
        <v>1</v>
      </c>
      <c r="D38" s="18" t="n">
        <v>9</v>
      </c>
      <c r="E38" s="18" t="n">
        <v>0</v>
      </c>
      <c r="F38" s="19" t="n">
        <v>1174474</v>
      </c>
      <c r="G38" s="18" t="s">
        <v>47</v>
      </c>
      <c r="H38" s="20" t="s">
        <v>84</v>
      </c>
      <c r="I38" s="21" t="s">
        <v>85</v>
      </c>
      <c r="J38" s="21"/>
      <c r="K38" s="22" t="n">
        <v>70.83</v>
      </c>
      <c r="L38" s="18" t="s">
        <v>81</v>
      </c>
      <c r="M38" s="23" t="n">
        <v>0</v>
      </c>
      <c r="N38" s="18"/>
      <c r="O38" s="24" t="n">
        <f aca="false">ROUND(K38*M38,0)</f>
        <v>0</v>
      </c>
      <c r="P38" s="16" t="n">
        <v>0.07063</v>
      </c>
      <c r="Q38" s="22" t="n">
        <f aca="false">ROUND(K38*P38,3)</f>
        <v>5.003</v>
      </c>
      <c r="R38" s="18"/>
      <c r="S38" s="18"/>
      <c r="T38" s="16" t="n">
        <v>0</v>
      </c>
      <c r="U38" s="25" t="n">
        <f aca="false">ROUND(O38*T38,2)</f>
        <v>0</v>
      </c>
      <c r="W38" s="25" t="n">
        <f aca="false">ROUND(O38*A38,2)</f>
        <v>0</v>
      </c>
      <c r="X38" s="18" t="s">
        <v>51</v>
      </c>
    </row>
    <row r="39" s="17" customFormat="true" ht="51" hidden="false" customHeight="true" outlineLevel="0" collapsed="false">
      <c r="A39" s="16" t="n">
        <v>1</v>
      </c>
      <c r="D39" s="18" t="n">
        <v>10</v>
      </c>
      <c r="E39" s="18" t="n">
        <v>0</v>
      </c>
      <c r="F39" s="19" t="n">
        <v>1174476</v>
      </c>
      <c r="G39" s="18" t="s">
        <v>47</v>
      </c>
      <c r="H39" s="20" t="s">
        <v>86</v>
      </c>
      <c r="I39" s="21" t="s">
        <v>87</v>
      </c>
      <c r="J39" s="21"/>
      <c r="K39" s="22" t="n">
        <v>66.932</v>
      </c>
      <c r="L39" s="18" t="s">
        <v>81</v>
      </c>
      <c r="M39" s="23" t="n">
        <v>0</v>
      </c>
      <c r="N39" s="18"/>
      <c r="O39" s="24" t="n">
        <f aca="false">ROUND(K39*M39,0)</f>
        <v>0</v>
      </c>
      <c r="P39" s="16" t="n">
        <v>0.10503</v>
      </c>
      <c r="Q39" s="22" t="n">
        <f aca="false">ROUND(K39*P39,3)</f>
        <v>7.03</v>
      </c>
      <c r="R39" s="18"/>
      <c r="S39" s="18"/>
      <c r="T39" s="16" t="n">
        <v>0</v>
      </c>
      <c r="U39" s="25" t="n">
        <f aca="false">ROUND(O39*T39,2)</f>
        <v>0</v>
      </c>
      <c r="W39" s="25" t="n">
        <f aca="false">ROUND(O39*A39,2)</f>
        <v>0</v>
      </c>
      <c r="X39" s="18" t="s">
        <v>51</v>
      </c>
    </row>
    <row r="40" s="17" customFormat="true" ht="12.75" hidden="false" customHeight="true" outlineLevel="0" collapsed="false">
      <c r="A40" s="16" t="n">
        <v>1</v>
      </c>
      <c r="D40" s="18" t="n">
        <v>11</v>
      </c>
      <c r="E40" s="18" t="n">
        <v>0</v>
      </c>
      <c r="F40" s="19" t="n">
        <v>1174683</v>
      </c>
      <c r="G40" s="18" t="s">
        <v>47</v>
      </c>
      <c r="H40" s="20" t="s">
        <v>88</v>
      </c>
      <c r="I40" s="21" t="s">
        <v>89</v>
      </c>
      <c r="J40" s="21"/>
      <c r="K40" s="22" t="n">
        <v>1.761</v>
      </c>
      <c r="L40" s="18" t="s">
        <v>81</v>
      </c>
      <c r="M40" s="23" t="n">
        <v>0</v>
      </c>
      <c r="N40" s="18"/>
      <c r="O40" s="24" t="n">
        <f aca="false">ROUND(K40*M40,0)</f>
        <v>0</v>
      </c>
      <c r="P40" s="16" t="n">
        <v>0.00926</v>
      </c>
      <c r="Q40" s="22" t="n">
        <f aca="false">ROUND(K40*P40,3)</f>
        <v>0.016</v>
      </c>
      <c r="R40" s="18"/>
      <c r="S40" s="18"/>
      <c r="T40" s="16" t="n">
        <v>0</v>
      </c>
      <c r="U40" s="25" t="n">
        <f aca="false">ROUND(O40*T40,2)</f>
        <v>0</v>
      </c>
      <c r="W40" s="25" t="n">
        <f aca="false">ROUND(O40*A40,2)</f>
        <v>0</v>
      </c>
      <c r="X40" s="18" t="s">
        <v>51</v>
      </c>
    </row>
    <row r="41" customFormat="false" ht="3" hidden="false" customHeight="true" outlineLevel="0" collapsed="false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customFormat="false" ht="15" hidden="false" customHeight="true" outlineLevel="0" collapsed="false">
      <c r="D42" s="26" t="s">
        <v>56</v>
      </c>
      <c r="E42" s="26"/>
      <c r="F42" s="26"/>
      <c r="G42" s="26"/>
      <c r="H42" s="27" t="s">
        <v>64</v>
      </c>
      <c r="I42" s="28" t="s">
        <v>65</v>
      </c>
      <c r="O42" s="29" t="n">
        <f aca="false">ROUND(SUBTOTAL(9,O29:O41),0)</f>
        <v>0</v>
      </c>
      <c r="Q42" s="30" t="n">
        <f aca="false">ROUND(SUBTOTAL(9,Q29:Q41),3)</f>
        <v>17.242</v>
      </c>
      <c r="S42" s="30" t="n">
        <f aca="false">ROUND(SUBTOTAL(9,S29:S41),3)</f>
        <v>0</v>
      </c>
      <c r="U42" s="1" t="n">
        <f aca="false">ROUND(SUBTOTAL(9,U29:U41),2)</f>
        <v>0</v>
      </c>
      <c r="W42" s="1" t="n">
        <f aca="false">ROUND(SUBTOTAL(9,W29:W41),2)</f>
        <v>0</v>
      </c>
    </row>
    <row r="43" customFormat="false" ht="12.75" hidden="false" customHeight="true" outlineLevel="0" collapsed="false"/>
    <row r="44" customFormat="false" ht="15" hidden="false" customHeight="true" outlineLevel="0" collapsed="false">
      <c r="D44" s="5"/>
      <c r="E44" s="5"/>
      <c r="F44" s="5"/>
      <c r="G44" s="5"/>
      <c r="H44" s="14" t="s">
        <v>90</v>
      </c>
      <c r="I44" s="15" t="s">
        <v>91</v>
      </c>
      <c r="J44" s="15"/>
      <c r="K44" s="15"/>
      <c r="L44" s="15"/>
      <c r="M44" s="15"/>
      <c r="N44" s="15"/>
      <c r="O44" s="15"/>
      <c r="P44" s="6"/>
      <c r="Q44" s="6"/>
      <c r="R44" s="6"/>
      <c r="S44" s="6"/>
      <c r="X44" s="1" t="s">
        <v>26</v>
      </c>
    </row>
    <row r="45" customFormat="false" ht="3" hidden="false" customHeight="true" outlineLevel="0" collapsed="false"/>
    <row r="46" s="17" customFormat="true" ht="25.5" hidden="false" customHeight="true" outlineLevel="0" collapsed="false">
      <c r="A46" s="16" t="n">
        <v>1</v>
      </c>
      <c r="D46" s="18" t="n">
        <v>1</v>
      </c>
      <c r="E46" s="18" t="n">
        <v>0</v>
      </c>
      <c r="F46" s="19" t="n">
        <v>1290195</v>
      </c>
      <c r="G46" s="18" t="s">
        <v>47</v>
      </c>
      <c r="H46" s="20" t="s">
        <v>92</v>
      </c>
      <c r="I46" s="21" t="s">
        <v>93</v>
      </c>
      <c r="J46" s="21"/>
      <c r="K46" s="22" t="n">
        <v>42</v>
      </c>
      <c r="L46" s="18" t="s">
        <v>70</v>
      </c>
      <c r="M46" s="23" t="n">
        <v>0</v>
      </c>
      <c r="N46" s="18"/>
      <c r="O46" s="24" t="n">
        <f aca="false">ROUND(K46*M46,0)</f>
        <v>0</v>
      </c>
      <c r="P46" s="16" t="n">
        <v>0.05794</v>
      </c>
      <c r="Q46" s="22" t="n">
        <f aca="false">ROUND(K46*P46,3)</f>
        <v>2.433</v>
      </c>
      <c r="R46" s="18"/>
      <c r="S46" s="18"/>
      <c r="T46" s="16" t="n">
        <v>0</v>
      </c>
      <c r="U46" s="25" t="n">
        <f aca="false">ROUND(O46*T46,2)</f>
        <v>0</v>
      </c>
      <c r="W46" s="25" t="n">
        <f aca="false">ROUND(O46*A46,2)</f>
        <v>0</v>
      </c>
      <c r="X46" s="18" t="s">
        <v>51</v>
      </c>
    </row>
    <row r="47" s="17" customFormat="true" ht="12.75" hidden="false" customHeight="true" outlineLevel="0" collapsed="false">
      <c r="A47" s="16" t="n">
        <v>1</v>
      </c>
      <c r="D47" s="18" t="n">
        <v>2</v>
      </c>
      <c r="E47" s="18" t="n">
        <v>0</v>
      </c>
      <c r="F47" s="19" t="n">
        <v>1290199</v>
      </c>
      <c r="G47" s="18" t="s">
        <v>47</v>
      </c>
      <c r="H47" s="20" t="s">
        <v>94</v>
      </c>
      <c r="I47" s="21" t="s">
        <v>95</v>
      </c>
      <c r="J47" s="21"/>
      <c r="K47" s="22" t="n">
        <v>8</v>
      </c>
      <c r="L47" s="18" t="s">
        <v>70</v>
      </c>
      <c r="M47" s="23" t="n">
        <v>0</v>
      </c>
      <c r="N47" s="18"/>
      <c r="O47" s="24" t="n">
        <f aca="false">ROUND(K47*M47,0)</f>
        <v>0</v>
      </c>
      <c r="P47" s="16" t="n">
        <v>0.05876</v>
      </c>
      <c r="Q47" s="22" t="n">
        <f aca="false">ROUND(K47*P47,3)</f>
        <v>0.47</v>
      </c>
      <c r="R47" s="18"/>
      <c r="S47" s="18"/>
      <c r="T47" s="16" t="n">
        <v>0</v>
      </c>
      <c r="U47" s="25" t="n">
        <f aca="false">ROUND(O47*T47,2)</f>
        <v>0</v>
      </c>
      <c r="W47" s="25" t="n">
        <f aca="false">ROUND(O47*A47,2)</f>
        <v>0</v>
      </c>
      <c r="X47" s="18" t="s">
        <v>51</v>
      </c>
    </row>
    <row r="48" s="17" customFormat="true" ht="12.75" hidden="false" customHeight="true" outlineLevel="0" collapsed="false">
      <c r="A48" s="16" t="n">
        <v>1</v>
      </c>
      <c r="D48" s="18" t="n">
        <v>3</v>
      </c>
      <c r="E48" s="18" t="n">
        <v>0</v>
      </c>
      <c r="F48" s="19" t="n">
        <v>1175398</v>
      </c>
      <c r="G48" s="18" t="s">
        <v>47</v>
      </c>
      <c r="H48" s="20" t="s">
        <v>96</v>
      </c>
      <c r="I48" s="21" t="s">
        <v>97</v>
      </c>
      <c r="J48" s="21"/>
      <c r="K48" s="22" t="n">
        <v>0.562</v>
      </c>
      <c r="L48" s="18" t="s">
        <v>98</v>
      </c>
      <c r="M48" s="23" t="n">
        <v>0</v>
      </c>
      <c r="N48" s="18"/>
      <c r="O48" s="24" t="n">
        <f aca="false">ROUND(K48*M48,0)</f>
        <v>0</v>
      </c>
      <c r="P48" s="16" t="n">
        <v>0.01709</v>
      </c>
      <c r="Q48" s="22" t="n">
        <f aca="false">ROUND(K48*P48,3)</f>
        <v>0.01</v>
      </c>
      <c r="R48" s="18"/>
      <c r="S48" s="18"/>
      <c r="T48" s="16" t="n">
        <v>0</v>
      </c>
      <c r="U48" s="25" t="n">
        <f aca="false">ROUND(O48*T48,2)</f>
        <v>0</v>
      </c>
      <c r="W48" s="25" t="n">
        <f aca="false">ROUND(O48*A48,2)</f>
        <v>0</v>
      </c>
      <c r="X48" s="18" t="s">
        <v>51</v>
      </c>
    </row>
    <row r="49" s="17" customFormat="true" ht="25.5" hidden="false" customHeight="true" outlineLevel="0" collapsed="false">
      <c r="A49" s="16" t="n">
        <v>1</v>
      </c>
      <c r="D49" s="18" t="n">
        <v>4</v>
      </c>
      <c r="E49" s="18" t="n">
        <v>0</v>
      </c>
      <c r="F49" s="19" t="s">
        <v>99</v>
      </c>
      <c r="G49" s="18" t="s">
        <v>47</v>
      </c>
      <c r="H49" s="20" t="s">
        <v>100</v>
      </c>
      <c r="I49" s="21" t="s">
        <v>101</v>
      </c>
      <c r="J49" s="21"/>
      <c r="K49" s="22" t="n">
        <v>0.11</v>
      </c>
      <c r="L49" s="18" t="s">
        <v>98</v>
      </c>
      <c r="M49" s="23" t="n">
        <v>0</v>
      </c>
      <c r="N49" s="18"/>
      <c r="O49" s="24" t="n">
        <f aca="false">ROUND(K49*M49,0)</f>
        <v>0</v>
      </c>
      <c r="P49" s="16" t="n">
        <v>1</v>
      </c>
      <c r="Q49" s="22" t="n">
        <f aca="false">ROUND(K49*P49,3)</f>
        <v>0.11</v>
      </c>
      <c r="R49" s="18"/>
      <c r="S49" s="18"/>
      <c r="T49" s="16" t="n">
        <v>0</v>
      </c>
      <c r="U49" s="25" t="n">
        <f aca="false">ROUND(O49*T49,2)</f>
        <v>0</v>
      </c>
      <c r="W49" s="25" t="n">
        <f aca="false">ROUND(O49*A49,2)</f>
        <v>0</v>
      </c>
      <c r="X49" s="18" t="s">
        <v>102</v>
      </c>
    </row>
    <row r="50" s="17" customFormat="true" ht="25.5" hidden="false" customHeight="true" outlineLevel="0" collapsed="false">
      <c r="A50" s="16" t="n">
        <v>1</v>
      </c>
      <c r="D50" s="18" t="n">
        <v>5</v>
      </c>
      <c r="E50" s="18" t="n">
        <v>0</v>
      </c>
      <c r="F50" s="19" t="s">
        <v>103</v>
      </c>
      <c r="G50" s="18" t="s">
        <v>47</v>
      </c>
      <c r="H50" s="20" t="s">
        <v>104</v>
      </c>
      <c r="I50" s="21" t="s">
        <v>105</v>
      </c>
      <c r="J50" s="21"/>
      <c r="K50" s="22" t="n">
        <v>0.498</v>
      </c>
      <c r="L50" s="18" t="s">
        <v>98</v>
      </c>
      <c r="M50" s="23" t="n">
        <v>0</v>
      </c>
      <c r="N50" s="18"/>
      <c r="O50" s="24" t="n">
        <f aca="false">ROUND(K50*M50,0)</f>
        <v>0</v>
      </c>
      <c r="P50" s="16" t="n">
        <v>1</v>
      </c>
      <c r="Q50" s="22" t="n">
        <f aca="false">ROUND(K50*P50,3)</f>
        <v>0.498</v>
      </c>
      <c r="R50" s="18"/>
      <c r="S50" s="18"/>
      <c r="T50" s="16" t="n">
        <v>0</v>
      </c>
      <c r="U50" s="25" t="n">
        <f aca="false">ROUND(O50*T50,2)</f>
        <v>0</v>
      </c>
      <c r="W50" s="25" t="n">
        <f aca="false">ROUND(O50*A50,2)</f>
        <v>0</v>
      </c>
      <c r="X50" s="18" t="s">
        <v>102</v>
      </c>
    </row>
    <row r="51" s="17" customFormat="true" ht="12.75" hidden="false" customHeight="true" outlineLevel="0" collapsed="false">
      <c r="A51" s="16" t="n">
        <v>1</v>
      </c>
      <c r="D51" s="18" t="n">
        <v>6</v>
      </c>
      <c r="E51" s="18" t="n">
        <v>0</v>
      </c>
      <c r="F51" s="19" t="n">
        <v>1175601</v>
      </c>
      <c r="G51" s="18" t="s">
        <v>47</v>
      </c>
      <c r="H51" s="20" t="s">
        <v>106</v>
      </c>
      <c r="I51" s="21" t="s">
        <v>107</v>
      </c>
      <c r="J51" s="21"/>
      <c r="K51" s="22" t="n">
        <v>12.6</v>
      </c>
      <c r="L51" s="18" t="s">
        <v>63</v>
      </c>
      <c r="M51" s="23" t="n">
        <v>0</v>
      </c>
      <c r="N51" s="18"/>
      <c r="O51" s="24" t="n">
        <f aca="false">ROUND(K51*M51,0)</f>
        <v>0</v>
      </c>
      <c r="P51" s="16" t="n">
        <v>0.1016</v>
      </c>
      <c r="Q51" s="22" t="n">
        <f aca="false">ROUND(K51*P51,3)</f>
        <v>1.28</v>
      </c>
      <c r="R51" s="18"/>
      <c r="S51" s="18"/>
      <c r="T51" s="16" t="n">
        <v>0</v>
      </c>
      <c r="U51" s="25" t="n">
        <f aca="false">ROUND(O51*T51,2)</f>
        <v>0</v>
      </c>
      <c r="W51" s="25" t="n">
        <f aca="false">ROUND(O51*A51,2)</f>
        <v>0</v>
      </c>
      <c r="X51" s="18" t="s">
        <v>51</v>
      </c>
    </row>
    <row r="52" s="17" customFormat="true" ht="12.75" hidden="false" customHeight="true" outlineLevel="0" collapsed="false">
      <c r="A52" s="16" t="n">
        <v>1</v>
      </c>
      <c r="D52" s="18" t="n">
        <v>7</v>
      </c>
      <c r="E52" s="18" t="n">
        <v>0</v>
      </c>
      <c r="F52" s="19" t="n">
        <v>1175602</v>
      </c>
      <c r="G52" s="18" t="s">
        <v>47</v>
      </c>
      <c r="H52" s="20" t="s">
        <v>108</v>
      </c>
      <c r="I52" s="21" t="s">
        <v>109</v>
      </c>
      <c r="J52" s="21"/>
      <c r="K52" s="22" t="n">
        <v>6.738</v>
      </c>
      <c r="L52" s="18" t="s">
        <v>81</v>
      </c>
      <c r="M52" s="23" t="n">
        <v>0</v>
      </c>
      <c r="N52" s="18"/>
      <c r="O52" s="24" t="n">
        <f aca="false">ROUND(K52*M52,0)</f>
        <v>0</v>
      </c>
      <c r="P52" s="16" t="n">
        <v>0.00658</v>
      </c>
      <c r="Q52" s="22" t="n">
        <f aca="false">ROUND(K52*P52,3)</f>
        <v>0.044</v>
      </c>
      <c r="R52" s="18"/>
      <c r="S52" s="18"/>
      <c r="T52" s="16" t="n">
        <v>0</v>
      </c>
      <c r="U52" s="25" t="n">
        <f aca="false">ROUND(O52*T52,2)</f>
        <v>0</v>
      </c>
      <c r="W52" s="25" t="n">
        <f aca="false">ROUND(O52*A52,2)</f>
        <v>0</v>
      </c>
      <c r="X52" s="18" t="s">
        <v>51</v>
      </c>
    </row>
    <row r="53" s="17" customFormat="true" ht="12.75" hidden="false" customHeight="true" outlineLevel="0" collapsed="false">
      <c r="A53" s="16" t="n">
        <v>1</v>
      </c>
      <c r="D53" s="18" t="n">
        <v>8</v>
      </c>
      <c r="E53" s="18" t="n">
        <v>0</v>
      </c>
      <c r="F53" s="19" t="n">
        <v>1175603</v>
      </c>
      <c r="G53" s="18" t="s">
        <v>47</v>
      </c>
      <c r="H53" s="20" t="s">
        <v>110</v>
      </c>
      <c r="I53" s="21" t="s">
        <v>111</v>
      </c>
      <c r="J53" s="21"/>
      <c r="K53" s="22" t="n">
        <v>6.738</v>
      </c>
      <c r="L53" s="18" t="s">
        <v>81</v>
      </c>
      <c r="M53" s="23" t="n">
        <v>0</v>
      </c>
      <c r="N53" s="18"/>
      <c r="O53" s="24" t="n">
        <f aca="false">ROUND(K53*M53,0)</f>
        <v>0</v>
      </c>
      <c r="P53" s="16"/>
      <c r="Q53" s="22"/>
      <c r="R53" s="18"/>
      <c r="S53" s="18"/>
      <c r="T53" s="16" t="n">
        <v>0</v>
      </c>
      <c r="U53" s="25" t="n">
        <f aca="false">ROUND(O53*T53,2)</f>
        <v>0</v>
      </c>
      <c r="W53" s="25" t="n">
        <f aca="false">ROUND(O53*A53,2)</f>
        <v>0</v>
      </c>
      <c r="X53" s="18" t="s">
        <v>51</v>
      </c>
    </row>
    <row r="54" customFormat="false" ht="3" hidden="false" customHeight="true" outlineLevel="0" collapsed="false"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customFormat="false" ht="15" hidden="false" customHeight="true" outlineLevel="0" collapsed="false">
      <c r="D55" s="26" t="s">
        <v>56</v>
      </c>
      <c r="E55" s="26"/>
      <c r="F55" s="26"/>
      <c r="G55" s="26"/>
      <c r="H55" s="27" t="s">
        <v>90</v>
      </c>
      <c r="I55" s="28" t="s">
        <v>91</v>
      </c>
      <c r="O55" s="29" t="n">
        <f aca="false">ROUND(SUBTOTAL(9,O45:O54),0)</f>
        <v>0</v>
      </c>
      <c r="Q55" s="30" t="n">
        <f aca="false">ROUND(SUBTOTAL(9,Q45:Q54),3)</f>
        <v>4.845</v>
      </c>
      <c r="S55" s="30" t="n">
        <f aca="false">ROUND(SUBTOTAL(9,S45:S54),3)</f>
        <v>0</v>
      </c>
      <c r="U55" s="1" t="n">
        <f aca="false">ROUND(SUBTOTAL(9,U45:U54),2)</f>
        <v>0</v>
      </c>
      <c r="W55" s="1" t="n">
        <f aca="false">ROUND(SUBTOTAL(9,W45:W54),2)</f>
        <v>0</v>
      </c>
    </row>
    <row r="56" customFormat="false" ht="12.75" hidden="false" customHeight="true" outlineLevel="0" collapsed="false"/>
    <row r="57" customFormat="false" ht="15" hidden="false" customHeight="true" outlineLevel="0" collapsed="false">
      <c r="D57" s="5"/>
      <c r="E57" s="5"/>
      <c r="F57" s="5"/>
      <c r="G57" s="5"/>
      <c r="H57" s="14" t="s">
        <v>112</v>
      </c>
      <c r="I57" s="15" t="s">
        <v>113</v>
      </c>
      <c r="J57" s="15"/>
      <c r="K57" s="15"/>
      <c r="L57" s="15"/>
      <c r="M57" s="15"/>
      <c r="N57" s="15"/>
      <c r="O57" s="15"/>
      <c r="P57" s="6"/>
      <c r="Q57" s="6"/>
      <c r="R57" s="6"/>
      <c r="S57" s="6"/>
      <c r="X57" s="1" t="s">
        <v>26</v>
      </c>
    </row>
    <row r="58" customFormat="false" ht="3" hidden="false" customHeight="true" outlineLevel="0" collapsed="false"/>
    <row r="59" s="17" customFormat="true" ht="25.5" hidden="false" customHeight="true" outlineLevel="0" collapsed="false">
      <c r="A59" s="16" t="n">
        <v>1</v>
      </c>
      <c r="D59" s="18" t="n">
        <v>1</v>
      </c>
      <c r="E59" s="18" t="n">
        <v>0</v>
      </c>
      <c r="F59" s="19" t="n">
        <v>1290289</v>
      </c>
      <c r="G59" s="18" t="s">
        <v>47</v>
      </c>
      <c r="H59" s="20" t="s">
        <v>114</v>
      </c>
      <c r="I59" s="21" t="s">
        <v>115</v>
      </c>
      <c r="J59" s="21"/>
      <c r="K59" s="22" t="n">
        <v>42.7</v>
      </c>
      <c r="L59" s="18" t="s">
        <v>63</v>
      </c>
      <c r="M59" s="23" t="n">
        <v>0</v>
      </c>
      <c r="N59" s="18"/>
      <c r="O59" s="24" t="n">
        <f aca="false">ROUND(K59*M59,0)</f>
        <v>0</v>
      </c>
      <c r="P59" s="16" t="n">
        <v>0.00431</v>
      </c>
      <c r="Q59" s="22" t="n">
        <f aca="false">ROUND(K59*P59,3)</f>
        <v>0.184</v>
      </c>
      <c r="R59" s="18"/>
      <c r="S59" s="18"/>
      <c r="T59" s="16" t="n">
        <v>0</v>
      </c>
      <c r="U59" s="25" t="n">
        <f aca="false">ROUND(O59*T59,2)</f>
        <v>0</v>
      </c>
      <c r="W59" s="25" t="n">
        <f aca="false">ROUND(O59*A59,2)</f>
        <v>0</v>
      </c>
      <c r="X59" s="18" t="s">
        <v>51</v>
      </c>
    </row>
    <row r="60" s="17" customFormat="true" ht="25.5" hidden="false" customHeight="true" outlineLevel="0" collapsed="false">
      <c r="A60" s="16" t="n">
        <v>1</v>
      </c>
      <c r="D60" s="18" t="n">
        <v>2</v>
      </c>
      <c r="E60" s="18" t="n">
        <v>0</v>
      </c>
      <c r="F60" s="19" t="n">
        <v>1175899</v>
      </c>
      <c r="G60" s="18" t="s">
        <v>47</v>
      </c>
      <c r="H60" s="20" t="s">
        <v>116</v>
      </c>
      <c r="I60" s="21" t="s">
        <v>117</v>
      </c>
      <c r="J60" s="21"/>
      <c r="K60" s="22" t="n">
        <v>179.377</v>
      </c>
      <c r="L60" s="18" t="s">
        <v>81</v>
      </c>
      <c r="M60" s="23" t="n">
        <v>0</v>
      </c>
      <c r="N60" s="18"/>
      <c r="O60" s="24" t="n">
        <f aca="false">ROUND(K60*M60,0)</f>
        <v>0</v>
      </c>
      <c r="P60" s="16" t="n">
        <v>0.0096</v>
      </c>
      <c r="Q60" s="22" t="n">
        <f aca="false">ROUND(K60*P60,3)</f>
        <v>1.722</v>
      </c>
      <c r="R60" s="18"/>
      <c r="S60" s="18"/>
      <c r="T60" s="16" t="n">
        <v>0</v>
      </c>
      <c r="U60" s="25" t="n">
        <f aca="false">ROUND(O60*T60,2)</f>
        <v>0</v>
      </c>
      <c r="W60" s="25" t="n">
        <f aca="false">ROUND(O60*A60,2)</f>
        <v>0</v>
      </c>
      <c r="X60" s="18" t="s">
        <v>51</v>
      </c>
    </row>
    <row r="61" s="17" customFormat="true" ht="12.75" hidden="false" customHeight="true" outlineLevel="0" collapsed="false">
      <c r="A61" s="16" t="n">
        <v>1</v>
      </c>
      <c r="D61" s="18" t="n">
        <v>3</v>
      </c>
      <c r="E61" s="18" t="n">
        <v>0</v>
      </c>
      <c r="F61" s="19" t="n">
        <v>1175897</v>
      </c>
      <c r="G61" s="18" t="s">
        <v>47</v>
      </c>
      <c r="H61" s="20" t="s">
        <v>118</v>
      </c>
      <c r="I61" s="21" t="s">
        <v>119</v>
      </c>
      <c r="J61" s="21"/>
      <c r="K61" s="22" t="n">
        <v>179.377</v>
      </c>
      <c r="L61" s="18" t="s">
        <v>81</v>
      </c>
      <c r="M61" s="23" t="n">
        <v>0</v>
      </c>
      <c r="N61" s="18"/>
      <c r="O61" s="24" t="n">
        <f aca="false">ROUND(K61*M61,0)</f>
        <v>0</v>
      </c>
      <c r="P61" s="16" t="n">
        <v>8E-005</v>
      </c>
      <c r="Q61" s="22" t="n">
        <f aca="false">ROUND(K61*P61,3)</f>
        <v>0.014</v>
      </c>
      <c r="R61" s="18"/>
      <c r="S61" s="18"/>
      <c r="T61" s="16" t="n">
        <v>0</v>
      </c>
      <c r="U61" s="25" t="n">
        <f aca="false">ROUND(O61*T61,2)</f>
        <v>0</v>
      </c>
      <c r="W61" s="25" t="n">
        <f aca="false">ROUND(O61*A61,2)</f>
        <v>0</v>
      </c>
      <c r="X61" s="18" t="s">
        <v>51</v>
      </c>
    </row>
    <row r="62" s="17" customFormat="true" ht="38.25" hidden="false" customHeight="true" outlineLevel="0" collapsed="false">
      <c r="A62" s="16" t="n">
        <v>1</v>
      </c>
      <c r="D62" s="18" t="n">
        <v>4</v>
      </c>
      <c r="E62" s="18" t="n">
        <v>0</v>
      </c>
      <c r="F62" s="19" t="n">
        <v>1175898</v>
      </c>
      <c r="G62" s="18" t="s">
        <v>47</v>
      </c>
      <c r="H62" s="20" t="s">
        <v>120</v>
      </c>
      <c r="I62" s="21" t="s">
        <v>121</v>
      </c>
      <c r="J62" s="21"/>
      <c r="K62" s="22" t="n">
        <v>71.751</v>
      </c>
      <c r="L62" s="18" t="s">
        <v>63</v>
      </c>
      <c r="M62" s="23" t="n">
        <v>0</v>
      </c>
      <c r="N62" s="18"/>
      <c r="O62" s="24" t="n">
        <f aca="false">ROUND(K62*M62,0)</f>
        <v>0</v>
      </c>
      <c r="P62" s="16" t="n">
        <v>0.00046</v>
      </c>
      <c r="Q62" s="22" t="n">
        <f aca="false">ROUND(K62*P62,3)</f>
        <v>0.033</v>
      </c>
      <c r="R62" s="18"/>
      <c r="S62" s="18"/>
      <c r="T62" s="16" t="n">
        <v>0</v>
      </c>
      <c r="U62" s="25" t="n">
        <f aca="false">ROUND(O62*T62,2)</f>
        <v>0</v>
      </c>
      <c r="W62" s="25" t="n">
        <f aca="false">ROUND(O62*A62,2)</f>
        <v>0</v>
      </c>
      <c r="X62" s="18" t="s">
        <v>51</v>
      </c>
    </row>
    <row r="63" s="17" customFormat="true" ht="51" hidden="false" customHeight="true" outlineLevel="0" collapsed="false">
      <c r="A63" s="16" t="n">
        <v>1</v>
      </c>
      <c r="D63" s="18" t="n">
        <v>5</v>
      </c>
      <c r="E63" s="18" t="n">
        <v>0</v>
      </c>
      <c r="F63" s="19" t="n">
        <v>1175932</v>
      </c>
      <c r="G63" s="18" t="s">
        <v>47</v>
      </c>
      <c r="H63" s="20" t="s">
        <v>122</v>
      </c>
      <c r="I63" s="21" t="s">
        <v>123</v>
      </c>
      <c r="J63" s="21"/>
      <c r="K63" s="22" t="n">
        <v>234.471</v>
      </c>
      <c r="L63" s="18" t="s">
        <v>81</v>
      </c>
      <c r="M63" s="23" t="n">
        <v>0</v>
      </c>
      <c r="N63" s="18"/>
      <c r="O63" s="24" t="n">
        <f aca="false">ROUND(K63*M63,0)</f>
        <v>0</v>
      </c>
      <c r="P63" s="16" t="n">
        <v>0.00474</v>
      </c>
      <c r="Q63" s="22" t="n">
        <f aca="false">ROUND(K63*P63,3)</f>
        <v>1.111</v>
      </c>
      <c r="R63" s="18"/>
      <c r="S63" s="18"/>
      <c r="T63" s="16" t="n">
        <v>0</v>
      </c>
      <c r="U63" s="25" t="n">
        <f aca="false">ROUND(O63*T63,2)</f>
        <v>0</v>
      </c>
      <c r="W63" s="25" t="n">
        <f aca="false">ROUND(O63*A63,2)</f>
        <v>0</v>
      </c>
      <c r="X63" s="18" t="s">
        <v>51</v>
      </c>
    </row>
    <row r="64" s="17" customFormat="true" ht="25.5" hidden="false" customHeight="true" outlineLevel="0" collapsed="false">
      <c r="A64" s="16" t="n">
        <v>1</v>
      </c>
      <c r="D64" s="18" t="n">
        <v>6</v>
      </c>
      <c r="E64" s="18" t="n">
        <v>0</v>
      </c>
      <c r="F64" s="19" t="n">
        <v>1290314</v>
      </c>
      <c r="G64" s="18" t="s">
        <v>47</v>
      </c>
      <c r="H64" s="20" t="s">
        <v>124</v>
      </c>
      <c r="I64" s="21" t="s">
        <v>125</v>
      </c>
      <c r="J64" s="21"/>
      <c r="K64" s="22" t="n">
        <v>18.827</v>
      </c>
      <c r="L64" s="18" t="s">
        <v>81</v>
      </c>
      <c r="M64" s="23" t="n">
        <v>0</v>
      </c>
      <c r="N64" s="18"/>
      <c r="O64" s="24" t="n">
        <f aca="false">ROUND(K64*M64,0)</f>
        <v>0</v>
      </c>
      <c r="P64" s="16" t="n">
        <v>0.05734</v>
      </c>
      <c r="Q64" s="22" t="n">
        <f aca="false">ROUND(K64*P64,3)</f>
        <v>1.08</v>
      </c>
      <c r="R64" s="18"/>
      <c r="S64" s="18"/>
      <c r="T64" s="16" t="n">
        <v>0</v>
      </c>
      <c r="U64" s="25" t="n">
        <f aca="false">ROUND(O64*T64,2)</f>
        <v>0</v>
      </c>
      <c r="W64" s="25" t="n">
        <f aca="false">ROUND(O64*A64,2)</f>
        <v>0</v>
      </c>
      <c r="X64" s="18" t="s">
        <v>51</v>
      </c>
    </row>
    <row r="65" s="17" customFormat="true" ht="51" hidden="false" customHeight="true" outlineLevel="0" collapsed="false">
      <c r="A65" s="16" t="n">
        <v>1</v>
      </c>
      <c r="D65" s="18" t="n">
        <v>7</v>
      </c>
      <c r="E65" s="18" t="n">
        <v>0</v>
      </c>
      <c r="F65" s="19" t="n">
        <v>1175863</v>
      </c>
      <c r="G65" s="18" t="s">
        <v>47</v>
      </c>
      <c r="H65" s="20" t="s">
        <v>126</v>
      </c>
      <c r="I65" s="21" t="s">
        <v>127</v>
      </c>
      <c r="J65" s="21"/>
      <c r="K65" s="22" t="n">
        <v>28.026</v>
      </c>
      <c r="L65" s="18" t="s">
        <v>81</v>
      </c>
      <c r="M65" s="23" t="n">
        <v>0</v>
      </c>
      <c r="N65" s="18"/>
      <c r="O65" s="24" t="n">
        <f aca="false">ROUND(K65*M65,0)</f>
        <v>0</v>
      </c>
      <c r="P65" s="16" t="n">
        <v>0.02636</v>
      </c>
      <c r="Q65" s="22" t="n">
        <f aca="false">ROUND(K65*P65,3)</f>
        <v>0.739</v>
      </c>
      <c r="R65" s="18"/>
      <c r="S65" s="18"/>
      <c r="T65" s="16" t="n">
        <v>0</v>
      </c>
      <c r="U65" s="25" t="n">
        <f aca="false">ROUND(O65*T65,2)</f>
        <v>0</v>
      </c>
      <c r="W65" s="25" t="n">
        <f aca="false">ROUND(O65*A65,2)</f>
        <v>0</v>
      </c>
      <c r="X65" s="18" t="s">
        <v>51</v>
      </c>
    </row>
    <row r="66" customFormat="false" ht="3" hidden="false" customHeight="true" outlineLevel="0" collapsed="false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customFormat="false" ht="15" hidden="false" customHeight="true" outlineLevel="0" collapsed="false">
      <c r="D67" s="26" t="s">
        <v>56</v>
      </c>
      <c r="E67" s="26"/>
      <c r="F67" s="26"/>
      <c r="G67" s="26"/>
      <c r="H67" s="27" t="s">
        <v>112</v>
      </c>
      <c r="I67" s="28" t="s">
        <v>113</v>
      </c>
      <c r="O67" s="29" t="n">
        <f aca="false">ROUND(SUBTOTAL(9,O58:O66),0)</f>
        <v>0</v>
      </c>
      <c r="Q67" s="30" t="n">
        <f aca="false">ROUND(SUBTOTAL(9,Q58:Q66),3)</f>
        <v>4.883</v>
      </c>
      <c r="S67" s="30" t="n">
        <f aca="false">ROUND(SUBTOTAL(9,S58:S66),3)</f>
        <v>0</v>
      </c>
      <c r="U67" s="1" t="n">
        <f aca="false">ROUND(SUBTOTAL(9,U58:U66),2)</f>
        <v>0</v>
      </c>
      <c r="W67" s="1" t="n">
        <f aca="false">ROUND(SUBTOTAL(9,W58:W66),2)</f>
        <v>0</v>
      </c>
    </row>
    <row r="68" customFormat="false" ht="12.75" hidden="false" customHeight="true" outlineLevel="0" collapsed="false"/>
    <row r="69" customFormat="false" ht="15" hidden="false" customHeight="true" outlineLevel="0" collapsed="false">
      <c r="D69" s="5"/>
      <c r="E69" s="5"/>
      <c r="F69" s="5"/>
      <c r="G69" s="5"/>
      <c r="H69" s="14" t="s">
        <v>128</v>
      </c>
      <c r="I69" s="15" t="s">
        <v>129</v>
      </c>
      <c r="J69" s="15"/>
      <c r="K69" s="15"/>
      <c r="L69" s="15"/>
      <c r="M69" s="15"/>
      <c r="N69" s="15"/>
      <c r="O69" s="15"/>
      <c r="P69" s="6"/>
      <c r="Q69" s="6"/>
      <c r="R69" s="6"/>
      <c r="S69" s="6"/>
      <c r="X69" s="1" t="s">
        <v>26</v>
      </c>
    </row>
    <row r="70" customFormat="false" ht="3" hidden="false" customHeight="true" outlineLevel="0" collapsed="false"/>
    <row r="71" s="17" customFormat="true" ht="25.5" hidden="false" customHeight="true" outlineLevel="0" collapsed="false">
      <c r="A71" s="16" t="n">
        <v>1</v>
      </c>
      <c r="D71" s="18" t="n">
        <v>1</v>
      </c>
      <c r="E71" s="18" t="n">
        <v>0</v>
      </c>
      <c r="F71" s="19" t="n">
        <v>1290418</v>
      </c>
      <c r="G71" s="18" t="s">
        <v>47</v>
      </c>
      <c r="H71" s="20" t="s">
        <v>130</v>
      </c>
      <c r="I71" s="21" t="s">
        <v>131</v>
      </c>
      <c r="J71" s="21"/>
      <c r="K71" s="22" t="n">
        <v>30.14</v>
      </c>
      <c r="L71" s="18" t="s">
        <v>81</v>
      </c>
      <c r="M71" s="23" t="n">
        <v>0</v>
      </c>
      <c r="N71" s="18"/>
      <c r="O71" s="24" t="n">
        <f aca="false">ROUND(K71*M71,0)</f>
        <v>0</v>
      </c>
      <c r="P71" s="16" t="n">
        <v>0.08673</v>
      </c>
      <c r="Q71" s="22" t="n">
        <f aca="false">ROUND(K71*P71,3)</f>
        <v>2.614</v>
      </c>
      <c r="R71" s="18"/>
      <c r="S71" s="18"/>
      <c r="T71" s="16" t="n">
        <v>0</v>
      </c>
      <c r="U71" s="25" t="n">
        <f aca="false">ROUND(O71*T71,2)</f>
        <v>0</v>
      </c>
      <c r="W71" s="25" t="n">
        <f aca="false">ROUND(O71*A71,2)</f>
        <v>0</v>
      </c>
      <c r="X71" s="18" t="s">
        <v>51</v>
      </c>
    </row>
    <row r="72" s="17" customFormat="true" ht="12.75" hidden="false" customHeight="true" outlineLevel="0" collapsed="false">
      <c r="A72" s="16" t="n">
        <v>1</v>
      </c>
      <c r="D72" s="18" t="n">
        <v>2</v>
      </c>
      <c r="E72" s="18" t="n">
        <v>0</v>
      </c>
      <c r="F72" s="19" t="n">
        <v>1176317</v>
      </c>
      <c r="G72" s="18" t="s">
        <v>47</v>
      </c>
      <c r="H72" s="20" t="s">
        <v>132</v>
      </c>
      <c r="I72" s="21" t="s">
        <v>133</v>
      </c>
      <c r="J72" s="21"/>
      <c r="K72" s="22" t="n">
        <v>30.14</v>
      </c>
      <c r="L72" s="18" t="s">
        <v>81</v>
      </c>
      <c r="M72" s="23" t="n">
        <v>0</v>
      </c>
      <c r="N72" s="18"/>
      <c r="O72" s="24" t="n">
        <f aca="false">ROUND(K72*M72,0)</f>
        <v>0</v>
      </c>
      <c r="P72" s="16" t="n">
        <v>0.05722</v>
      </c>
      <c r="Q72" s="22" t="n">
        <f aca="false">ROUND(K72*P72,3)</f>
        <v>1.725</v>
      </c>
      <c r="R72" s="18"/>
      <c r="S72" s="18"/>
      <c r="T72" s="16" t="n">
        <v>0</v>
      </c>
      <c r="U72" s="25" t="n">
        <f aca="false">ROUND(O72*T72,2)</f>
        <v>0</v>
      </c>
      <c r="W72" s="25" t="n">
        <f aca="false">ROUND(O72*A72,2)</f>
        <v>0</v>
      </c>
      <c r="X72" s="18" t="s">
        <v>51</v>
      </c>
    </row>
    <row r="73" s="17" customFormat="true" ht="25.5" hidden="false" customHeight="true" outlineLevel="0" collapsed="false">
      <c r="A73" s="16" t="n">
        <v>1</v>
      </c>
      <c r="D73" s="18" t="n">
        <v>3</v>
      </c>
      <c r="E73" s="18" t="n">
        <v>0</v>
      </c>
      <c r="F73" s="19" t="n">
        <v>0</v>
      </c>
      <c r="G73" s="18" t="s">
        <v>47</v>
      </c>
      <c r="H73" s="20" t="s">
        <v>134</v>
      </c>
      <c r="I73" s="21" t="s">
        <v>135</v>
      </c>
      <c r="J73" s="21"/>
      <c r="K73" s="22" t="n">
        <v>30.14</v>
      </c>
      <c r="L73" s="18" t="s">
        <v>81</v>
      </c>
      <c r="M73" s="23" t="n">
        <v>0</v>
      </c>
      <c r="N73" s="18"/>
      <c r="O73" s="24" t="n">
        <f aca="false">ROUND(K73*M73,0)</f>
        <v>0</v>
      </c>
      <c r="P73" s="16"/>
      <c r="Q73" s="22"/>
      <c r="R73" s="18"/>
      <c r="S73" s="18"/>
      <c r="T73" s="16" t="n">
        <v>0</v>
      </c>
      <c r="U73" s="25" t="n">
        <f aca="false">ROUND(O73*T73,2)</f>
        <v>0</v>
      </c>
      <c r="W73" s="25" t="n">
        <f aca="false">ROUND(O73*A73,2)</f>
        <v>0</v>
      </c>
      <c r="X73" s="18" t="s">
        <v>51</v>
      </c>
    </row>
    <row r="74" s="17" customFormat="true" ht="38.25" hidden="false" customHeight="true" outlineLevel="0" collapsed="false">
      <c r="A74" s="16" t="n">
        <v>1</v>
      </c>
      <c r="D74" s="18" t="n">
        <v>4</v>
      </c>
      <c r="E74" s="18" t="n">
        <v>0</v>
      </c>
      <c r="F74" s="19" t="n">
        <v>0</v>
      </c>
      <c r="G74" s="18" t="s">
        <v>47</v>
      </c>
      <c r="H74" s="20" t="s">
        <v>136</v>
      </c>
      <c r="I74" s="21" t="s">
        <v>137</v>
      </c>
      <c r="J74" s="21"/>
      <c r="K74" s="22" t="n">
        <v>10</v>
      </c>
      <c r="L74" s="18" t="s">
        <v>81</v>
      </c>
      <c r="M74" s="23" t="n">
        <v>0</v>
      </c>
      <c r="N74" s="18"/>
      <c r="O74" s="24" t="n">
        <f aca="false">ROUND(K74*M74,0)</f>
        <v>0</v>
      </c>
      <c r="P74" s="16"/>
      <c r="Q74" s="22"/>
      <c r="R74" s="18"/>
      <c r="S74" s="18"/>
      <c r="T74" s="16" t="n">
        <v>0</v>
      </c>
      <c r="U74" s="25" t="n">
        <f aca="false">ROUND(O74*T74,2)</f>
        <v>0</v>
      </c>
      <c r="W74" s="25" t="n">
        <f aca="false">ROUND(O74*A74,2)</f>
        <v>0</v>
      </c>
      <c r="X74" s="18" t="s">
        <v>51</v>
      </c>
    </row>
    <row r="75" customFormat="false" ht="3" hidden="false" customHeight="true" outlineLevel="0" collapsed="false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customFormat="false" ht="15" hidden="false" customHeight="true" outlineLevel="0" collapsed="false">
      <c r="D76" s="26" t="s">
        <v>56</v>
      </c>
      <c r="E76" s="26"/>
      <c r="F76" s="26"/>
      <c r="G76" s="26"/>
      <c r="H76" s="27" t="s">
        <v>128</v>
      </c>
      <c r="I76" s="28" t="s">
        <v>129</v>
      </c>
      <c r="O76" s="29" t="n">
        <f aca="false">ROUND(SUBTOTAL(9,O70:O75),0)</f>
        <v>0</v>
      </c>
      <c r="Q76" s="30" t="n">
        <f aca="false">ROUND(SUBTOTAL(9,Q70:Q75),3)</f>
        <v>4.339</v>
      </c>
      <c r="S76" s="30" t="n">
        <f aca="false">ROUND(SUBTOTAL(9,S70:S75),3)</f>
        <v>0</v>
      </c>
      <c r="U76" s="1" t="n">
        <f aca="false">ROUND(SUBTOTAL(9,U70:U75),2)</f>
        <v>0</v>
      </c>
      <c r="W76" s="1" t="n">
        <f aca="false">ROUND(SUBTOTAL(9,W70:W75),2)</f>
        <v>0</v>
      </c>
    </row>
    <row r="77" customFormat="false" ht="12.75" hidden="false" customHeight="true" outlineLevel="0" collapsed="false"/>
    <row r="78" customFormat="false" ht="15" hidden="false" customHeight="true" outlineLevel="0" collapsed="false">
      <c r="D78" s="5"/>
      <c r="E78" s="5"/>
      <c r="F78" s="5"/>
      <c r="G78" s="5"/>
      <c r="H78" s="14" t="s">
        <v>138</v>
      </c>
      <c r="I78" s="15" t="s">
        <v>139</v>
      </c>
      <c r="J78" s="15"/>
      <c r="K78" s="15"/>
      <c r="L78" s="15"/>
      <c r="M78" s="15"/>
      <c r="N78" s="15"/>
      <c r="O78" s="15"/>
      <c r="P78" s="6"/>
      <c r="Q78" s="6"/>
      <c r="R78" s="6"/>
      <c r="S78" s="6"/>
      <c r="X78" s="1" t="s">
        <v>26</v>
      </c>
    </row>
    <row r="79" customFormat="false" ht="3" hidden="false" customHeight="true" outlineLevel="0" collapsed="false"/>
    <row r="80" customFormat="false" ht="12.75" hidden="false" customHeight="true" outlineLevel="0" collapsed="false">
      <c r="A80" s="31" t="n">
        <v>1</v>
      </c>
      <c r="D80" s="1" t="n">
        <v>1</v>
      </c>
      <c r="E80" s="1" t="n">
        <v>0</v>
      </c>
      <c r="F80" s="4" t="n">
        <v>1177600</v>
      </c>
      <c r="G80" s="1" t="s">
        <v>47</v>
      </c>
      <c r="H80" s="32" t="s">
        <v>140</v>
      </c>
      <c r="I80" s="33" t="s">
        <v>141</v>
      </c>
      <c r="J80" s="33"/>
      <c r="K80" s="34" t="n">
        <v>11.5</v>
      </c>
      <c r="L80" s="1" t="s">
        <v>81</v>
      </c>
      <c r="M80" s="35" t="n">
        <v>0</v>
      </c>
      <c r="O80" s="36" t="n">
        <f aca="false">ROUND(K80*M80,0)</f>
        <v>0</v>
      </c>
      <c r="P80" s="31" t="n">
        <v>0.04984</v>
      </c>
      <c r="Q80" s="34" t="n">
        <f aca="false">ROUND(K80*P80,3)</f>
        <v>0.573</v>
      </c>
      <c r="T80" s="31" t="n">
        <v>0</v>
      </c>
      <c r="U80" s="37" t="n">
        <f aca="false">ROUND(O80*T80,2)</f>
        <v>0</v>
      </c>
      <c r="W80" s="37" t="n">
        <f aca="false">ROUND(O80*A80,2)</f>
        <v>0</v>
      </c>
      <c r="X80" s="1" t="s">
        <v>51</v>
      </c>
    </row>
    <row r="81" customFormat="false" ht="12.75" hidden="false" customHeight="true" outlineLevel="0" collapsed="false">
      <c r="A81" s="31" t="n">
        <v>1</v>
      </c>
      <c r="D81" s="1" t="n">
        <v>2</v>
      </c>
      <c r="E81" s="1" t="n">
        <v>0</v>
      </c>
      <c r="F81" s="4" t="n">
        <v>1177601</v>
      </c>
      <c r="G81" s="1" t="s">
        <v>47</v>
      </c>
      <c r="H81" s="32" t="s">
        <v>142</v>
      </c>
      <c r="I81" s="33" t="s">
        <v>143</v>
      </c>
      <c r="J81" s="33"/>
      <c r="K81" s="34" t="n">
        <v>20.71</v>
      </c>
      <c r="L81" s="1" t="s">
        <v>81</v>
      </c>
      <c r="M81" s="35" t="n">
        <v>0</v>
      </c>
      <c r="O81" s="36" t="n">
        <f aca="false">ROUND(K81*M81,0)</f>
        <v>0</v>
      </c>
      <c r="P81" s="31" t="n">
        <v>0.07426</v>
      </c>
      <c r="Q81" s="34" t="n">
        <f aca="false">ROUND(K81*P81,3)</f>
        <v>1.538</v>
      </c>
      <c r="T81" s="31" t="n">
        <v>0</v>
      </c>
      <c r="U81" s="37" t="n">
        <f aca="false">ROUND(O81*T81,2)</f>
        <v>0</v>
      </c>
      <c r="W81" s="37" t="n">
        <f aca="false">ROUND(O81*A81,2)</f>
        <v>0</v>
      </c>
      <c r="X81" s="1" t="s">
        <v>51</v>
      </c>
    </row>
    <row r="82" customFormat="false" ht="12.75" hidden="false" customHeight="true" outlineLevel="0" collapsed="false">
      <c r="A82" s="31" t="n">
        <v>1</v>
      </c>
      <c r="D82" s="1" t="n">
        <v>3</v>
      </c>
      <c r="E82" s="1" t="n">
        <v>0</v>
      </c>
      <c r="F82" s="4" t="n">
        <v>1177673</v>
      </c>
      <c r="G82" s="1" t="s">
        <v>47</v>
      </c>
      <c r="H82" s="32" t="s">
        <v>144</v>
      </c>
      <c r="I82" s="33" t="s">
        <v>145</v>
      </c>
      <c r="J82" s="33"/>
      <c r="K82" s="34" t="n">
        <v>3.78</v>
      </c>
      <c r="L82" s="1" t="s">
        <v>81</v>
      </c>
      <c r="M82" s="35" t="n">
        <v>0</v>
      </c>
      <c r="O82" s="36" t="n">
        <f aca="false">ROUND(K82*M82,0)</f>
        <v>0</v>
      </c>
      <c r="P82" s="31" t="n">
        <v>0.05465</v>
      </c>
      <c r="Q82" s="34" t="n">
        <f aca="false">ROUND(K82*P82,3)</f>
        <v>0.207</v>
      </c>
      <c r="T82" s="31" t="n">
        <v>0</v>
      </c>
      <c r="U82" s="37" t="n">
        <f aca="false">ROUND(O82*T82,2)</f>
        <v>0</v>
      </c>
      <c r="W82" s="37" t="n">
        <f aca="false">ROUND(O82*A82,2)</f>
        <v>0</v>
      </c>
      <c r="X82" s="1" t="s">
        <v>51</v>
      </c>
    </row>
    <row r="83" s="17" customFormat="true" ht="25.5" hidden="false" customHeight="true" outlineLevel="0" collapsed="false">
      <c r="A83" s="16" t="n">
        <v>1</v>
      </c>
      <c r="D83" s="18" t="n">
        <v>4</v>
      </c>
      <c r="E83" s="18" t="n">
        <v>0</v>
      </c>
      <c r="F83" s="19" t="n">
        <v>1177805</v>
      </c>
      <c r="G83" s="18" t="s">
        <v>47</v>
      </c>
      <c r="H83" s="20" t="s">
        <v>146</v>
      </c>
      <c r="I83" s="21" t="s">
        <v>147</v>
      </c>
      <c r="J83" s="21"/>
      <c r="K83" s="22" t="n">
        <v>56.576</v>
      </c>
      <c r="L83" s="18" t="s">
        <v>81</v>
      </c>
      <c r="M83" s="23" t="n">
        <v>0</v>
      </c>
      <c r="N83" s="18"/>
      <c r="O83" s="24" t="n">
        <f aca="false">ROUND(K83*M83,0)</f>
        <v>0</v>
      </c>
      <c r="P83" s="16" t="n">
        <v>0.0007</v>
      </c>
      <c r="Q83" s="22" t="n">
        <f aca="false">ROUND(K83*P83,3)</f>
        <v>0.04</v>
      </c>
      <c r="R83" s="18"/>
      <c r="S83" s="18"/>
      <c r="T83" s="16" t="n">
        <v>0</v>
      </c>
      <c r="U83" s="25" t="n">
        <f aca="false">ROUND(O83*T83,2)</f>
        <v>0</v>
      </c>
      <c r="W83" s="25" t="n">
        <f aca="false">ROUND(O83*A83,2)</f>
        <v>0</v>
      </c>
      <c r="X83" s="18" t="s">
        <v>51</v>
      </c>
    </row>
    <row r="84" s="17" customFormat="true" ht="12.75" hidden="false" customHeight="true" outlineLevel="0" collapsed="false">
      <c r="A84" s="16" t="n">
        <v>1</v>
      </c>
      <c r="D84" s="18" t="n">
        <v>5</v>
      </c>
      <c r="E84" s="18" t="n">
        <v>0</v>
      </c>
      <c r="F84" s="19" t="n">
        <v>1178049</v>
      </c>
      <c r="G84" s="18" t="s">
        <v>47</v>
      </c>
      <c r="H84" s="20" t="s">
        <v>148</v>
      </c>
      <c r="I84" s="21" t="s">
        <v>149</v>
      </c>
      <c r="J84" s="21"/>
      <c r="K84" s="22" t="n">
        <v>42.532</v>
      </c>
      <c r="L84" s="18" t="s">
        <v>81</v>
      </c>
      <c r="M84" s="23" t="n">
        <v>0</v>
      </c>
      <c r="N84" s="18"/>
      <c r="O84" s="24" t="n">
        <f aca="false">ROUND(K84*M84,0)</f>
        <v>0</v>
      </c>
      <c r="P84" s="16" t="n">
        <v>0.1837</v>
      </c>
      <c r="Q84" s="22" t="n">
        <f aca="false">ROUND(K84*P84,3)</f>
        <v>7.813</v>
      </c>
      <c r="R84" s="18"/>
      <c r="S84" s="18"/>
      <c r="T84" s="16" t="n">
        <v>0</v>
      </c>
      <c r="U84" s="25" t="n">
        <f aca="false">ROUND(O84*T84,2)</f>
        <v>0</v>
      </c>
      <c r="W84" s="25" t="n">
        <f aca="false">ROUND(O84*A84,2)</f>
        <v>0</v>
      </c>
      <c r="X84" s="18" t="s">
        <v>51</v>
      </c>
    </row>
    <row r="85" s="17" customFormat="true" ht="25.5" hidden="false" customHeight="true" outlineLevel="0" collapsed="false">
      <c r="A85" s="16" t="n">
        <v>1</v>
      </c>
      <c r="D85" s="18" t="n">
        <v>6</v>
      </c>
      <c r="E85" s="18" t="n">
        <v>0</v>
      </c>
      <c r="F85" s="19" t="n">
        <v>0</v>
      </c>
      <c r="G85" s="18" t="s">
        <v>47</v>
      </c>
      <c r="H85" s="20" t="s">
        <v>134</v>
      </c>
      <c r="I85" s="21" t="s">
        <v>150</v>
      </c>
      <c r="J85" s="21"/>
      <c r="K85" s="22" t="n">
        <v>1.632</v>
      </c>
      <c r="L85" s="18" t="s">
        <v>50</v>
      </c>
      <c r="M85" s="23" t="n">
        <v>0</v>
      </c>
      <c r="N85" s="18"/>
      <c r="O85" s="24" t="n">
        <f aca="false">ROUND(K85*M85,0)</f>
        <v>0</v>
      </c>
      <c r="P85" s="16" t="n">
        <v>0.45</v>
      </c>
      <c r="Q85" s="22" t="n">
        <f aca="false">ROUND(K85*P85,3)</f>
        <v>0.734</v>
      </c>
      <c r="R85" s="18"/>
      <c r="S85" s="18"/>
      <c r="T85" s="16" t="n">
        <v>0</v>
      </c>
      <c r="U85" s="25" t="n">
        <f aca="false">ROUND(O85*T85,2)</f>
        <v>0</v>
      </c>
      <c r="W85" s="25" t="n">
        <f aca="false">ROUND(O85*A85,2)</f>
        <v>0</v>
      </c>
      <c r="X85" s="18" t="s">
        <v>51</v>
      </c>
    </row>
    <row r="86" customFormat="false" ht="3" hidden="false" customHeight="true" outlineLevel="0" collapsed="false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customFormat="false" ht="15" hidden="false" customHeight="true" outlineLevel="0" collapsed="false">
      <c r="D87" s="26" t="s">
        <v>56</v>
      </c>
      <c r="E87" s="26"/>
      <c r="F87" s="26"/>
      <c r="G87" s="26"/>
      <c r="H87" s="27" t="s">
        <v>138</v>
      </c>
      <c r="I87" s="28" t="s">
        <v>139</v>
      </c>
      <c r="O87" s="29" t="n">
        <f aca="false">ROUND(SUBTOTAL(9,O79:O86),0)</f>
        <v>0</v>
      </c>
      <c r="Q87" s="30" t="n">
        <f aca="false">ROUND(SUBTOTAL(9,Q79:Q86),3)</f>
        <v>10.905</v>
      </c>
      <c r="S87" s="30" t="n">
        <f aca="false">ROUND(SUBTOTAL(9,S79:S86),3)</f>
        <v>0</v>
      </c>
      <c r="U87" s="1" t="n">
        <f aca="false">ROUND(SUBTOTAL(9,U79:U86),2)</f>
        <v>0</v>
      </c>
      <c r="W87" s="1" t="n">
        <f aca="false">ROUND(SUBTOTAL(9,W79:W86),2)</f>
        <v>0</v>
      </c>
    </row>
    <row r="88" customFormat="false" ht="12.75" hidden="false" customHeight="true" outlineLevel="0" collapsed="false"/>
    <row r="89" customFormat="false" ht="15" hidden="false" customHeight="true" outlineLevel="0" collapsed="false">
      <c r="D89" s="5"/>
      <c r="E89" s="5"/>
      <c r="F89" s="5"/>
      <c r="G89" s="5"/>
      <c r="H89" s="14" t="s">
        <v>151</v>
      </c>
      <c r="I89" s="15" t="s">
        <v>152</v>
      </c>
      <c r="J89" s="15"/>
      <c r="K89" s="15"/>
      <c r="L89" s="15"/>
      <c r="M89" s="15"/>
      <c r="N89" s="15"/>
      <c r="O89" s="15"/>
      <c r="P89" s="6"/>
      <c r="Q89" s="6"/>
      <c r="R89" s="6"/>
      <c r="S89" s="6"/>
      <c r="X89" s="1" t="s">
        <v>26</v>
      </c>
    </row>
    <row r="90" customFormat="false" ht="3" hidden="false" customHeight="true" outlineLevel="0" collapsed="false"/>
    <row r="91" s="17" customFormat="true" ht="25.5" hidden="false" customHeight="true" outlineLevel="0" collapsed="false">
      <c r="A91" s="16" t="n">
        <v>1</v>
      </c>
      <c r="D91" s="18" t="n">
        <v>1</v>
      </c>
      <c r="E91" s="18" t="n">
        <v>0</v>
      </c>
      <c r="F91" s="19" t="n">
        <v>1178085</v>
      </c>
      <c r="G91" s="18" t="s">
        <v>47</v>
      </c>
      <c r="H91" s="20" t="s">
        <v>153</v>
      </c>
      <c r="I91" s="21" t="s">
        <v>154</v>
      </c>
      <c r="J91" s="21"/>
      <c r="K91" s="22" t="n">
        <v>21</v>
      </c>
      <c r="L91" s="18" t="s">
        <v>70</v>
      </c>
      <c r="M91" s="23" t="n">
        <v>0</v>
      </c>
      <c r="N91" s="18"/>
      <c r="O91" s="24" t="n">
        <f aca="false">ROUND(K91*M91,0)</f>
        <v>0</v>
      </c>
      <c r="P91" s="16" t="n">
        <v>0.01698</v>
      </c>
      <c r="Q91" s="22" t="n">
        <f aca="false">ROUND(K91*P91,3)</f>
        <v>0.357</v>
      </c>
      <c r="R91" s="18"/>
      <c r="S91" s="18"/>
      <c r="T91" s="16" t="n">
        <v>0</v>
      </c>
      <c r="U91" s="25" t="n">
        <f aca="false">ROUND(O91*T91,2)</f>
        <v>0</v>
      </c>
      <c r="W91" s="25" t="n">
        <f aca="false">ROUND(O91*A91,2)</f>
        <v>0</v>
      </c>
      <c r="X91" s="18" t="s">
        <v>51</v>
      </c>
    </row>
    <row r="92" s="17" customFormat="true" ht="25.5" hidden="false" customHeight="true" outlineLevel="0" collapsed="false">
      <c r="A92" s="16" t="n">
        <v>1</v>
      </c>
      <c r="D92" s="18" t="n">
        <v>2</v>
      </c>
      <c r="E92" s="18" t="n">
        <v>0</v>
      </c>
      <c r="F92" s="19" t="s">
        <v>155</v>
      </c>
      <c r="G92" s="18" t="s">
        <v>47</v>
      </c>
      <c r="H92" s="20" t="s">
        <v>156</v>
      </c>
      <c r="I92" s="21" t="s">
        <v>157</v>
      </c>
      <c r="J92" s="21"/>
      <c r="K92" s="22" t="n">
        <v>8</v>
      </c>
      <c r="L92" s="18" t="s">
        <v>70</v>
      </c>
      <c r="M92" s="23" t="n">
        <v>0</v>
      </c>
      <c r="N92" s="18"/>
      <c r="O92" s="24" t="n">
        <f aca="false">ROUND(K92*M92,0)</f>
        <v>0</v>
      </c>
      <c r="P92" s="16" t="n">
        <v>0.011</v>
      </c>
      <c r="Q92" s="22" t="n">
        <f aca="false">ROUND(K92*P92,3)</f>
        <v>0.088</v>
      </c>
      <c r="R92" s="18"/>
      <c r="S92" s="18"/>
      <c r="T92" s="16" t="n">
        <v>0</v>
      </c>
      <c r="U92" s="25" t="n">
        <f aca="false">ROUND(O92*T92,2)</f>
        <v>0</v>
      </c>
      <c r="W92" s="25" t="n">
        <f aca="false">ROUND(O92*A92,2)</f>
        <v>0</v>
      </c>
      <c r="X92" s="18" t="s">
        <v>102</v>
      </c>
    </row>
    <row r="93" s="17" customFormat="true" ht="25.5" hidden="false" customHeight="true" outlineLevel="0" collapsed="false">
      <c r="A93" s="16" t="n">
        <v>1</v>
      </c>
      <c r="D93" s="18" t="n">
        <v>3</v>
      </c>
      <c r="E93" s="18" t="n">
        <v>0</v>
      </c>
      <c r="F93" s="19" t="s">
        <v>155</v>
      </c>
      <c r="G93" s="18" t="s">
        <v>47</v>
      </c>
      <c r="H93" s="20" t="s">
        <v>158</v>
      </c>
      <c r="I93" s="21" t="s">
        <v>159</v>
      </c>
      <c r="J93" s="21"/>
      <c r="K93" s="22" t="n">
        <v>1</v>
      </c>
      <c r="L93" s="18" t="s">
        <v>70</v>
      </c>
      <c r="M93" s="23" t="n">
        <v>0</v>
      </c>
      <c r="N93" s="18"/>
      <c r="O93" s="24" t="n">
        <f aca="false">ROUND(K93*M93,0)</f>
        <v>0</v>
      </c>
      <c r="P93" s="16" t="n">
        <v>0.0136</v>
      </c>
      <c r="Q93" s="22" t="n">
        <f aca="false">ROUND(K93*P93,3)</f>
        <v>0.014</v>
      </c>
      <c r="R93" s="18"/>
      <c r="S93" s="18"/>
      <c r="T93" s="16" t="n">
        <v>0</v>
      </c>
      <c r="U93" s="25" t="n">
        <f aca="false">ROUND(O93*T93,2)</f>
        <v>0</v>
      </c>
      <c r="W93" s="25" t="n">
        <f aca="false">ROUND(O93*A93,2)</f>
        <v>0</v>
      </c>
      <c r="X93" s="18" t="s">
        <v>102</v>
      </c>
    </row>
    <row r="94" s="17" customFormat="true" ht="25.5" hidden="false" customHeight="true" outlineLevel="0" collapsed="false">
      <c r="A94" s="16" t="n">
        <v>1</v>
      </c>
      <c r="D94" s="18" t="n">
        <v>4</v>
      </c>
      <c r="E94" s="18" t="n">
        <v>0</v>
      </c>
      <c r="F94" s="19" t="s">
        <v>155</v>
      </c>
      <c r="G94" s="18" t="s">
        <v>47</v>
      </c>
      <c r="H94" s="20" t="s">
        <v>160</v>
      </c>
      <c r="I94" s="21" t="s">
        <v>161</v>
      </c>
      <c r="J94" s="21"/>
      <c r="K94" s="22" t="n">
        <v>2</v>
      </c>
      <c r="L94" s="18" t="s">
        <v>70</v>
      </c>
      <c r="M94" s="23" t="n">
        <v>0</v>
      </c>
      <c r="N94" s="18"/>
      <c r="O94" s="24" t="n">
        <f aca="false">ROUND(K94*M94,0)</f>
        <v>0</v>
      </c>
      <c r="P94" s="16" t="n">
        <v>0.0112</v>
      </c>
      <c r="Q94" s="22" t="n">
        <f aca="false">ROUND(K94*P94,3)</f>
        <v>0.022</v>
      </c>
      <c r="R94" s="18"/>
      <c r="S94" s="18"/>
      <c r="T94" s="16" t="n">
        <v>0</v>
      </c>
      <c r="U94" s="25" t="n">
        <f aca="false">ROUND(O94*T94,2)</f>
        <v>0</v>
      </c>
      <c r="W94" s="25" t="n">
        <f aca="false">ROUND(O94*A94,2)</f>
        <v>0</v>
      </c>
      <c r="X94" s="18" t="s">
        <v>102</v>
      </c>
    </row>
    <row r="95" s="17" customFormat="true" ht="25.5" hidden="false" customHeight="true" outlineLevel="0" collapsed="false">
      <c r="A95" s="16" t="n">
        <v>1</v>
      </c>
      <c r="D95" s="18" t="n">
        <v>5</v>
      </c>
      <c r="E95" s="18" t="n">
        <v>0</v>
      </c>
      <c r="F95" s="19" t="s">
        <v>155</v>
      </c>
      <c r="G95" s="18" t="s">
        <v>47</v>
      </c>
      <c r="H95" s="20" t="s">
        <v>162</v>
      </c>
      <c r="I95" s="21" t="s">
        <v>163</v>
      </c>
      <c r="J95" s="21"/>
      <c r="K95" s="22" t="n">
        <v>1</v>
      </c>
      <c r="L95" s="18" t="s">
        <v>70</v>
      </c>
      <c r="M95" s="23" t="n">
        <v>0</v>
      </c>
      <c r="N95" s="18"/>
      <c r="O95" s="24" t="n">
        <f aca="false">ROUND(K95*M95,0)</f>
        <v>0</v>
      </c>
      <c r="P95" s="16" t="n">
        <v>0.01</v>
      </c>
      <c r="Q95" s="22" t="n">
        <f aca="false">ROUND(K95*P95,3)</f>
        <v>0.01</v>
      </c>
      <c r="R95" s="18"/>
      <c r="S95" s="18"/>
      <c r="T95" s="16" t="n">
        <v>0</v>
      </c>
      <c r="U95" s="25" t="n">
        <f aca="false">ROUND(O95*T95,2)</f>
        <v>0</v>
      </c>
      <c r="W95" s="25" t="n">
        <f aca="false">ROUND(O95*A95,2)</f>
        <v>0</v>
      </c>
      <c r="X95" s="18" t="s">
        <v>102</v>
      </c>
    </row>
    <row r="96" s="17" customFormat="true" ht="25.5" hidden="false" customHeight="true" outlineLevel="0" collapsed="false">
      <c r="A96" s="16" t="n">
        <v>1</v>
      </c>
      <c r="D96" s="18" t="n">
        <v>6</v>
      </c>
      <c r="E96" s="18" t="n">
        <v>0</v>
      </c>
      <c r="F96" s="19" t="s">
        <v>155</v>
      </c>
      <c r="G96" s="18" t="s">
        <v>47</v>
      </c>
      <c r="H96" s="20" t="s">
        <v>164</v>
      </c>
      <c r="I96" s="21" t="s">
        <v>165</v>
      </c>
      <c r="J96" s="21"/>
      <c r="K96" s="22" t="n">
        <v>1</v>
      </c>
      <c r="L96" s="18" t="s">
        <v>70</v>
      </c>
      <c r="M96" s="23" t="n">
        <v>0</v>
      </c>
      <c r="N96" s="18"/>
      <c r="O96" s="24" t="n">
        <f aca="false">ROUND(K96*M96,0)</f>
        <v>0</v>
      </c>
      <c r="P96" s="16" t="n">
        <v>0.0114</v>
      </c>
      <c r="Q96" s="22" t="n">
        <f aca="false">ROUND(K96*P96,3)</f>
        <v>0.011</v>
      </c>
      <c r="R96" s="18"/>
      <c r="S96" s="18"/>
      <c r="T96" s="16" t="n">
        <v>0</v>
      </c>
      <c r="U96" s="25" t="n">
        <f aca="false">ROUND(O96*T96,2)</f>
        <v>0</v>
      </c>
      <c r="W96" s="25" t="n">
        <f aca="false">ROUND(O96*A96,2)</f>
        <v>0</v>
      </c>
      <c r="X96" s="18" t="s">
        <v>102</v>
      </c>
    </row>
    <row r="97" s="17" customFormat="true" ht="25.5" hidden="false" customHeight="true" outlineLevel="0" collapsed="false">
      <c r="A97" s="16" t="n">
        <v>1</v>
      </c>
      <c r="D97" s="18" t="n">
        <v>7</v>
      </c>
      <c r="E97" s="18" t="n">
        <v>0</v>
      </c>
      <c r="F97" s="19" t="s">
        <v>155</v>
      </c>
      <c r="G97" s="18" t="s">
        <v>47</v>
      </c>
      <c r="H97" s="20" t="s">
        <v>166</v>
      </c>
      <c r="I97" s="21" t="s">
        <v>167</v>
      </c>
      <c r="J97" s="21"/>
      <c r="K97" s="22" t="n">
        <v>2</v>
      </c>
      <c r="L97" s="18" t="s">
        <v>70</v>
      </c>
      <c r="M97" s="23" t="n">
        <v>0</v>
      </c>
      <c r="N97" s="18"/>
      <c r="O97" s="24" t="n">
        <f aca="false">ROUND(K97*M97,0)</f>
        <v>0</v>
      </c>
      <c r="P97" s="16" t="n">
        <v>0.0138</v>
      </c>
      <c r="Q97" s="22" t="n">
        <f aca="false">ROUND(K97*P97,3)</f>
        <v>0.028</v>
      </c>
      <c r="R97" s="18"/>
      <c r="S97" s="18"/>
      <c r="T97" s="16" t="n">
        <v>0</v>
      </c>
      <c r="U97" s="25" t="n">
        <f aca="false">ROUND(O97*T97,2)</f>
        <v>0</v>
      </c>
      <c r="W97" s="25" t="n">
        <f aca="false">ROUND(O97*A97,2)</f>
        <v>0</v>
      </c>
      <c r="X97" s="18" t="s">
        <v>102</v>
      </c>
    </row>
    <row r="98" s="17" customFormat="true" ht="51" hidden="false" customHeight="true" outlineLevel="0" collapsed="false">
      <c r="A98" s="16" t="n">
        <v>1</v>
      </c>
      <c r="D98" s="18" t="n">
        <v>8</v>
      </c>
      <c r="E98" s="18" t="n">
        <v>0</v>
      </c>
      <c r="F98" s="19" t="s">
        <v>155</v>
      </c>
      <c r="G98" s="18" t="s">
        <v>47</v>
      </c>
      <c r="H98" s="20" t="s">
        <v>168</v>
      </c>
      <c r="I98" s="21" t="s">
        <v>169</v>
      </c>
      <c r="J98" s="21"/>
      <c r="K98" s="22" t="n">
        <v>4</v>
      </c>
      <c r="L98" s="18" t="s">
        <v>70</v>
      </c>
      <c r="M98" s="23" t="n">
        <v>0</v>
      </c>
      <c r="N98" s="18"/>
      <c r="O98" s="24" t="n">
        <f aca="false">ROUND(K98*M98,0)</f>
        <v>0</v>
      </c>
      <c r="P98" s="16" t="n">
        <v>0.01802</v>
      </c>
      <c r="Q98" s="22" t="n">
        <f aca="false">ROUND(K98*P98,3)</f>
        <v>0.072</v>
      </c>
      <c r="R98" s="18"/>
      <c r="S98" s="18"/>
      <c r="T98" s="16" t="n">
        <v>0</v>
      </c>
      <c r="U98" s="25" t="n">
        <f aca="false">ROUND(O98*T98,2)</f>
        <v>0</v>
      </c>
      <c r="W98" s="25" t="n">
        <f aca="false">ROUND(O98*A98,2)</f>
        <v>0</v>
      </c>
      <c r="X98" s="18" t="s">
        <v>102</v>
      </c>
    </row>
    <row r="99" s="17" customFormat="true" ht="38.25" hidden="false" customHeight="true" outlineLevel="0" collapsed="false">
      <c r="A99" s="16" t="n">
        <v>1</v>
      </c>
      <c r="D99" s="18" t="n">
        <v>9</v>
      </c>
      <c r="E99" s="18" t="n">
        <v>0</v>
      </c>
      <c r="F99" s="19" t="s">
        <v>155</v>
      </c>
      <c r="G99" s="18" t="s">
        <v>47</v>
      </c>
      <c r="H99" s="20" t="s">
        <v>170</v>
      </c>
      <c r="I99" s="21" t="s">
        <v>171</v>
      </c>
      <c r="J99" s="21"/>
      <c r="K99" s="22" t="n">
        <v>2</v>
      </c>
      <c r="L99" s="18" t="s">
        <v>70</v>
      </c>
      <c r="M99" s="23" t="n">
        <v>0</v>
      </c>
      <c r="N99" s="18"/>
      <c r="O99" s="24" t="n">
        <f aca="false">ROUND(K99*M99,0)</f>
        <v>0</v>
      </c>
      <c r="P99" s="16" t="n">
        <v>0.02333</v>
      </c>
      <c r="Q99" s="22" t="n">
        <f aca="false">ROUND(K99*P99,3)</f>
        <v>0.047</v>
      </c>
      <c r="R99" s="18"/>
      <c r="S99" s="18"/>
      <c r="T99" s="16" t="n">
        <v>0</v>
      </c>
      <c r="U99" s="25" t="n">
        <f aca="false">ROUND(O99*T99,2)</f>
        <v>0</v>
      </c>
      <c r="W99" s="25" t="n">
        <f aca="false">ROUND(O99*A99,2)</f>
        <v>0</v>
      </c>
      <c r="X99" s="18" t="s">
        <v>102</v>
      </c>
    </row>
    <row r="100" s="17" customFormat="true" ht="25.5" hidden="false" customHeight="true" outlineLevel="0" collapsed="false">
      <c r="A100" s="16" t="n">
        <v>1</v>
      </c>
      <c r="D100" s="18" t="n">
        <v>10</v>
      </c>
      <c r="E100" s="18" t="n">
        <v>0</v>
      </c>
      <c r="F100" s="19" t="n">
        <v>1290552</v>
      </c>
      <c r="G100" s="18" t="s">
        <v>47</v>
      </c>
      <c r="H100" s="20" t="s">
        <v>172</v>
      </c>
      <c r="I100" s="21" t="s">
        <v>173</v>
      </c>
      <c r="J100" s="21"/>
      <c r="K100" s="22" t="n">
        <v>3</v>
      </c>
      <c r="L100" s="18" t="s">
        <v>70</v>
      </c>
      <c r="M100" s="23" t="n">
        <v>0</v>
      </c>
      <c r="N100" s="18"/>
      <c r="O100" s="24" t="n">
        <f aca="false">ROUND(K100*M100,0)</f>
        <v>0</v>
      </c>
      <c r="P100" s="16" t="n">
        <v>0.0514</v>
      </c>
      <c r="Q100" s="22" t="n">
        <f aca="false">ROUND(K100*P100,3)</f>
        <v>0.154</v>
      </c>
      <c r="R100" s="18"/>
      <c r="S100" s="18"/>
      <c r="T100" s="16" t="n">
        <v>0</v>
      </c>
      <c r="U100" s="25" t="n">
        <f aca="false">ROUND(O100*T100,2)</f>
        <v>0</v>
      </c>
      <c r="W100" s="25" t="n">
        <f aca="false">ROUND(O100*A100,2)</f>
        <v>0</v>
      </c>
      <c r="X100" s="18" t="s">
        <v>51</v>
      </c>
    </row>
    <row r="101" s="17" customFormat="true" ht="63.75" hidden="false" customHeight="true" outlineLevel="0" collapsed="false">
      <c r="A101" s="16" t="n">
        <v>1</v>
      </c>
      <c r="D101" s="18" t="n">
        <v>11</v>
      </c>
      <c r="E101" s="18" t="n">
        <v>0</v>
      </c>
      <c r="F101" s="19" t="s">
        <v>174</v>
      </c>
      <c r="G101" s="18" t="s">
        <v>47</v>
      </c>
      <c r="H101" s="20" t="s">
        <v>175</v>
      </c>
      <c r="I101" s="21" t="s">
        <v>176</v>
      </c>
      <c r="J101" s="21"/>
      <c r="K101" s="22" t="n">
        <v>2</v>
      </c>
      <c r="L101" s="18" t="s">
        <v>70</v>
      </c>
      <c r="M101" s="23" t="n">
        <v>0</v>
      </c>
      <c r="N101" s="18"/>
      <c r="O101" s="24" t="n">
        <f aca="false">ROUND(K101*M101,0)</f>
        <v>0</v>
      </c>
      <c r="P101" s="16" t="n">
        <v>0.021</v>
      </c>
      <c r="Q101" s="22" t="n">
        <f aca="false">ROUND(K101*P101,3)</f>
        <v>0.042</v>
      </c>
      <c r="R101" s="18"/>
      <c r="S101" s="18"/>
      <c r="T101" s="16" t="n">
        <v>0</v>
      </c>
      <c r="U101" s="25" t="n">
        <f aca="false">ROUND(O101*T101,2)</f>
        <v>0</v>
      </c>
      <c r="W101" s="25" t="n">
        <f aca="false">ROUND(O101*A101,2)</f>
        <v>0</v>
      </c>
      <c r="X101" s="18" t="s">
        <v>102</v>
      </c>
    </row>
    <row r="102" s="17" customFormat="true" ht="63.75" hidden="false" customHeight="true" outlineLevel="0" collapsed="false">
      <c r="A102" s="16" t="n">
        <v>1</v>
      </c>
      <c r="D102" s="18" t="n">
        <v>12</v>
      </c>
      <c r="E102" s="18" t="n">
        <v>0</v>
      </c>
      <c r="F102" s="19" t="s">
        <v>174</v>
      </c>
      <c r="G102" s="18" t="s">
        <v>47</v>
      </c>
      <c r="H102" s="20" t="s">
        <v>177</v>
      </c>
      <c r="I102" s="21" t="s">
        <v>178</v>
      </c>
      <c r="J102" s="21"/>
      <c r="K102" s="22" t="n">
        <v>1</v>
      </c>
      <c r="L102" s="18" t="s">
        <v>70</v>
      </c>
      <c r="M102" s="23" t="n">
        <v>0</v>
      </c>
      <c r="N102" s="18"/>
      <c r="O102" s="24" t="n">
        <f aca="false">ROUND(K102*M102,0)</f>
        <v>0</v>
      </c>
      <c r="P102" s="16" t="n">
        <v>0.025</v>
      </c>
      <c r="Q102" s="22" t="n">
        <f aca="false">ROUND(K102*P102,3)</f>
        <v>0.025</v>
      </c>
      <c r="R102" s="18"/>
      <c r="S102" s="18"/>
      <c r="T102" s="16" t="n">
        <v>0</v>
      </c>
      <c r="U102" s="25" t="n">
        <f aca="false">ROUND(O102*T102,2)</f>
        <v>0</v>
      </c>
      <c r="W102" s="25" t="n">
        <f aca="false">ROUND(O102*A102,2)</f>
        <v>0</v>
      </c>
      <c r="X102" s="18" t="s">
        <v>102</v>
      </c>
    </row>
    <row r="103" s="17" customFormat="true" ht="25.5" hidden="false" customHeight="true" outlineLevel="0" collapsed="false">
      <c r="A103" s="16" t="n">
        <v>1</v>
      </c>
      <c r="D103" s="18" t="n">
        <v>13</v>
      </c>
      <c r="E103" s="18" t="n">
        <v>0</v>
      </c>
      <c r="F103" s="19" t="n">
        <v>1290553</v>
      </c>
      <c r="G103" s="18" t="s">
        <v>47</v>
      </c>
      <c r="H103" s="20" t="s">
        <v>179</v>
      </c>
      <c r="I103" s="21" t="s">
        <v>180</v>
      </c>
      <c r="J103" s="21"/>
      <c r="K103" s="22" t="n">
        <v>1</v>
      </c>
      <c r="L103" s="18" t="s">
        <v>70</v>
      </c>
      <c r="M103" s="23" t="n">
        <v>0</v>
      </c>
      <c r="N103" s="18"/>
      <c r="O103" s="24" t="n">
        <f aca="false">ROUND(K103*M103,0)</f>
        <v>0</v>
      </c>
      <c r="P103" s="16" t="n">
        <v>0.07784</v>
      </c>
      <c r="Q103" s="22" t="n">
        <f aca="false">ROUND(K103*P103,3)</f>
        <v>0.078</v>
      </c>
      <c r="R103" s="18"/>
      <c r="S103" s="18"/>
      <c r="T103" s="16" t="n">
        <v>0</v>
      </c>
      <c r="U103" s="25" t="n">
        <f aca="false">ROUND(O103*T103,2)</f>
        <v>0</v>
      </c>
      <c r="W103" s="25" t="n">
        <f aca="false">ROUND(O103*A103,2)</f>
        <v>0</v>
      </c>
      <c r="X103" s="18" t="s">
        <v>51</v>
      </c>
    </row>
    <row r="104" s="17" customFormat="true" ht="51" hidden="false" customHeight="true" outlineLevel="0" collapsed="false">
      <c r="A104" s="16" t="n">
        <v>1</v>
      </c>
      <c r="D104" s="18" t="n">
        <v>14</v>
      </c>
      <c r="E104" s="18" t="n">
        <v>0</v>
      </c>
      <c r="F104" s="19" t="s">
        <v>174</v>
      </c>
      <c r="G104" s="18" t="s">
        <v>47</v>
      </c>
      <c r="H104" s="20" t="s">
        <v>181</v>
      </c>
      <c r="I104" s="21" t="s">
        <v>182</v>
      </c>
      <c r="J104" s="21"/>
      <c r="K104" s="22" t="n">
        <v>1</v>
      </c>
      <c r="L104" s="18" t="s">
        <v>70</v>
      </c>
      <c r="M104" s="23" t="n">
        <v>0</v>
      </c>
      <c r="N104" s="18"/>
      <c r="O104" s="24" t="n">
        <f aca="false">ROUND(K104*M104,0)</f>
        <v>0</v>
      </c>
      <c r="P104" s="16" t="n">
        <v>0.04002</v>
      </c>
      <c r="Q104" s="22" t="n">
        <f aca="false">ROUND(K104*P104,3)</f>
        <v>0.04</v>
      </c>
      <c r="R104" s="18"/>
      <c r="S104" s="18"/>
      <c r="T104" s="16" t="n">
        <v>0</v>
      </c>
      <c r="U104" s="25" t="n">
        <f aca="false">ROUND(O104*T104,2)</f>
        <v>0</v>
      </c>
      <c r="W104" s="25" t="n">
        <f aca="false">ROUND(O104*A104,2)</f>
        <v>0</v>
      </c>
      <c r="X104" s="18" t="s">
        <v>102</v>
      </c>
    </row>
    <row r="105" customFormat="false" ht="3" hidden="false" customHeight="true" outlineLevel="0" collapsed="false"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customFormat="false" ht="15" hidden="false" customHeight="true" outlineLevel="0" collapsed="false">
      <c r="D106" s="26" t="s">
        <v>56</v>
      </c>
      <c r="E106" s="26"/>
      <c r="F106" s="26"/>
      <c r="G106" s="26"/>
      <c r="H106" s="27" t="s">
        <v>151</v>
      </c>
      <c r="I106" s="28" t="s">
        <v>152</v>
      </c>
      <c r="O106" s="29" t="n">
        <f aca="false">ROUND(SUBTOTAL(9,O90:O105),0)</f>
        <v>0</v>
      </c>
      <c r="Q106" s="30" t="n">
        <f aca="false">ROUND(SUBTOTAL(9,Q90:Q105),3)</f>
        <v>0.988</v>
      </c>
      <c r="S106" s="30" t="n">
        <f aca="false">ROUND(SUBTOTAL(9,S90:S105),3)</f>
        <v>0</v>
      </c>
      <c r="U106" s="1" t="n">
        <f aca="false">ROUND(SUBTOTAL(9,U90:U105),2)</f>
        <v>0</v>
      </c>
      <c r="W106" s="1" t="n">
        <f aca="false">ROUND(SUBTOTAL(9,W90:W105),2)</f>
        <v>0</v>
      </c>
    </row>
    <row r="107" customFormat="false" ht="12.75" hidden="false" customHeight="true" outlineLevel="0" collapsed="false"/>
    <row r="108" customFormat="false" ht="15" hidden="false" customHeight="true" outlineLevel="0" collapsed="false">
      <c r="D108" s="5"/>
      <c r="E108" s="5"/>
      <c r="F108" s="5"/>
      <c r="G108" s="5"/>
      <c r="H108" s="14" t="s">
        <v>183</v>
      </c>
      <c r="I108" s="15" t="s">
        <v>184</v>
      </c>
      <c r="J108" s="15"/>
      <c r="K108" s="15"/>
      <c r="L108" s="15"/>
      <c r="M108" s="15"/>
      <c r="N108" s="15"/>
      <c r="O108" s="15"/>
      <c r="P108" s="6"/>
      <c r="Q108" s="6"/>
      <c r="R108" s="6"/>
      <c r="S108" s="6"/>
      <c r="X108" s="1" t="s">
        <v>26</v>
      </c>
    </row>
    <row r="109" customFormat="false" ht="3" hidden="false" customHeight="true" outlineLevel="0" collapsed="false"/>
    <row r="110" s="17" customFormat="true" ht="25.5" hidden="false" customHeight="true" outlineLevel="0" collapsed="false">
      <c r="A110" s="16" t="n">
        <v>1</v>
      </c>
      <c r="D110" s="18" t="n">
        <v>1</v>
      </c>
      <c r="E110" s="18" t="n">
        <v>0</v>
      </c>
      <c r="F110" s="19" t="n">
        <v>1178125</v>
      </c>
      <c r="G110" s="18" t="s">
        <v>47</v>
      </c>
      <c r="H110" s="20" t="s">
        <v>185</v>
      </c>
      <c r="I110" s="21" t="s">
        <v>186</v>
      </c>
      <c r="J110" s="21"/>
      <c r="K110" s="22" t="n">
        <v>509.47</v>
      </c>
      <c r="L110" s="18" t="s">
        <v>81</v>
      </c>
      <c r="M110" s="23" t="n">
        <v>0</v>
      </c>
      <c r="N110" s="18"/>
      <c r="O110" s="24" t="n">
        <f aca="false">ROUND(K110*M110,0)</f>
        <v>0</v>
      </c>
      <c r="P110" s="16" t="n">
        <v>4E-005</v>
      </c>
      <c r="Q110" s="22" t="n">
        <f aca="false">ROUND(K110*P110,3)</f>
        <v>0.02</v>
      </c>
      <c r="R110" s="18"/>
      <c r="S110" s="18"/>
      <c r="T110" s="16" t="n">
        <v>0</v>
      </c>
      <c r="U110" s="25" t="n">
        <f aca="false">ROUND(O110*T110,2)</f>
        <v>0</v>
      </c>
      <c r="W110" s="25" t="n">
        <f aca="false">ROUND(O110*A110,2)</f>
        <v>0</v>
      </c>
      <c r="X110" s="18" t="s">
        <v>51</v>
      </c>
    </row>
    <row r="111" s="17" customFormat="true" ht="25.5" hidden="false" customHeight="true" outlineLevel="0" collapsed="false">
      <c r="A111" s="16" t="n">
        <v>1</v>
      </c>
      <c r="D111" s="18" t="n">
        <v>2</v>
      </c>
      <c r="E111" s="18" t="n">
        <v>0</v>
      </c>
      <c r="F111" s="19" t="n">
        <v>1178245</v>
      </c>
      <c r="G111" s="18" t="s">
        <v>47</v>
      </c>
      <c r="H111" s="20" t="s">
        <v>187</v>
      </c>
      <c r="I111" s="21" t="s">
        <v>188</v>
      </c>
      <c r="J111" s="21"/>
      <c r="K111" s="22" t="n">
        <v>1</v>
      </c>
      <c r="L111" s="18" t="s">
        <v>70</v>
      </c>
      <c r="M111" s="23" t="n">
        <v>0</v>
      </c>
      <c r="N111" s="18"/>
      <c r="O111" s="24" t="n">
        <f aca="false">ROUND(K111*M111,0)</f>
        <v>0</v>
      </c>
      <c r="P111" s="16" t="n">
        <v>0.00936</v>
      </c>
      <c r="Q111" s="22" t="n">
        <f aca="false">ROUND(K111*P111,3)</f>
        <v>0.009</v>
      </c>
      <c r="R111" s="18"/>
      <c r="S111" s="18"/>
      <c r="T111" s="16" t="n">
        <v>0</v>
      </c>
      <c r="U111" s="25" t="n">
        <f aca="false">ROUND(O111*T111,2)</f>
        <v>0</v>
      </c>
      <c r="W111" s="25" t="n">
        <f aca="false">ROUND(O111*A111,2)</f>
        <v>0</v>
      </c>
      <c r="X111" s="18" t="s">
        <v>51</v>
      </c>
    </row>
    <row r="112" s="17" customFormat="true" ht="51" hidden="false" customHeight="true" outlineLevel="0" collapsed="false">
      <c r="A112" s="16" t="n">
        <v>1</v>
      </c>
      <c r="D112" s="18" t="n">
        <v>3</v>
      </c>
      <c r="E112" s="18" t="n">
        <v>0</v>
      </c>
      <c r="F112" s="19" t="s">
        <v>174</v>
      </c>
      <c r="G112" s="18" t="s">
        <v>47</v>
      </c>
      <c r="H112" s="20" t="s">
        <v>189</v>
      </c>
      <c r="I112" s="21" t="s">
        <v>190</v>
      </c>
      <c r="J112" s="21"/>
      <c r="K112" s="22" t="n">
        <v>1</v>
      </c>
      <c r="L112" s="18" t="s">
        <v>70</v>
      </c>
      <c r="M112" s="23" t="n">
        <v>0</v>
      </c>
      <c r="N112" s="18"/>
      <c r="O112" s="24" t="n">
        <f aca="false">ROUND(K112*M112,0)</f>
        <v>0</v>
      </c>
      <c r="P112" s="16" t="n">
        <v>0.06</v>
      </c>
      <c r="Q112" s="22" t="n">
        <f aca="false">ROUND(K112*P112,3)</f>
        <v>0.06</v>
      </c>
      <c r="R112" s="18"/>
      <c r="S112" s="18"/>
      <c r="T112" s="16" t="n">
        <v>0</v>
      </c>
      <c r="U112" s="25" t="n">
        <f aca="false">ROUND(O112*T112,2)</f>
        <v>0</v>
      </c>
      <c r="W112" s="25" t="n">
        <f aca="false">ROUND(O112*A112,2)</f>
        <v>0</v>
      </c>
      <c r="X112" s="18" t="s">
        <v>102</v>
      </c>
    </row>
    <row r="113" customFormat="false" ht="3" hidden="false" customHeight="true" outlineLevel="0" collapsed="false"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customFormat="false" ht="15" hidden="false" customHeight="true" outlineLevel="0" collapsed="false">
      <c r="D114" s="26" t="s">
        <v>56</v>
      </c>
      <c r="E114" s="26"/>
      <c r="F114" s="26"/>
      <c r="G114" s="26"/>
      <c r="H114" s="27" t="s">
        <v>183</v>
      </c>
      <c r="I114" s="28" t="s">
        <v>184</v>
      </c>
      <c r="O114" s="29" t="n">
        <f aca="false">ROUND(SUBTOTAL(9,O109:O113),0)</f>
        <v>0</v>
      </c>
      <c r="Q114" s="30" t="n">
        <f aca="false">ROUND(SUBTOTAL(9,Q109:Q113),3)</f>
        <v>0.089</v>
      </c>
      <c r="S114" s="30" t="n">
        <f aca="false">ROUND(SUBTOTAL(9,S109:S113),3)</f>
        <v>0</v>
      </c>
      <c r="U114" s="1" t="n">
        <f aca="false">ROUND(SUBTOTAL(9,U109:U113),2)</f>
        <v>0</v>
      </c>
      <c r="W114" s="1" t="n">
        <f aca="false">ROUND(SUBTOTAL(9,W109:W113),2)</f>
        <v>0</v>
      </c>
    </row>
    <row r="115" customFormat="false" ht="12.75" hidden="false" customHeight="true" outlineLevel="0" collapsed="false"/>
    <row r="116" customFormat="false" ht="15" hidden="false" customHeight="true" outlineLevel="0" collapsed="false">
      <c r="D116" s="5"/>
      <c r="E116" s="5"/>
      <c r="F116" s="5"/>
      <c r="G116" s="5"/>
      <c r="H116" s="14" t="s">
        <v>191</v>
      </c>
      <c r="I116" s="15" t="s">
        <v>192</v>
      </c>
      <c r="J116" s="15"/>
      <c r="K116" s="15"/>
      <c r="L116" s="15"/>
      <c r="M116" s="15"/>
      <c r="N116" s="15"/>
      <c r="O116" s="15"/>
      <c r="P116" s="6"/>
      <c r="Q116" s="6"/>
      <c r="R116" s="6"/>
      <c r="S116" s="6"/>
      <c r="X116" s="1" t="s">
        <v>26</v>
      </c>
    </row>
    <row r="117" customFormat="false" ht="3" hidden="false" customHeight="true" outlineLevel="0" collapsed="false"/>
    <row r="118" customFormat="false" ht="12.75" hidden="false" customHeight="true" outlineLevel="0" collapsed="false">
      <c r="A118" s="31" t="n">
        <v>1</v>
      </c>
      <c r="D118" s="1" t="n">
        <v>1</v>
      </c>
      <c r="E118" s="1" t="n">
        <v>0</v>
      </c>
      <c r="F118" s="4" t="n">
        <v>1090414</v>
      </c>
      <c r="G118" s="1" t="s">
        <v>47</v>
      </c>
      <c r="H118" s="32" t="s">
        <v>193</v>
      </c>
      <c r="I118" s="33" t="s">
        <v>194</v>
      </c>
      <c r="J118" s="33"/>
      <c r="K118" s="34" t="n">
        <v>6.845</v>
      </c>
      <c r="L118" s="1" t="s">
        <v>81</v>
      </c>
      <c r="M118" s="35" t="n">
        <v>0</v>
      </c>
      <c r="O118" s="36" t="n">
        <f aca="false">ROUND(K118*M118,0)</f>
        <v>0</v>
      </c>
      <c r="T118" s="31" t="n">
        <v>0</v>
      </c>
      <c r="U118" s="37" t="n">
        <f aca="false">ROUND(O118*T118,2)</f>
        <v>0</v>
      </c>
      <c r="W118" s="37" t="n">
        <f aca="false">ROUND(O118*A118,2)</f>
        <v>0</v>
      </c>
      <c r="X118" s="1" t="s">
        <v>51</v>
      </c>
    </row>
    <row r="119" customFormat="false" ht="3" hidden="false" customHeight="true" outlineLevel="0" collapsed="false"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customFormat="false" ht="15" hidden="false" customHeight="true" outlineLevel="0" collapsed="false">
      <c r="D120" s="26" t="s">
        <v>56</v>
      </c>
      <c r="E120" s="26"/>
      <c r="F120" s="26"/>
      <c r="G120" s="26"/>
      <c r="H120" s="27" t="s">
        <v>191</v>
      </c>
      <c r="I120" s="28" t="s">
        <v>192</v>
      </c>
      <c r="O120" s="29" t="n">
        <f aca="false">ROUND(SUBTOTAL(9,O117:O119),0)</f>
        <v>0</v>
      </c>
      <c r="Q120" s="30" t="n">
        <f aca="false">ROUND(SUBTOTAL(9,Q117:Q119),3)</f>
        <v>0</v>
      </c>
      <c r="S120" s="30" t="n">
        <f aca="false">ROUND(SUBTOTAL(9,S117:S119),3)</f>
        <v>0</v>
      </c>
      <c r="U120" s="1" t="n">
        <f aca="false">ROUND(SUBTOTAL(9,U117:U119),2)</f>
        <v>0</v>
      </c>
      <c r="W120" s="1" t="n">
        <f aca="false">ROUND(SUBTOTAL(9,W117:W119),2)</f>
        <v>0</v>
      </c>
    </row>
    <row r="121" customFormat="false" ht="12.75" hidden="false" customHeight="true" outlineLevel="0" collapsed="false"/>
    <row r="122" customFormat="false" ht="15" hidden="false" customHeight="true" outlineLevel="0" collapsed="false">
      <c r="D122" s="5"/>
      <c r="E122" s="5"/>
      <c r="F122" s="5"/>
      <c r="G122" s="5"/>
      <c r="H122" s="14" t="s">
        <v>195</v>
      </c>
      <c r="I122" s="15" t="s">
        <v>196</v>
      </c>
      <c r="J122" s="15"/>
      <c r="K122" s="15"/>
      <c r="L122" s="15"/>
      <c r="M122" s="15"/>
      <c r="N122" s="15"/>
      <c r="O122" s="15"/>
      <c r="P122" s="6"/>
      <c r="Q122" s="6"/>
      <c r="R122" s="6"/>
      <c r="S122" s="6"/>
      <c r="X122" s="1" t="s">
        <v>26</v>
      </c>
    </row>
    <row r="123" customFormat="false" ht="3" hidden="false" customHeight="true" outlineLevel="0" collapsed="false"/>
    <row r="124" s="17" customFormat="true" ht="51" hidden="false" customHeight="true" outlineLevel="0" collapsed="false">
      <c r="A124" s="16" t="n">
        <v>1</v>
      </c>
      <c r="D124" s="18" t="n">
        <v>1</v>
      </c>
      <c r="E124" s="18" t="n">
        <v>0</v>
      </c>
      <c r="F124" s="19" t="n">
        <v>1250014</v>
      </c>
      <c r="G124" s="18" t="s">
        <v>47</v>
      </c>
      <c r="H124" s="20" t="s">
        <v>197</v>
      </c>
      <c r="I124" s="21" t="s">
        <v>198</v>
      </c>
      <c r="J124" s="21"/>
      <c r="K124" s="22" t="n">
        <v>60.227</v>
      </c>
      <c r="L124" s="18" t="s">
        <v>81</v>
      </c>
      <c r="M124" s="23" t="n">
        <v>0</v>
      </c>
      <c r="N124" s="18"/>
      <c r="O124" s="24" t="n">
        <f aca="false">ROUND(K124*M124,0)</f>
        <v>0</v>
      </c>
      <c r="P124" s="16" t="n">
        <v>0.00068</v>
      </c>
      <c r="Q124" s="22" t="n">
        <f aca="false">ROUND(K124*P124,3)</f>
        <v>0.041</v>
      </c>
      <c r="R124" s="16" t="n">
        <v>0.261</v>
      </c>
      <c r="S124" s="22" t="n">
        <f aca="false">ROUND(K124*R124,3)</f>
        <v>15.719</v>
      </c>
      <c r="T124" s="16" t="n">
        <v>0</v>
      </c>
      <c r="U124" s="25" t="n">
        <f aca="false">ROUND(O124*T124,2)</f>
        <v>0</v>
      </c>
      <c r="W124" s="25" t="n">
        <f aca="false">ROUND(O124*A124,2)</f>
        <v>0</v>
      </c>
      <c r="X124" s="18" t="s">
        <v>51</v>
      </c>
    </row>
    <row r="125" s="17" customFormat="true" ht="38.25" hidden="false" customHeight="true" outlineLevel="0" collapsed="false">
      <c r="A125" s="16" t="n">
        <v>1</v>
      </c>
      <c r="D125" s="18" t="n">
        <v>2</v>
      </c>
      <c r="E125" s="18" t="n">
        <v>0</v>
      </c>
      <c r="F125" s="19" t="n">
        <v>1250014</v>
      </c>
      <c r="G125" s="18" t="s">
        <v>47</v>
      </c>
      <c r="H125" s="20" t="s">
        <v>199</v>
      </c>
      <c r="I125" s="21" t="s">
        <v>200</v>
      </c>
      <c r="J125" s="21"/>
      <c r="K125" s="22" t="n">
        <v>14.581</v>
      </c>
      <c r="L125" s="18" t="s">
        <v>81</v>
      </c>
      <c r="M125" s="23" t="n">
        <v>0</v>
      </c>
      <c r="N125" s="18"/>
      <c r="O125" s="24" t="n">
        <f aca="false">ROUND(K125*M125,0)</f>
        <v>0</v>
      </c>
      <c r="P125" s="16" t="n">
        <v>0.00068</v>
      </c>
      <c r="Q125" s="22" t="n">
        <f aca="false">ROUND(K125*P125,3)</f>
        <v>0.01</v>
      </c>
      <c r="R125" s="16" t="n">
        <v>0.261</v>
      </c>
      <c r="S125" s="22" t="n">
        <f aca="false">ROUND(K125*R125,3)</f>
        <v>3.806</v>
      </c>
      <c r="T125" s="16" t="n">
        <v>0</v>
      </c>
      <c r="U125" s="25" t="n">
        <f aca="false">ROUND(O125*T125,2)</f>
        <v>0</v>
      </c>
      <c r="W125" s="25" t="n">
        <f aca="false">ROUND(O125*A125,2)</f>
        <v>0</v>
      </c>
      <c r="X125" s="18" t="s">
        <v>51</v>
      </c>
    </row>
    <row r="126" s="17" customFormat="true" ht="12.75" hidden="false" customHeight="true" outlineLevel="0" collapsed="false">
      <c r="A126" s="16" t="n">
        <v>1</v>
      </c>
      <c r="D126" s="18" t="n">
        <v>3</v>
      </c>
      <c r="E126" s="18" t="n">
        <v>0</v>
      </c>
      <c r="F126" s="19" t="n">
        <v>1250017</v>
      </c>
      <c r="G126" s="18" t="s">
        <v>47</v>
      </c>
      <c r="H126" s="20" t="s">
        <v>201</v>
      </c>
      <c r="I126" s="21" t="s">
        <v>202</v>
      </c>
      <c r="J126" s="21"/>
      <c r="K126" s="22" t="n">
        <v>12.254</v>
      </c>
      <c r="L126" s="18" t="s">
        <v>50</v>
      </c>
      <c r="M126" s="23" t="n">
        <v>0</v>
      </c>
      <c r="N126" s="18"/>
      <c r="O126" s="24" t="n">
        <f aca="false">ROUND(K126*M126,0)</f>
        <v>0</v>
      </c>
      <c r="P126" s="16" t="n">
        <v>0.00131</v>
      </c>
      <c r="Q126" s="22" t="n">
        <f aca="false">ROUND(K126*P126,3)</f>
        <v>0.016</v>
      </c>
      <c r="R126" s="16" t="n">
        <v>1.8</v>
      </c>
      <c r="S126" s="22" t="n">
        <f aca="false">ROUND(K126*R126,3)</f>
        <v>22.057</v>
      </c>
      <c r="T126" s="16" t="n">
        <v>0</v>
      </c>
      <c r="U126" s="25" t="n">
        <f aca="false">ROUND(O126*T126,2)</f>
        <v>0</v>
      </c>
      <c r="W126" s="25" t="n">
        <f aca="false">ROUND(O126*A126,2)</f>
        <v>0</v>
      </c>
      <c r="X126" s="18" t="s">
        <v>51</v>
      </c>
    </row>
    <row r="127" s="17" customFormat="true" ht="12.75" hidden="false" customHeight="true" outlineLevel="0" collapsed="false">
      <c r="A127" s="16" t="n">
        <v>1</v>
      </c>
      <c r="D127" s="18" t="n">
        <v>4</v>
      </c>
      <c r="E127" s="18" t="n">
        <v>0</v>
      </c>
      <c r="F127" s="19" t="n">
        <v>1250071</v>
      </c>
      <c r="G127" s="18" t="s">
        <v>47</v>
      </c>
      <c r="H127" s="20" t="s">
        <v>203</v>
      </c>
      <c r="I127" s="21" t="s">
        <v>204</v>
      </c>
      <c r="J127" s="21"/>
      <c r="K127" s="22" t="n">
        <v>0.9</v>
      </c>
      <c r="L127" s="18" t="s">
        <v>63</v>
      </c>
      <c r="M127" s="23" t="n">
        <v>0</v>
      </c>
      <c r="N127" s="18"/>
      <c r="O127" s="24" t="n">
        <f aca="false">ROUND(K127*M127,0)</f>
        <v>0</v>
      </c>
      <c r="P127" s="16"/>
      <c r="Q127" s="22"/>
      <c r="R127" s="16" t="n">
        <v>0.07</v>
      </c>
      <c r="S127" s="22" t="n">
        <f aca="false">ROUND(K127*R127,3)</f>
        <v>0.063</v>
      </c>
      <c r="T127" s="16" t="n">
        <v>0</v>
      </c>
      <c r="U127" s="25" t="n">
        <f aca="false">ROUND(O127*T127,2)</f>
        <v>0</v>
      </c>
      <c r="W127" s="25" t="n">
        <f aca="false">ROUND(O127*A127,2)</f>
        <v>0</v>
      </c>
      <c r="X127" s="18" t="s">
        <v>51</v>
      </c>
    </row>
    <row r="128" s="17" customFormat="true" ht="38.25" hidden="false" customHeight="true" outlineLevel="0" collapsed="false">
      <c r="A128" s="16" t="n">
        <v>1</v>
      </c>
      <c r="D128" s="18" t="n">
        <v>5</v>
      </c>
      <c r="E128" s="18" t="n">
        <v>0</v>
      </c>
      <c r="F128" s="19" t="n">
        <v>1250145</v>
      </c>
      <c r="G128" s="18" t="s">
        <v>47</v>
      </c>
      <c r="H128" s="20" t="s">
        <v>205</v>
      </c>
      <c r="I128" s="21" t="s">
        <v>206</v>
      </c>
      <c r="J128" s="21"/>
      <c r="K128" s="22" t="n">
        <v>0.593</v>
      </c>
      <c r="L128" s="18" t="s">
        <v>50</v>
      </c>
      <c r="M128" s="23" t="n">
        <v>0</v>
      </c>
      <c r="N128" s="18"/>
      <c r="O128" s="24" t="n">
        <f aca="false">ROUND(K128*M128,0)</f>
        <v>0</v>
      </c>
      <c r="P128" s="16"/>
      <c r="Q128" s="22"/>
      <c r="R128" s="16" t="n">
        <v>2.2</v>
      </c>
      <c r="S128" s="22" t="n">
        <f aca="false">ROUND(K128*R128,3)</f>
        <v>1.305</v>
      </c>
      <c r="T128" s="16" t="n">
        <v>0</v>
      </c>
      <c r="U128" s="25" t="n">
        <f aca="false">ROUND(O128*T128,2)</f>
        <v>0</v>
      </c>
      <c r="W128" s="25" t="n">
        <f aca="false">ROUND(O128*A128,2)</f>
        <v>0</v>
      </c>
      <c r="X128" s="18" t="s">
        <v>51</v>
      </c>
    </row>
    <row r="129" s="17" customFormat="true" ht="38.25" hidden="false" customHeight="true" outlineLevel="0" collapsed="false">
      <c r="A129" s="16" t="n">
        <v>1</v>
      </c>
      <c r="D129" s="18" t="n">
        <v>6</v>
      </c>
      <c r="E129" s="18" t="n">
        <v>0</v>
      </c>
      <c r="F129" s="19" t="n">
        <v>1250146</v>
      </c>
      <c r="G129" s="18" t="s">
        <v>47</v>
      </c>
      <c r="H129" s="20" t="s">
        <v>207</v>
      </c>
      <c r="I129" s="21" t="s">
        <v>208</v>
      </c>
      <c r="J129" s="21"/>
      <c r="K129" s="22" t="n">
        <v>23.177</v>
      </c>
      <c r="L129" s="18" t="s">
        <v>50</v>
      </c>
      <c r="M129" s="23" t="n">
        <v>0</v>
      </c>
      <c r="N129" s="18"/>
      <c r="O129" s="24" t="n">
        <f aca="false">ROUND(K129*M129,0)</f>
        <v>0</v>
      </c>
      <c r="P129" s="16"/>
      <c r="Q129" s="22"/>
      <c r="R129" s="16" t="n">
        <v>2.2</v>
      </c>
      <c r="S129" s="22" t="n">
        <f aca="false">ROUND(K129*R129,3)</f>
        <v>50.989</v>
      </c>
      <c r="T129" s="16" t="n">
        <v>0</v>
      </c>
      <c r="U129" s="25" t="n">
        <f aca="false">ROUND(O129*T129,2)</f>
        <v>0</v>
      </c>
      <c r="W129" s="25" t="n">
        <f aca="false">ROUND(O129*A129,2)</f>
        <v>0</v>
      </c>
      <c r="X129" s="18" t="s">
        <v>51</v>
      </c>
    </row>
    <row r="130" s="17" customFormat="true" ht="38.25" hidden="false" customHeight="true" outlineLevel="0" collapsed="false">
      <c r="A130" s="16" t="n">
        <v>1</v>
      </c>
      <c r="D130" s="18" t="n">
        <v>7</v>
      </c>
      <c r="E130" s="18" t="n">
        <v>0</v>
      </c>
      <c r="F130" s="19" t="n">
        <v>1250148</v>
      </c>
      <c r="G130" s="18" t="s">
        <v>47</v>
      </c>
      <c r="H130" s="20" t="s">
        <v>209</v>
      </c>
      <c r="I130" s="21" t="s">
        <v>210</v>
      </c>
      <c r="J130" s="21"/>
      <c r="K130" s="22" t="n">
        <v>1.187</v>
      </c>
      <c r="L130" s="18" t="s">
        <v>50</v>
      </c>
      <c r="M130" s="23" t="n">
        <v>0</v>
      </c>
      <c r="N130" s="18"/>
      <c r="O130" s="24" t="n">
        <f aca="false">ROUND(K130*M130,0)</f>
        <v>0</v>
      </c>
      <c r="P130" s="16"/>
      <c r="Q130" s="22"/>
      <c r="R130" s="16" t="n">
        <v>2.2</v>
      </c>
      <c r="S130" s="22" t="n">
        <f aca="false">ROUND(K130*R130,3)</f>
        <v>2.611</v>
      </c>
      <c r="T130" s="16" t="n">
        <v>0</v>
      </c>
      <c r="U130" s="25" t="n">
        <f aca="false">ROUND(O130*T130,2)</f>
        <v>0</v>
      </c>
      <c r="W130" s="25" t="n">
        <f aca="false">ROUND(O130*A130,2)</f>
        <v>0</v>
      </c>
      <c r="X130" s="18" t="s">
        <v>51</v>
      </c>
    </row>
    <row r="131" s="17" customFormat="true" ht="38.25" hidden="false" customHeight="true" outlineLevel="0" collapsed="false">
      <c r="A131" s="16" t="n">
        <v>1</v>
      </c>
      <c r="D131" s="18" t="n">
        <v>8</v>
      </c>
      <c r="E131" s="18" t="n">
        <v>0</v>
      </c>
      <c r="F131" s="19" t="n">
        <v>1250149</v>
      </c>
      <c r="G131" s="18" t="s">
        <v>47</v>
      </c>
      <c r="H131" s="20" t="s">
        <v>211</v>
      </c>
      <c r="I131" s="21" t="s">
        <v>212</v>
      </c>
      <c r="J131" s="21"/>
      <c r="K131" s="22" t="n">
        <v>15.447</v>
      </c>
      <c r="L131" s="18" t="s">
        <v>50</v>
      </c>
      <c r="M131" s="23" t="n">
        <v>0</v>
      </c>
      <c r="N131" s="18"/>
      <c r="O131" s="24" t="n">
        <f aca="false">ROUND(K131*M131,0)</f>
        <v>0</v>
      </c>
      <c r="P131" s="16"/>
      <c r="Q131" s="22"/>
      <c r="R131" s="16" t="n">
        <v>2.2</v>
      </c>
      <c r="S131" s="22" t="n">
        <f aca="false">ROUND(K131*R131,3)</f>
        <v>33.983</v>
      </c>
      <c r="T131" s="16" t="n">
        <v>0</v>
      </c>
      <c r="U131" s="25" t="n">
        <f aca="false">ROUND(O131*T131,2)</f>
        <v>0</v>
      </c>
      <c r="W131" s="25" t="n">
        <f aca="false">ROUND(O131*A131,2)</f>
        <v>0</v>
      </c>
      <c r="X131" s="18" t="s">
        <v>51</v>
      </c>
    </row>
    <row r="132" s="17" customFormat="true" ht="12.75" hidden="false" customHeight="true" outlineLevel="0" collapsed="false">
      <c r="A132" s="16" t="n">
        <v>1</v>
      </c>
      <c r="D132" s="18" t="n">
        <v>9</v>
      </c>
      <c r="E132" s="18" t="n">
        <v>0</v>
      </c>
      <c r="F132" s="19" t="n">
        <v>1250156</v>
      </c>
      <c r="G132" s="18" t="s">
        <v>47</v>
      </c>
      <c r="H132" s="20" t="s">
        <v>213</v>
      </c>
      <c r="I132" s="21" t="s">
        <v>214</v>
      </c>
      <c r="J132" s="21"/>
      <c r="K132" s="22" t="n">
        <v>20.71</v>
      </c>
      <c r="L132" s="18" t="s">
        <v>81</v>
      </c>
      <c r="M132" s="23" t="n">
        <v>0</v>
      </c>
      <c r="N132" s="18"/>
      <c r="O132" s="24" t="n">
        <f aca="false">ROUND(K132*M132,0)</f>
        <v>0</v>
      </c>
      <c r="P132" s="16"/>
      <c r="Q132" s="22"/>
      <c r="R132" s="16" t="n">
        <v>0.11</v>
      </c>
      <c r="S132" s="22" t="n">
        <f aca="false">ROUND(K132*R132,3)</f>
        <v>2.278</v>
      </c>
      <c r="T132" s="16" t="n">
        <v>0</v>
      </c>
      <c r="U132" s="25" t="n">
        <f aca="false">ROUND(O132*T132,2)</f>
        <v>0</v>
      </c>
      <c r="W132" s="25" t="n">
        <f aca="false">ROUND(O132*A132,2)</f>
        <v>0</v>
      </c>
      <c r="X132" s="18" t="s">
        <v>51</v>
      </c>
    </row>
    <row r="133" s="17" customFormat="true" ht="25.5" hidden="false" customHeight="true" outlineLevel="0" collapsed="false">
      <c r="A133" s="16" t="n">
        <v>1</v>
      </c>
      <c r="D133" s="18" t="n">
        <v>10</v>
      </c>
      <c r="E133" s="18" t="n">
        <v>0</v>
      </c>
      <c r="F133" s="19" t="n">
        <v>1250168</v>
      </c>
      <c r="G133" s="18" t="s">
        <v>47</v>
      </c>
      <c r="H133" s="20" t="s">
        <v>215</v>
      </c>
      <c r="I133" s="21" t="s">
        <v>216</v>
      </c>
      <c r="J133" s="21"/>
      <c r="K133" s="22" t="n">
        <v>5.158</v>
      </c>
      <c r="L133" s="18" t="s">
        <v>81</v>
      </c>
      <c r="M133" s="23" t="n">
        <v>0</v>
      </c>
      <c r="N133" s="18"/>
      <c r="O133" s="24" t="n">
        <f aca="false">ROUND(K133*M133,0)</f>
        <v>0</v>
      </c>
      <c r="P133" s="16"/>
      <c r="Q133" s="22"/>
      <c r="R133" s="16" t="n">
        <v>0.035</v>
      </c>
      <c r="S133" s="22" t="n">
        <f aca="false">ROUND(K133*R133,3)</f>
        <v>0.181</v>
      </c>
      <c r="T133" s="16" t="n">
        <v>0</v>
      </c>
      <c r="U133" s="25" t="n">
        <f aca="false">ROUND(O133*T133,2)</f>
        <v>0</v>
      </c>
      <c r="W133" s="25" t="n">
        <f aca="false">ROUND(O133*A133,2)</f>
        <v>0</v>
      </c>
      <c r="X133" s="18" t="s">
        <v>51</v>
      </c>
    </row>
    <row r="134" s="17" customFormat="true" ht="25.5" hidden="false" customHeight="true" outlineLevel="0" collapsed="false">
      <c r="A134" s="16" t="n">
        <v>1</v>
      </c>
      <c r="D134" s="18" t="n">
        <v>11</v>
      </c>
      <c r="E134" s="18" t="n">
        <v>0</v>
      </c>
      <c r="F134" s="19" t="n">
        <v>1250192</v>
      </c>
      <c r="G134" s="18" t="s">
        <v>47</v>
      </c>
      <c r="H134" s="20" t="s">
        <v>217</v>
      </c>
      <c r="I134" s="21" t="s">
        <v>218</v>
      </c>
      <c r="J134" s="21"/>
      <c r="K134" s="22" t="n">
        <v>4.737</v>
      </c>
      <c r="L134" s="18" t="s">
        <v>50</v>
      </c>
      <c r="M134" s="23" t="n">
        <v>0</v>
      </c>
      <c r="N134" s="18"/>
      <c r="O134" s="24" t="n">
        <f aca="false">ROUND(K134*M134,0)</f>
        <v>0</v>
      </c>
      <c r="P134" s="16"/>
      <c r="Q134" s="22"/>
      <c r="R134" s="16" t="n">
        <v>0.9</v>
      </c>
      <c r="S134" s="22" t="n">
        <f aca="false">ROUND(K134*R134,3)</f>
        <v>4.263</v>
      </c>
      <c r="T134" s="16" t="n">
        <v>0</v>
      </c>
      <c r="U134" s="25" t="n">
        <f aca="false">ROUND(O134*T134,2)</f>
        <v>0</v>
      </c>
      <c r="W134" s="25" t="n">
        <f aca="false">ROUND(O134*A134,2)</f>
        <v>0</v>
      </c>
      <c r="X134" s="18" t="s">
        <v>51</v>
      </c>
    </row>
    <row r="135" s="17" customFormat="true" ht="12.75" hidden="false" customHeight="true" outlineLevel="0" collapsed="false">
      <c r="A135" s="16" t="n">
        <v>1</v>
      </c>
      <c r="D135" s="18" t="n">
        <v>12</v>
      </c>
      <c r="E135" s="18" t="n">
        <v>0</v>
      </c>
      <c r="F135" s="19" t="n">
        <v>1250193</v>
      </c>
      <c r="G135" s="18" t="s">
        <v>47</v>
      </c>
      <c r="H135" s="20" t="s">
        <v>219</v>
      </c>
      <c r="I135" s="21" t="s">
        <v>220</v>
      </c>
      <c r="J135" s="21"/>
      <c r="K135" s="22" t="n">
        <v>0.766</v>
      </c>
      <c r="L135" s="18" t="s">
        <v>50</v>
      </c>
      <c r="M135" s="23" t="n">
        <v>0</v>
      </c>
      <c r="N135" s="18"/>
      <c r="O135" s="24" t="n">
        <f aca="false">ROUND(K135*M135,0)</f>
        <v>0</v>
      </c>
      <c r="P135" s="16"/>
      <c r="Q135" s="22"/>
      <c r="R135" s="16" t="n">
        <v>1.4</v>
      </c>
      <c r="S135" s="22" t="n">
        <f aca="false">ROUND(K135*R135,3)</f>
        <v>1.072</v>
      </c>
      <c r="T135" s="16" t="n">
        <v>0</v>
      </c>
      <c r="U135" s="25" t="n">
        <f aca="false">ROUND(O135*T135,2)</f>
        <v>0</v>
      </c>
      <c r="W135" s="25" t="n">
        <f aca="false">ROUND(O135*A135,2)</f>
        <v>0</v>
      </c>
      <c r="X135" s="18" t="s">
        <v>51</v>
      </c>
    </row>
    <row r="136" s="17" customFormat="true" ht="12.75" hidden="false" customHeight="true" outlineLevel="0" collapsed="false">
      <c r="A136" s="16" t="n">
        <v>1</v>
      </c>
      <c r="D136" s="18" t="n">
        <v>13</v>
      </c>
      <c r="E136" s="18" t="n">
        <v>0</v>
      </c>
      <c r="F136" s="19" t="n">
        <v>1250194</v>
      </c>
      <c r="G136" s="18" t="s">
        <v>47</v>
      </c>
      <c r="H136" s="20" t="s">
        <v>221</v>
      </c>
      <c r="I136" s="21" t="s">
        <v>222</v>
      </c>
      <c r="J136" s="21"/>
      <c r="K136" s="22" t="n">
        <v>9.205</v>
      </c>
      <c r="L136" s="18" t="s">
        <v>50</v>
      </c>
      <c r="M136" s="23" t="n">
        <v>0</v>
      </c>
      <c r="N136" s="18"/>
      <c r="O136" s="24" t="n">
        <f aca="false">ROUND(K136*M136,0)</f>
        <v>0</v>
      </c>
      <c r="P136" s="16"/>
      <c r="Q136" s="22"/>
      <c r="R136" s="16" t="n">
        <v>0.9</v>
      </c>
      <c r="S136" s="22" t="n">
        <f aca="false">ROUND(K136*R136,3)</f>
        <v>8.285</v>
      </c>
      <c r="T136" s="16" t="n">
        <v>0</v>
      </c>
      <c r="U136" s="25" t="n">
        <f aca="false">ROUND(O136*T136,2)</f>
        <v>0</v>
      </c>
      <c r="W136" s="25" t="n">
        <f aca="false">ROUND(O136*A136,2)</f>
        <v>0</v>
      </c>
      <c r="X136" s="18" t="s">
        <v>51</v>
      </c>
    </row>
    <row r="137" s="17" customFormat="true" ht="25.5" hidden="false" customHeight="true" outlineLevel="0" collapsed="false">
      <c r="A137" s="16" t="n">
        <v>1</v>
      </c>
      <c r="D137" s="18" t="n">
        <v>14</v>
      </c>
      <c r="E137" s="18" t="n">
        <v>0</v>
      </c>
      <c r="F137" s="19" t="n">
        <v>1250194</v>
      </c>
      <c r="G137" s="18" t="s">
        <v>47</v>
      </c>
      <c r="H137" s="20" t="s">
        <v>223</v>
      </c>
      <c r="I137" s="21" t="s">
        <v>224</v>
      </c>
      <c r="J137" s="21"/>
      <c r="K137" s="22" t="n">
        <v>4.339</v>
      </c>
      <c r="L137" s="18" t="s">
        <v>50</v>
      </c>
      <c r="M137" s="23" t="n">
        <v>0</v>
      </c>
      <c r="N137" s="18"/>
      <c r="O137" s="24" t="n">
        <f aca="false">ROUND(K137*M137,0)</f>
        <v>0</v>
      </c>
      <c r="P137" s="16"/>
      <c r="Q137" s="22"/>
      <c r="R137" s="16" t="n">
        <v>1.4</v>
      </c>
      <c r="S137" s="22" t="n">
        <f aca="false">ROUND(K137*R137,3)</f>
        <v>6.075</v>
      </c>
      <c r="T137" s="16" t="n">
        <v>0</v>
      </c>
      <c r="U137" s="25" t="n">
        <f aca="false">ROUND(O137*T137,2)</f>
        <v>0</v>
      </c>
      <c r="W137" s="25" t="n">
        <f aca="false">ROUND(O137*A137,2)</f>
        <v>0</v>
      </c>
      <c r="X137" s="18" t="s">
        <v>51</v>
      </c>
    </row>
    <row r="138" s="17" customFormat="true" ht="12.75" hidden="false" customHeight="true" outlineLevel="0" collapsed="false">
      <c r="A138" s="16" t="n">
        <v>1</v>
      </c>
      <c r="D138" s="18" t="n">
        <v>15</v>
      </c>
      <c r="E138" s="18" t="n">
        <v>0</v>
      </c>
      <c r="F138" s="19" t="n">
        <v>1250223</v>
      </c>
      <c r="G138" s="18" t="s">
        <v>47</v>
      </c>
      <c r="H138" s="20" t="s">
        <v>225</v>
      </c>
      <c r="I138" s="21" t="s">
        <v>226</v>
      </c>
      <c r="J138" s="21"/>
      <c r="K138" s="22" t="n">
        <v>4.136</v>
      </c>
      <c r="L138" s="18" t="s">
        <v>81</v>
      </c>
      <c r="M138" s="23" t="n">
        <v>0</v>
      </c>
      <c r="N138" s="18"/>
      <c r="O138" s="24" t="n">
        <f aca="false">ROUND(K138*M138,0)</f>
        <v>0</v>
      </c>
      <c r="P138" s="16" t="n">
        <v>0.00034</v>
      </c>
      <c r="Q138" s="22" t="n">
        <f aca="false">ROUND(K138*P138,3)</f>
        <v>0.001</v>
      </c>
      <c r="R138" s="16" t="n">
        <v>0.183</v>
      </c>
      <c r="S138" s="22" t="n">
        <f aca="false">ROUND(K138*R138,3)</f>
        <v>0.757</v>
      </c>
      <c r="T138" s="16" t="n">
        <v>0</v>
      </c>
      <c r="U138" s="25" t="n">
        <f aca="false">ROUND(O138*T138,2)</f>
        <v>0</v>
      </c>
      <c r="W138" s="25" t="n">
        <f aca="false">ROUND(O138*A138,2)</f>
        <v>0</v>
      </c>
      <c r="X138" s="18" t="s">
        <v>51</v>
      </c>
    </row>
    <row r="139" s="17" customFormat="true" ht="12.75" hidden="false" customHeight="true" outlineLevel="0" collapsed="false">
      <c r="A139" s="16" t="n">
        <v>1</v>
      </c>
      <c r="D139" s="18" t="n">
        <v>16</v>
      </c>
      <c r="E139" s="18" t="n">
        <v>0</v>
      </c>
      <c r="F139" s="19" t="n">
        <v>1250224</v>
      </c>
      <c r="G139" s="18" t="s">
        <v>47</v>
      </c>
      <c r="H139" s="20" t="s">
        <v>227</v>
      </c>
      <c r="I139" s="21" t="s">
        <v>228</v>
      </c>
      <c r="J139" s="21"/>
      <c r="K139" s="22" t="n">
        <v>1.496</v>
      </c>
      <c r="L139" s="18" t="s">
        <v>81</v>
      </c>
      <c r="M139" s="23" t="n">
        <v>0</v>
      </c>
      <c r="N139" s="18"/>
      <c r="O139" s="24" t="n">
        <f aca="false">ROUND(K139*M139,0)</f>
        <v>0</v>
      </c>
      <c r="P139" s="16" t="n">
        <v>0.00034</v>
      </c>
      <c r="Q139" s="22" t="n">
        <f aca="false">ROUND(K139*P139,3)</f>
        <v>0.001</v>
      </c>
      <c r="R139" s="16" t="n">
        <v>0.275</v>
      </c>
      <c r="S139" s="22" t="n">
        <f aca="false">ROUND(K139*R139,3)</f>
        <v>0.411</v>
      </c>
      <c r="T139" s="16" t="n">
        <v>0</v>
      </c>
      <c r="U139" s="25" t="n">
        <f aca="false">ROUND(O139*T139,2)</f>
        <v>0</v>
      </c>
      <c r="W139" s="25" t="n">
        <f aca="false">ROUND(O139*A139,2)</f>
        <v>0</v>
      </c>
      <c r="X139" s="18" t="s">
        <v>51</v>
      </c>
    </row>
    <row r="140" s="17" customFormat="true" ht="12.75" hidden="false" customHeight="true" outlineLevel="0" collapsed="false">
      <c r="A140" s="16" t="n">
        <v>1</v>
      </c>
      <c r="D140" s="18" t="n">
        <v>17</v>
      </c>
      <c r="E140" s="18" t="n">
        <v>0</v>
      </c>
      <c r="F140" s="19" t="n">
        <v>1250225</v>
      </c>
      <c r="G140" s="18" t="s">
        <v>47</v>
      </c>
      <c r="H140" s="20" t="s">
        <v>229</v>
      </c>
      <c r="I140" s="21" t="s">
        <v>230</v>
      </c>
      <c r="J140" s="21"/>
      <c r="K140" s="22" t="n">
        <v>1.648</v>
      </c>
      <c r="L140" s="18" t="s">
        <v>81</v>
      </c>
      <c r="M140" s="23" t="n">
        <v>0</v>
      </c>
      <c r="N140" s="18"/>
      <c r="O140" s="24" t="n">
        <f aca="false">ROUND(K140*M140,0)</f>
        <v>0</v>
      </c>
      <c r="P140" s="16" t="n">
        <v>0.00034</v>
      </c>
      <c r="Q140" s="22" t="n">
        <f aca="false">ROUND(K140*P140,3)</f>
        <v>0.001</v>
      </c>
      <c r="R140" s="16" t="n">
        <v>0.545</v>
      </c>
      <c r="S140" s="22" t="n">
        <f aca="false">ROUND(K140*R140,3)</f>
        <v>0.898</v>
      </c>
      <c r="T140" s="16" t="n">
        <v>0</v>
      </c>
      <c r="U140" s="25" t="n">
        <f aca="false">ROUND(O140*T140,2)</f>
        <v>0</v>
      </c>
      <c r="W140" s="25" t="n">
        <f aca="false">ROUND(O140*A140,2)</f>
        <v>0</v>
      </c>
      <c r="X140" s="18" t="s">
        <v>51</v>
      </c>
    </row>
    <row r="141" s="17" customFormat="true" ht="12.75" hidden="false" customHeight="true" outlineLevel="0" collapsed="false">
      <c r="A141" s="16" t="n">
        <v>1</v>
      </c>
      <c r="D141" s="18" t="n">
        <v>18</v>
      </c>
      <c r="E141" s="18" t="n">
        <v>0</v>
      </c>
      <c r="F141" s="19" t="n">
        <v>1250257</v>
      </c>
      <c r="G141" s="18" t="s">
        <v>47</v>
      </c>
      <c r="H141" s="20" t="s">
        <v>231</v>
      </c>
      <c r="I141" s="21" t="s">
        <v>232</v>
      </c>
      <c r="J141" s="21"/>
      <c r="K141" s="22" t="n">
        <v>26.604</v>
      </c>
      <c r="L141" s="18" t="s">
        <v>81</v>
      </c>
      <c r="M141" s="23" t="n">
        <v>0</v>
      </c>
      <c r="N141" s="18"/>
      <c r="O141" s="24" t="n">
        <f aca="false">ROUND(K141*M141,0)</f>
        <v>0</v>
      </c>
      <c r="P141" s="16" t="n">
        <v>0.0012</v>
      </c>
      <c r="Q141" s="22" t="n">
        <f aca="false">ROUND(K141*P141,3)</f>
        <v>0.032</v>
      </c>
      <c r="R141" s="16" t="n">
        <v>0.088</v>
      </c>
      <c r="S141" s="22" t="n">
        <f aca="false">ROUND(K141*R141,3)</f>
        <v>2.341</v>
      </c>
      <c r="T141" s="16" t="n">
        <v>0</v>
      </c>
      <c r="U141" s="25" t="n">
        <f aca="false">ROUND(O141*T141,2)</f>
        <v>0</v>
      </c>
      <c r="W141" s="25" t="n">
        <f aca="false">ROUND(O141*A141,2)</f>
        <v>0</v>
      </c>
      <c r="X141" s="18" t="s">
        <v>51</v>
      </c>
    </row>
    <row r="142" s="17" customFormat="true" ht="12.75" hidden="false" customHeight="true" outlineLevel="0" collapsed="false">
      <c r="A142" s="16" t="n">
        <v>1</v>
      </c>
      <c r="D142" s="18" t="n">
        <v>19</v>
      </c>
      <c r="E142" s="18" t="n">
        <v>0</v>
      </c>
      <c r="F142" s="19" t="n">
        <v>1250258</v>
      </c>
      <c r="G142" s="18" t="s">
        <v>47</v>
      </c>
      <c r="H142" s="20" t="s">
        <v>233</v>
      </c>
      <c r="I142" s="21" t="s">
        <v>234</v>
      </c>
      <c r="J142" s="21"/>
      <c r="K142" s="22" t="n">
        <v>4.32</v>
      </c>
      <c r="L142" s="18" t="s">
        <v>81</v>
      </c>
      <c r="M142" s="23" t="n">
        <v>0</v>
      </c>
      <c r="N142" s="18"/>
      <c r="O142" s="24" t="n">
        <f aca="false">ROUND(K142*M142,0)</f>
        <v>0</v>
      </c>
      <c r="P142" s="16" t="n">
        <v>0.00103</v>
      </c>
      <c r="Q142" s="22" t="n">
        <f aca="false">ROUND(K142*P142,3)</f>
        <v>0.004</v>
      </c>
      <c r="R142" s="16" t="n">
        <v>0.067</v>
      </c>
      <c r="S142" s="22" t="n">
        <f aca="false">ROUND(K142*R142,3)</f>
        <v>0.289</v>
      </c>
      <c r="T142" s="16" t="n">
        <v>0</v>
      </c>
      <c r="U142" s="25" t="n">
        <f aca="false">ROUND(O142*T142,2)</f>
        <v>0</v>
      </c>
      <c r="W142" s="25" t="n">
        <f aca="false">ROUND(O142*A142,2)</f>
        <v>0</v>
      </c>
      <c r="X142" s="18" t="s">
        <v>51</v>
      </c>
    </row>
    <row r="143" customFormat="false" ht="3" hidden="false" customHeight="true" outlineLevel="0" collapsed="false"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customFormat="false" ht="15" hidden="false" customHeight="true" outlineLevel="0" collapsed="false">
      <c r="D144" s="26" t="s">
        <v>56</v>
      </c>
      <c r="E144" s="26"/>
      <c r="F144" s="26"/>
      <c r="G144" s="26"/>
      <c r="H144" s="27" t="s">
        <v>195</v>
      </c>
      <c r="I144" s="28" t="s">
        <v>196</v>
      </c>
      <c r="O144" s="29" t="n">
        <f aca="false">ROUND(SUBTOTAL(9,O123:O143),0)</f>
        <v>0</v>
      </c>
      <c r="Q144" s="30" t="n">
        <f aca="false">ROUND(SUBTOTAL(9,Q123:Q143),3)</f>
        <v>0.106</v>
      </c>
      <c r="S144" s="30" t="n">
        <f aca="false">ROUND(SUBTOTAL(9,S123:S143),3)</f>
        <v>157.383</v>
      </c>
      <c r="U144" s="1" t="n">
        <f aca="false">ROUND(SUBTOTAL(9,U123:U143),2)</f>
        <v>0</v>
      </c>
      <c r="W144" s="1" t="n">
        <f aca="false">ROUND(SUBTOTAL(9,W123:W143),2)</f>
        <v>0</v>
      </c>
    </row>
    <row r="145" customFormat="false" ht="12.75" hidden="false" customHeight="true" outlineLevel="0" collapsed="false"/>
    <row r="146" customFormat="false" ht="15" hidden="false" customHeight="true" outlineLevel="0" collapsed="false">
      <c r="D146" s="5"/>
      <c r="E146" s="5"/>
      <c r="F146" s="5"/>
      <c r="G146" s="5"/>
      <c r="H146" s="14" t="s">
        <v>235</v>
      </c>
      <c r="I146" s="15" t="s">
        <v>236</v>
      </c>
      <c r="J146" s="15"/>
      <c r="K146" s="15"/>
      <c r="L146" s="15"/>
      <c r="M146" s="15"/>
      <c r="N146" s="15"/>
      <c r="O146" s="15"/>
      <c r="P146" s="6"/>
      <c r="Q146" s="6"/>
      <c r="R146" s="6"/>
      <c r="S146" s="6"/>
      <c r="X146" s="1" t="s">
        <v>26</v>
      </c>
    </row>
    <row r="147" customFormat="false" ht="3" hidden="false" customHeight="true" outlineLevel="0" collapsed="false"/>
    <row r="148" customFormat="false" ht="12.75" hidden="false" customHeight="true" outlineLevel="0" collapsed="false">
      <c r="A148" s="31" t="n">
        <v>1</v>
      </c>
      <c r="D148" s="1" t="n">
        <v>1</v>
      </c>
      <c r="E148" s="1" t="n">
        <v>0</v>
      </c>
      <c r="F148" s="4" t="n">
        <v>1250379</v>
      </c>
      <c r="G148" s="1" t="s">
        <v>47</v>
      </c>
      <c r="H148" s="32" t="s">
        <v>237</v>
      </c>
      <c r="I148" s="33" t="s">
        <v>238</v>
      </c>
      <c r="J148" s="33"/>
      <c r="K148" s="34" t="n">
        <v>0.657</v>
      </c>
      <c r="L148" s="1" t="s">
        <v>50</v>
      </c>
      <c r="M148" s="35" t="n">
        <v>0</v>
      </c>
      <c r="O148" s="36" t="n">
        <f aca="false">ROUND(K148*M148,0)</f>
        <v>0</v>
      </c>
      <c r="P148" s="31" t="n">
        <v>0.00187</v>
      </c>
      <c r="Q148" s="34" t="n">
        <f aca="false">ROUND(K148*P148,3)</f>
        <v>0.001</v>
      </c>
      <c r="R148" s="31" t="n">
        <v>1.8</v>
      </c>
      <c r="S148" s="34" t="n">
        <f aca="false">ROUND(K148*R148,3)</f>
        <v>1.183</v>
      </c>
      <c r="T148" s="31" t="n">
        <v>0</v>
      </c>
      <c r="U148" s="37" t="n">
        <f aca="false">ROUND(O148*T148,2)</f>
        <v>0</v>
      </c>
      <c r="W148" s="37" t="n">
        <f aca="false">ROUND(O148*A148,2)</f>
        <v>0</v>
      </c>
      <c r="X148" s="1" t="s">
        <v>51</v>
      </c>
    </row>
    <row r="149" customFormat="false" ht="12.75" hidden="false" customHeight="true" outlineLevel="0" collapsed="false">
      <c r="A149" s="31" t="n">
        <v>1</v>
      </c>
      <c r="D149" s="1" t="n">
        <v>2</v>
      </c>
      <c r="E149" s="1" t="n">
        <v>0</v>
      </c>
      <c r="F149" s="4" t="n">
        <v>1250380</v>
      </c>
      <c r="G149" s="1" t="s">
        <v>47</v>
      </c>
      <c r="H149" s="32" t="s">
        <v>239</v>
      </c>
      <c r="I149" s="33" t="s">
        <v>240</v>
      </c>
      <c r="J149" s="33"/>
      <c r="K149" s="34" t="n">
        <v>1.807</v>
      </c>
      <c r="L149" s="1" t="s">
        <v>50</v>
      </c>
      <c r="M149" s="35" t="n">
        <v>0</v>
      </c>
      <c r="O149" s="36" t="n">
        <f aca="false">ROUND(K149*M149,0)</f>
        <v>0</v>
      </c>
      <c r="P149" s="31" t="n">
        <v>0.00187</v>
      </c>
      <c r="Q149" s="34" t="n">
        <f aca="false">ROUND(K149*P149,3)</f>
        <v>0.003</v>
      </c>
      <c r="R149" s="31" t="n">
        <v>1.8</v>
      </c>
      <c r="S149" s="34" t="n">
        <f aca="false">ROUND(K149*R149,3)</f>
        <v>3.253</v>
      </c>
      <c r="T149" s="31" t="n">
        <v>0</v>
      </c>
      <c r="U149" s="37" t="n">
        <f aca="false">ROUND(O149*T149,2)</f>
        <v>0</v>
      </c>
      <c r="W149" s="37" t="n">
        <f aca="false">ROUND(O149*A149,2)</f>
        <v>0</v>
      </c>
      <c r="X149" s="1" t="s">
        <v>51</v>
      </c>
    </row>
    <row r="150" customFormat="false" ht="12.75" hidden="false" customHeight="true" outlineLevel="0" collapsed="false">
      <c r="A150" s="31" t="n">
        <v>1</v>
      </c>
      <c r="D150" s="1" t="n">
        <v>3</v>
      </c>
      <c r="E150" s="1" t="n">
        <v>0</v>
      </c>
      <c r="F150" s="4" t="n">
        <v>1250582</v>
      </c>
      <c r="G150" s="1" t="s">
        <v>47</v>
      </c>
      <c r="H150" s="32" t="s">
        <v>241</v>
      </c>
      <c r="I150" s="33" t="s">
        <v>242</v>
      </c>
      <c r="J150" s="33"/>
      <c r="K150" s="34" t="n">
        <v>4</v>
      </c>
      <c r="L150" s="1" t="s">
        <v>70</v>
      </c>
      <c r="M150" s="35" t="n">
        <v>0</v>
      </c>
      <c r="O150" s="36" t="n">
        <f aca="false">ROUND(K150*M150,0)</f>
        <v>0</v>
      </c>
      <c r="P150" s="31" t="n">
        <v>0.0005</v>
      </c>
      <c r="Q150" s="34" t="n">
        <f aca="false">ROUND(K150*P150,3)</f>
        <v>0.002</v>
      </c>
      <c r="R150" s="31" t="n">
        <v>0.015</v>
      </c>
      <c r="S150" s="34" t="n">
        <f aca="false">ROUND(K150*R150,3)</f>
        <v>0.06</v>
      </c>
      <c r="T150" s="31" t="n">
        <v>0</v>
      </c>
      <c r="U150" s="37" t="n">
        <f aca="false">ROUND(O150*T150,2)</f>
        <v>0</v>
      </c>
      <c r="W150" s="37" t="n">
        <f aca="false">ROUND(O150*A150,2)</f>
        <v>0</v>
      </c>
      <c r="X150" s="1" t="s">
        <v>51</v>
      </c>
    </row>
    <row r="151" s="17" customFormat="true" ht="25.5" hidden="false" customHeight="true" outlineLevel="0" collapsed="false">
      <c r="A151" s="16" t="n">
        <v>1</v>
      </c>
      <c r="D151" s="18" t="n">
        <v>4</v>
      </c>
      <c r="E151" s="18" t="n">
        <v>0</v>
      </c>
      <c r="F151" s="19" t="n">
        <v>1250582</v>
      </c>
      <c r="G151" s="18" t="s">
        <v>47</v>
      </c>
      <c r="H151" s="20" t="s">
        <v>243</v>
      </c>
      <c r="I151" s="21" t="s">
        <v>244</v>
      </c>
      <c r="J151" s="21"/>
      <c r="K151" s="22" t="n">
        <v>42</v>
      </c>
      <c r="L151" s="18" t="s">
        <v>70</v>
      </c>
      <c r="M151" s="23" t="n">
        <v>0</v>
      </c>
      <c r="N151" s="18"/>
      <c r="O151" s="24" t="n">
        <f aca="false">ROUND(K151*M151,0)</f>
        <v>0</v>
      </c>
      <c r="P151" s="16" t="n">
        <v>0.0005</v>
      </c>
      <c r="Q151" s="22" t="n">
        <f aca="false">ROUND(K151*P151,3)</f>
        <v>0.021</v>
      </c>
      <c r="R151" s="16" t="n">
        <v>0.015</v>
      </c>
      <c r="S151" s="22" t="n">
        <f aca="false">ROUND(K151*R151,3)</f>
        <v>0.63</v>
      </c>
      <c r="T151" s="16" t="n">
        <v>0</v>
      </c>
      <c r="U151" s="25" t="n">
        <f aca="false">ROUND(O151*T151,2)</f>
        <v>0</v>
      </c>
      <c r="W151" s="25" t="n">
        <f aca="false">ROUND(O151*A151,2)</f>
        <v>0</v>
      </c>
      <c r="X151" s="18" t="s">
        <v>51</v>
      </c>
    </row>
    <row r="152" s="17" customFormat="true" ht="25.5" hidden="false" customHeight="true" outlineLevel="0" collapsed="false">
      <c r="A152" s="16" t="n">
        <v>1</v>
      </c>
      <c r="D152" s="18" t="n">
        <v>5</v>
      </c>
      <c r="E152" s="18" t="n">
        <v>0</v>
      </c>
      <c r="F152" s="19" t="n">
        <v>1250602</v>
      </c>
      <c r="G152" s="18" t="s">
        <v>47</v>
      </c>
      <c r="H152" s="20" t="s">
        <v>245</v>
      </c>
      <c r="I152" s="21" t="s">
        <v>246</v>
      </c>
      <c r="J152" s="21"/>
      <c r="K152" s="22" t="n">
        <v>20.62</v>
      </c>
      <c r="L152" s="18" t="s">
        <v>63</v>
      </c>
      <c r="M152" s="23" t="n">
        <v>0</v>
      </c>
      <c r="N152" s="18"/>
      <c r="O152" s="24" t="n">
        <f aca="false">ROUND(K152*M152,0)</f>
        <v>0</v>
      </c>
      <c r="P152" s="16"/>
      <c r="Q152" s="22"/>
      <c r="R152" s="16" t="n">
        <v>0.007</v>
      </c>
      <c r="S152" s="22" t="n">
        <f aca="false">ROUND(K152*R152,3)</f>
        <v>0.144</v>
      </c>
      <c r="T152" s="16" t="n">
        <v>0</v>
      </c>
      <c r="U152" s="25" t="n">
        <f aca="false">ROUND(O152*T152,2)</f>
        <v>0</v>
      </c>
      <c r="W152" s="25" t="n">
        <f aca="false">ROUND(O152*A152,2)</f>
        <v>0</v>
      </c>
      <c r="X152" s="18" t="s">
        <v>51</v>
      </c>
    </row>
    <row r="153" s="17" customFormat="true" ht="25.5" hidden="false" customHeight="true" outlineLevel="0" collapsed="false">
      <c r="A153" s="16" t="n">
        <v>1</v>
      </c>
      <c r="D153" s="18" t="n">
        <v>6</v>
      </c>
      <c r="E153" s="18" t="n">
        <v>0</v>
      </c>
      <c r="F153" s="19" t="n">
        <v>1250603</v>
      </c>
      <c r="G153" s="18" t="s">
        <v>47</v>
      </c>
      <c r="H153" s="20" t="s">
        <v>247</v>
      </c>
      <c r="I153" s="21" t="s">
        <v>248</v>
      </c>
      <c r="J153" s="21"/>
      <c r="K153" s="22" t="n">
        <v>22.2</v>
      </c>
      <c r="L153" s="18" t="s">
        <v>63</v>
      </c>
      <c r="M153" s="23" t="n">
        <v>0</v>
      </c>
      <c r="N153" s="18"/>
      <c r="O153" s="24" t="n">
        <f aca="false">ROUND(K153*M153,0)</f>
        <v>0</v>
      </c>
      <c r="P153" s="16"/>
      <c r="Q153" s="22"/>
      <c r="R153" s="16" t="n">
        <v>0.009</v>
      </c>
      <c r="S153" s="22" t="n">
        <f aca="false">ROUND(K153*R153,3)</f>
        <v>0.2</v>
      </c>
      <c r="T153" s="16" t="n">
        <v>0</v>
      </c>
      <c r="U153" s="25" t="n">
        <f aca="false">ROUND(O153*T153,2)</f>
        <v>0</v>
      </c>
      <c r="W153" s="25" t="n">
        <f aca="false">ROUND(O153*A153,2)</f>
        <v>0</v>
      </c>
      <c r="X153" s="18" t="s">
        <v>51</v>
      </c>
    </row>
    <row r="154" s="17" customFormat="true" ht="51" hidden="false" customHeight="true" outlineLevel="0" collapsed="false">
      <c r="A154" s="16" t="n">
        <v>1</v>
      </c>
      <c r="D154" s="18" t="n">
        <v>7</v>
      </c>
      <c r="E154" s="18" t="n">
        <v>0</v>
      </c>
      <c r="F154" s="19" t="n">
        <v>1251130</v>
      </c>
      <c r="G154" s="18" t="s">
        <v>47</v>
      </c>
      <c r="H154" s="20" t="s">
        <v>249</v>
      </c>
      <c r="I154" s="21" t="s">
        <v>250</v>
      </c>
      <c r="J154" s="21"/>
      <c r="K154" s="22" t="n">
        <v>211.111</v>
      </c>
      <c r="L154" s="18" t="s">
        <v>81</v>
      </c>
      <c r="M154" s="23" t="n">
        <v>0</v>
      </c>
      <c r="N154" s="18"/>
      <c r="O154" s="24" t="n">
        <f aca="false">ROUND(K154*M154,0)</f>
        <v>0</v>
      </c>
      <c r="P154" s="16"/>
      <c r="Q154" s="22"/>
      <c r="R154" s="16" t="n">
        <v>0.046</v>
      </c>
      <c r="S154" s="22" t="n">
        <f aca="false">ROUND(K154*R154,3)</f>
        <v>9.711</v>
      </c>
      <c r="T154" s="16" t="n">
        <v>0</v>
      </c>
      <c r="U154" s="25" t="n">
        <f aca="false">ROUND(O154*T154,2)</f>
        <v>0</v>
      </c>
      <c r="W154" s="25" t="n">
        <f aca="false">ROUND(O154*A154,2)</f>
        <v>0</v>
      </c>
      <c r="X154" s="18" t="s">
        <v>51</v>
      </c>
    </row>
    <row r="155" s="17" customFormat="true" ht="25.5" hidden="false" customHeight="true" outlineLevel="0" collapsed="false">
      <c r="A155" s="16" t="n">
        <v>1</v>
      </c>
      <c r="D155" s="18" t="n">
        <v>8</v>
      </c>
      <c r="E155" s="18" t="n">
        <v>0</v>
      </c>
      <c r="F155" s="19" t="n">
        <v>1251130</v>
      </c>
      <c r="G155" s="18" t="s">
        <v>47</v>
      </c>
      <c r="H155" s="20" t="s">
        <v>251</v>
      </c>
      <c r="I155" s="21" t="s">
        <v>252</v>
      </c>
      <c r="J155" s="21"/>
      <c r="K155" s="22" t="n">
        <v>29.163</v>
      </c>
      <c r="L155" s="18" t="s">
        <v>81</v>
      </c>
      <c r="M155" s="23" t="n">
        <v>0</v>
      </c>
      <c r="N155" s="18"/>
      <c r="O155" s="24" t="n">
        <f aca="false">ROUND(K155*M155,0)</f>
        <v>0</v>
      </c>
      <c r="P155" s="16"/>
      <c r="Q155" s="22"/>
      <c r="R155" s="16" t="n">
        <v>0.046</v>
      </c>
      <c r="S155" s="22" t="n">
        <f aca="false">ROUND(K155*R155,3)</f>
        <v>1.341</v>
      </c>
      <c r="T155" s="16" t="n">
        <v>0</v>
      </c>
      <c r="U155" s="25" t="n">
        <f aca="false">ROUND(O155*T155,2)</f>
        <v>0</v>
      </c>
      <c r="W155" s="25" t="n">
        <f aca="false">ROUND(O155*A155,2)</f>
        <v>0</v>
      </c>
      <c r="X155" s="18" t="s">
        <v>51</v>
      </c>
    </row>
    <row r="156" s="17" customFormat="true" ht="25.5" hidden="false" customHeight="true" outlineLevel="0" collapsed="false">
      <c r="A156" s="16" t="n">
        <v>1</v>
      </c>
      <c r="D156" s="18" t="n">
        <v>9</v>
      </c>
      <c r="E156" s="18" t="n">
        <v>0</v>
      </c>
      <c r="F156" s="19" t="n">
        <v>1251179</v>
      </c>
      <c r="G156" s="18" t="s">
        <v>47</v>
      </c>
      <c r="H156" s="20" t="s">
        <v>253</v>
      </c>
      <c r="I156" s="21" t="s">
        <v>254</v>
      </c>
      <c r="J156" s="21"/>
      <c r="K156" s="22" t="n">
        <v>8.28</v>
      </c>
      <c r="L156" s="18" t="s">
        <v>63</v>
      </c>
      <c r="M156" s="23" t="n">
        <v>0</v>
      </c>
      <c r="N156" s="18"/>
      <c r="O156" s="24" t="n">
        <f aca="false">ROUND(K156*M156,0)</f>
        <v>0</v>
      </c>
      <c r="P156" s="16"/>
      <c r="Q156" s="22"/>
      <c r="R156" s="16" t="n">
        <v>0.02</v>
      </c>
      <c r="S156" s="22" t="n">
        <f aca="false">ROUND(K156*R156,3)</f>
        <v>0.166</v>
      </c>
      <c r="T156" s="16" t="n">
        <v>0</v>
      </c>
      <c r="U156" s="25" t="n">
        <f aca="false">ROUND(O156*T156,2)</f>
        <v>0</v>
      </c>
      <c r="W156" s="25" t="n">
        <f aca="false">ROUND(O156*A156,2)</f>
        <v>0</v>
      </c>
      <c r="X156" s="18" t="s">
        <v>51</v>
      </c>
    </row>
    <row r="157" s="17" customFormat="true" ht="25.5" hidden="false" customHeight="true" outlineLevel="0" collapsed="false">
      <c r="A157" s="16" t="n">
        <v>1</v>
      </c>
      <c r="D157" s="18" t="n">
        <v>10</v>
      </c>
      <c r="E157" s="18" t="n">
        <v>0</v>
      </c>
      <c r="F157" s="19" t="n">
        <v>1251180</v>
      </c>
      <c r="G157" s="18" t="s">
        <v>47</v>
      </c>
      <c r="H157" s="20" t="s">
        <v>255</v>
      </c>
      <c r="I157" s="21" t="s">
        <v>256</v>
      </c>
      <c r="J157" s="21"/>
      <c r="K157" s="22" t="n">
        <v>4.485</v>
      </c>
      <c r="L157" s="18" t="s">
        <v>63</v>
      </c>
      <c r="M157" s="23" t="n">
        <v>0</v>
      </c>
      <c r="N157" s="18"/>
      <c r="O157" s="24" t="n">
        <f aca="false">ROUND(K157*M157,0)</f>
        <v>0</v>
      </c>
      <c r="P157" s="16"/>
      <c r="Q157" s="22"/>
      <c r="R157" s="16" t="n">
        <v>0.01</v>
      </c>
      <c r="S157" s="22" t="n">
        <f aca="false">ROUND(K157*R157,3)</f>
        <v>0.045</v>
      </c>
      <c r="T157" s="16" t="n">
        <v>0</v>
      </c>
      <c r="U157" s="25" t="n">
        <f aca="false">ROUND(O157*T157,2)</f>
        <v>0</v>
      </c>
      <c r="W157" s="25" t="n">
        <f aca="false">ROUND(O157*A157,2)</f>
        <v>0</v>
      </c>
      <c r="X157" s="18" t="s">
        <v>51</v>
      </c>
    </row>
    <row r="158" s="17" customFormat="true" ht="25.5" hidden="false" customHeight="true" outlineLevel="0" collapsed="false">
      <c r="A158" s="16" t="n">
        <v>1</v>
      </c>
      <c r="D158" s="18" t="n">
        <v>11</v>
      </c>
      <c r="E158" s="18" t="n">
        <v>0</v>
      </c>
      <c r="F158" s="19" t="n">
        <v>1251192</v>
      </c>
      <c r="G158" s="18" t="s">
        <v>47</v>
      </c>
      <c r="H158" s="20" t="s">
        <v>257</v>
      </c>
      <c r="I158" s="21" t="s">
        <v>258</v>
      </c>
      <c r="J158" s="21"/>
      <c r="K158" s="22" t="n">
        <v>30</v>
      </c>
      <c r="L158" s="18" t="s">
        <v>81</v>
      </c>
      <c r="M158" s="23" t="n">
        <v>0</v>
      </c>
      <c r="N158" s="18"/>
      <c r="O158" s="24" t="n">
        <f aca="false">ROUND(K158*M158,0)</f>
        <v>0</v>
      </c>
      <c r="P158" s="16"/>
      <c r="Q158" s="22"/>
      <c r="R158" s="16" t="n">
        <v>0.068</v>
      </c>
      <c r="S158" s="22" t="n">
        <f aca="false">ROUND(K158*R158,3)</f>
        <v>2.04</v>
      </c>
      <c r="T158" s="16" t="n">
        <v>0</v>
      </c>
      <c r="U158" s="25" t="n">
        <f aca="false">ROUND(O158*T158,2)</f>
        <v>0</v>
      </c>
      <c r="W158" s="25" t="n">
        <f aca="false">ROUND(O158*A158,2)</f>
        <v>0</v>
      </c>
      <c r="X158" s="18" t="s">
        <v>51</v>
      </c>
    </row>
    <row r="159" s="17" customFormat="true" ht="12.75" hidden="false" customHeight="true" outlineLevel="0" collapsed="false">
      <c r="A159" s="16" t="n">
        <v>1</v>
      </c>
      <c r="D159" s="18" t="n">
        <v>12</v>
      </c>
      <c r="E159" s="18" t="n">
        <v>0</v>
      </c>
      <c r="F159" s="19" t="n">
        <v>1251209</v>
      </c>
      <c r="G159" s="18" t="s">
        <v>47</v>
      </c>
      <c r="H159" s="20" t="s">
        <v>259</v>
      </c>
      <c r="I159" s="21" t="s">
        <v>260</v>
      </c>
      <c r="J159" s="21"/>
      <c r="K159" s="22" t="n">
        <v>104.761</v>
      </c>
      <c r="L159" s="18" t="s">
        <v>98</v>
      </c>
      <c r="M159" s="23" t="n">
        <v>0</v>
      </c>
      <c r="N159" s="18"/>
      <c r="O159" s="24" t="n">
        <f aca="false">ROUND(K159*M159,0)</f>
        <v>0</v>
      </c>
      <c r="P159" s="16"/>
      <c r="Q159" s="22"/>
      <c r="R159" s="16"/>
      <c r="S159" s="22"/>
      <c r="T159" s="16" t="n">
        <v>0</v>
      </c>
      <c r="U159" s="25" t="n">
        <f aca="false">ROUND(O159*T159,2)</f>
        <v>0</v>
      </c>
      <c r="W159" s="25" t="n">
        <f aca="false">ROUND(O159*A159,2)</f>
        <v>0</v>
      </c>
      <c r="X159" s="18" t="s">
        <v>51</v>
      </c>
    </row>
    <row r="160" s="17" customFormat="true" ht="12.75" hidden="false" customHeight="true" outlineLevel="0" collapsed="false">
      <c r="A160" s="16" t="n">
        <v>1</v>
      </c>
      <c r="D160" s="18" t="n">
        <v>13</v>
      </c>
      <c r="E160" s="18" t="n">
        <v>0</v>
      </c>
      <c r="F160" s="19" t="n">
        <v>1251210</v>
      </c>
      <c r="G160" s="18" t="s">
        <v>47</v>
      </c>
      <c r="H160" s="20" t="s">
        <v>261</v>
      </c>
      <c r="I160" s="21" t="s">
        <v>262</v>
      </c>
      <c r="J160" s="21"/>
      <c r="K160" s="22" t="n">
        <v>42.271</v>
      </c>
      <c r="L160" s="18" t="s">
        <v>98</v>
      </c>
      <c r="M160" s="23" t="n">
        <v>0</v>
      </c>
      <c r="N160" s="18"/>
      <c r="O160" s="24" t="n">
        <f aca="false">ROUND(K160*M160,0)</f>
        <v>0</v>
      </c>
      <c r="P160" s="16"/>
      <c r="Q160" s="22"/>
      <c r="R160" s="16"/>
      <c r="S160" s="22"/>
      <c r="T160" s="16" t="n">
        <v>0</v>
      </c>
      <c r="U160" s="25" t="n">
        <f aca="false">ROUND(O160*T160,2)</f>
        <v>0</v>
      </c>
      <c r="W160" s="25" t="n">
        <f aca="false">ROUND(O160*A160,2)</f>
        <v>0</v>
      </c>
      <c r="X160" s="18" t="s">
        <v>51</v>
      </c>
    </row>
    <row r="161" s="17" customFormat="true" ht="12.75" hidden="false" customHeight="true" outlineLevel="0" collapsed="false">
      <c r="A161" s="16" t="n">
        <v>1</v>
      </c>
      <c r="D161" s="18" t="n">
        <v>14</v>
      </c>
      <c r="E161" s="18" t="n">
        <v>0</v>
      </c>
      <c r="F161" s="19" t="n">
        <v>1251215</v>
      </c>
      <c r="G161" s="18" t="s">
        <v>47</v>
      </c>
      <c r="H161" s="20" t="s">
        <v>263</v>
      </c>
      <c r="I161" s="21" t="s">
        <v>264</v>
      </c>
      <c r="J161" s="21"/>
      <c r="K161" s="22" t="n">
        <v>183.437</v>
      </c>
      <c r="L161" s="18" t="s">
        <v>98</v>
      </c>
      <c r="M161" s="23" t="n">
        <v>0</v>
      </c>
      <c r="N161" s="18"/>
      <c r="O161" s="24" t="n">
        <f aca="false">ROUND(K161*M161,0)</f>
        <v>0</v>
      </c>
      <c r="P161" s="16"/>
      <c r="Q161" s="22"/>
      <c r="R161" s="16"/>
      <c r="S161" s="22"/>
      <c r="T161" s="16" t="n">
        <v>0</v>
      </c>
      <c r="U161" s="25" t="n">
        <f aca="false">ROUND(O161*T161,2)</f>
        <v>0</v>
      </c>
      <c r="W161" s="25" t="n">
        <f aca="false">ROUND(O161*A161,2)</f>
        <v>0</v>
      </c>
      <c r="X161" s="18" t="s">
        <v>51</v>
      </c>
    </row>
    <row r="162" s="17" customFormat="true" ht="38.25" hidden="false" customHeight="true" outlineLevel="0" collapsed="false">
      <c r="A162" s="16" t="n">
        <v>1</v>
      </c>
      <c r="D162" s="18" t="n">
        <v>15</v>
      </c>
      <c r="E162" s="18" t="n">
        <v>0</v>
      </c>
      <c r="F162" s="19" t="n">
        <v>1251216</v>
      </c>
      <c r="G162" s="18" t="s">
        <v>47</v>
      </c>
      <c r="H162" s="20" t="s">
        <v>265</v>
      </c>
      <c r="I162" s="21" t="s">
        <v>266</v>
      </c>
      <c r="J162" s="21"/>
      <c r="K162" s="22" t="n">
        <v>1467.496</v>
      </c>
      <c r="L162" s="18" t="s">
        <v>98</v>
      </c>
      <c r="M162" s="23" t="n">
        <v>0</v>
      </c>
      <c r="N162" s="18"/>
      <c r="O162" s="24" t="n">
        <f aca="false">ROUND(K162*M162,0)</f>
        <v>0</v>
      </c>
      <c r="P162" s="16"/>
      <c r="Q162" s="22"/>
      <c r="R162" s="16"/>
      <c r="S162" s="22"/>
      <c r="T162" s="16" t="n">
        <v>0</v>
      </c>
      <c r="U162" s="25" t="n">
        <f aca="false">ROUND(O162*T162,2)</f>
        <v>0</v>
      </c>
      <c r="W162" s="25" t="n">
        <f aca="false">ROUND(O162*A162,2)</f>
        <v>0</v>
      </c>
      <c r="X162" s="18" t="s">
        <v>51</v>
      </c>
    </row>
    <row r="163" s="17" customFormat="true" ht="12.75" hidden="false" customHeight="true" outlineLevel="0" collapsed="false">
      <c r="A163" s="16" t="n">
        <v>1</v>
      </c>
      <c r="D163" s="18" t="n">
        <v>16</v>
      </c>
      <c r="E163" s="18" t="n">
        <v>0</v>
      </c>
      <c r="F163" s="19" t="n">
        <v>1251213</v>
      </c>
      <c r="G163" s="18" t="s">
        <v>47</v>
      </c>
      <c r="H163" s="20" t="s">
        <v>267</v>
      </c>
      <c r="I163" s="21" t="s">
        <v>268</v>
      </c>
      <c r="J163" s="21"/>
      <c r="K163" s="22" t="n">
        <v>186.81</v>
      </c>
      <c r="L163" s="18" t="s">
        <v>98</v>
      </c>
      <c r="M163" s="23" t="n">
        <v>0</v>
      </c>
      <c r="N163" s="18"/>
      <c r="O163" s="24" t="n">
        <f aca="false">ROUND(K163*M163,0)</f>
        <v>0</v>
      </c>
      <c r="P163" s="16"/>
      <c r="Q163" s="22"/>
      <c r="R163" s="16"/>
      <c r="S163" s="22"/>
      <c r="T163" s="16" t="n">
        <v>0</v>
      </c>
      <c r="U163" s="25" t="n">
        <f aca="false">ROUND(O163*T163,2)</f>
        <v>0</v>
      </c>
      <c r="W163" s="25" t="n">
        <f aca="false">ROUND(O163*A163,2)</f>
        <v>0</v>
      </c>
      <c r="X163" s="18" t="s">
        <v>51</v>
      </c>
    </row>
    <row r="164" s="17" customFormat="true" ht="76.5" hidden="false" customHeight="true" outlineLevel="0" collapsed="false">
      <c r="A164" s="16" t="n">
        <v>1</v>
      </c>
      <c r="D164" s="18" t="n">
        <v>17</v>
      </c>
      <c r="E164" s="18" t="n">
        <v>0</v>
      </c>
      <c r="F164" s="19" t="n">
        <v>1251214</v>
      </c>
      <c r="G164" s="18" t="s">
        <v>47</v>
      </c>
      <c r="H164" s="20" t="s">
        <v>269</v>
      </c>
      <c r="I164" s="21" t="s">
        <v>270</v>
      </c>
      <c r="J164" s="21"/>
      <c r="K164" s="22" t="n">
        <v>1684.698</v>
      </c>
      <c r="L164" s="18" t="s">
        <v>98</v>
      </c>
      <c r="M164" s="23" t="n">
        <v>0</v>
      </c>
      <c r="N164" s="18"/>
      <c r="O164" s="24" t="n">
        <f aca="false">ROUND(K164*M164,0)</f>
        <v>0</v>
      </c>
      <c r="P164" s="16"/>
      <c r="Q164" s="22"/>
      <c r="R164" s="16"/>
      <c r="S164" s="22"/>
      <c r="T164" s="16" t="n">
        <v>0</v>
      </c>
      <c r="U164" s="25" t="n">
        <f aca="false">ROUND(O164*T164,2)</f>
        <v>0</v>
      </c>
      <c r="W164" s="25" t="n">
        <f aca="false">ROUND(O164*A164,2)</f>
        <v>0</v>
      </c>
      <c r="X164" s="18" t="s">
        <v>51</v>
      </c>
    </row>
    <row r="165" s="17" customFormat="true" ht="12.75" hidden="false" customHeight="true" outlineLevel="0" collapsed="false">
      <c r="A165" s="16" t="n">
        <v>1</v>
      </c>
      <c r="D165" s="18" t="n">
        <v>18</v>
      </c>
      <c r="E165" s="18" t="n">
        <v>0</v>
      </c>
      <c r="F165" s="19" t="n">
        <v>0</v>
      </c>
      <c r="G165" s="18" t="s">
        <v>47</v>
      </c>
      <c r="H165" s="20" t="s">
        <v>174</v>
      </c>
      <c r="I165" s="21" t="s">
        <v>271</v>
      </c>
      <c r="J165" s="21"/>
      <c r="K165" s="22" t="n">
        <v>183.437</v>
      </c>
      <c r="L165" s="18" t="s">
        <v>98</v>
      </c>
      <c r="M165" s="23" t="n">
        <v>0</v>
      </c>
      <c r="N165" s="18"/>
      <c r="O165" s="24" t="n">
        <f aca="false">ROUND(K165*M165,0)</f>
        <v>0</v>
      </c>
      <c r="P165" s="16"/>
      <c r="Q165" s="22"/>
      <c r="R165" s="16"/>
      <c r="S165" s="22"/>
      <c r="T165" s="16" t="n">
        <v>0</v>
      </c>
      <c r="U165" s="25" t="n">
        <f aca="false">ROUND(O165*T165,2)</f>
        <v>0</v>
      </c>
      <c r="W165" s="25" t="n">
        <f aca="false">ROUND(O165*A165,2)</f>
        <v>0</v>
      </c>
      <c r="X165" s="18" t="s">
        <v>51</v>
      </c>
    </row>
    <row r="166" s="17" customFormat="true" ht="12.75" hidden="false" customHeight="true" outlineLevel="0" collapsed="false">
      <c r="A166" s="16" t="n">
        <v>1</v>
      </c>
      <c r="D166" s="18" t="n">
        <v>19</v>
      </c>
      <c r="E166" s="18" t="n">
        <v>0</v>
      </c>
      <c r="F166" s="19" t="n">
        <v>0</v>
      </c>
      <c r="G166" s="18" t="s">
        <v>47</v>
      </c>
      <c r="H166" s="20" t="s">
        <v>174</v>
      </c>
      <c r="I166" s="21" t="s">
        <v>272</v>
      </c>
      <c r="J166" s="21"/>
      <c r="K166" s="22" t="n">
        <v>3.373</v>
      </c>
      <c r="L166" s="18" t="s">
        <v>98</v>
      </c>
      <c r="M166" s="23" t="n">
        <v>0</v>
      </c>
      <c r="N166" s="18"/>
      <c r="O166" s="24" t="n">
        <f aca="false">ROUND(K166*M166,0)</f>
        <v>0</v>
      </c>
      <c r="P166" s="16"/>
      <c r="Q166" s="22"/>
      <c r="R166" s="16"/>
      <c r="S166" s="22"/>
      <c r="T166" s="16" t="n">
        <v>0</v>
      </c>
      <c r="U166" s="25" t="n">
        <f aca="false">ROUND(O166*T166,2)</f>
        <v>0</v>
      </c>
      <c r="W166" s="25" t="n">
        <f aca="false">ROUND(O166*A166,2)</f>
        <v>0</v>
      </c>
      <c r="X166" s="18" t="s">
        <v>51</v>
      </c>
    </row>
    <row r="167" s="17" customFormat="true" ht="25.5" hidden="false" customHeight="true" outlineLevel="0" collapsed="false">
      <c r="A167" s="16" t="n">
        <v>1</v>
      </c>
      <c r="D167" s="18" t="n">
        <v>20</v>
      </c>
      <c r="E167" s="18" t="n">
        <v>0</v>
      </c>
      <c r="F167" s="19" t="n">
        <v>0</v>
      </c>
      <c r="G167" s="18" t="s">
        <v>47</v>
      </c>
      <c r="H167" s="20" t="s">
        <v>134</v>
      </c>
      <c r="I167" s="21" t="s">
        <v>273</v>
      </c>
      <c r="J167" s="21"/>
      <c r="K167" s="22" t="n">
        <v>1</v>
      </c>
      <c r="L167" s="18" t="s">
        <v>70</v>
      </c>
      <c r="M167" s="23" t="n">
        <v>0</v>
      </c>
      <c r="N167" s="18"/>
      <c r="O167" s="24" t="n">
        <f aca="false">ROUND(K167*M167,0)</f>
        <v>0</v>
      </c>
      <c r="P167" s="16"/>
      <c r="Q167" s="22"/>
      <c r="R167" s="16"/>
      <c r="S167" s="22"/>
      <c r="T167" s="16" t="n">
        <v>0</v>
      </c>
      <c r="U167" s="25" t="n">
        <f aca="false">ROUND(O167*T167,2)</f>
        <v>0</v>
      </c>
      <c r="W167" s="25" t="n">
        <f aca="false">ROUND(O167*A167,2)</f>
        <v>0</v>
      </c>
      <c r="X167" s="18" t="s">
        <v>51</v>
      </c>
    </row>
    <row r="168" customFormat="false" ht="3" hidden="false" customHeight="true" outlineLevel="0" collapsed="false"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customFormat="false" ht="15" hidden="false" customHeight="true" outlineLevel="0" collapsed="false">
      <c r="D169" s="26" t="s">
        <v>56</v>
      </c>
      <c r="E169" s="26"/>
      <c r="F169" s="26"/>
      <c r="G169" s="26"/>
      <c r="H169" s="27" t="s">
        <v>235</v>
      </c>
      <c r="I169" s="28" t="s">
        <v>236</v>
      </c>
      <c r="O169" s="29" t="n">
        <f aca="false">ROUND(SUBTOTAL(9,O147:O168),0)</f>
        <v>0</v>
      </c>
      <c r="Q169" s="30" t="n">
        <f aca="false">ROUND(SUBTOTAL(9,Q147:Q168),3)</f>
        <v>0.027</v>
      </c>
      <c r="S169" s="30" t="n">
        <f aca="false">ROUND(SUBTOTAL(9,S147:S168),3)</f>
        <v>18.773</v>
      </c>
      <c r="U169" s="1" t="n">
        <f aca="false">ROUND(SUBTOTAL(9,U147:U168),2)</f>
        <v>0</v>
      </c>
      <c r="W169" s="1" t="n">
        <f aca="false">ROUND(SUBTOTAL(9,W147:W168),2)</f>
        <v>0</v>
      </c>
    </row>
    <row r="170" customFormat="false" ht="12.75" hidden="false" customHeight="true" outlineLevel="0" collapsed="false"/>
    <row r="171" customFormat="false" ht="15" hidden="false" customHeight="true" outlineLevel="0" collapsed="false">
      <c r="D171" s="5"/>
      <c r="E171" s="5"/>
      <c r="F171" s="5"/>
      <c r="G171" s="5"/>
      <c r="H171" s="14" t="s">
        <v>274</v>
      </c>
      <c r="I171" s="15" t="s">
        <v>275</v>
      </c>
      <c r="J171" s="15"/>
      <c r="K171" s="15"/>
      <c r="L171" s="15"/>
      <c r="M171" s="15"/>
      <c r="N171" s="15"/>
      <c r="O171" s="15"/>
      <c r="P171" s="6"/>
      <c r="Q171" s="6"/>
      <c r="R171" s="6"/>
      <c r="S171" s="6"/>
      <c r="X171" s="1" t="s">
        <v>26</v>
      </c>
    </row>
    <row r="172" customFormat="false" ht="3" hidden="false" customHeight="true" outlineLevel="0" collapsed="false"/>
    <row r="173" customFormat="false" ht="12.75" hidden="false" customHeight="true" outlineLevel="0" collapsed="false">
      <c r="A173" s="31" t="n">
        <v>1</v>
      </c>
      <c r="D173" s="1" t="n">
        <v>1</v>
      </c>
      <c r="E173" s="1" t="n">
        <v>0</v>
      </c>
      <c r="F173" s="4" t="n">
        <v>1290637</v>
      </c>
      <c r="G173" s="1" t="s">
        <v>47</v>
      </c>
      <c r="H173" s="32" t="s">
        <v>276</v>
      </c>
      <c r="I173" s="33" t="s">
        <v>277</v>
      </c>
      <c r="J173" s="33"/>
      <c r="K173" s="34" t="n">
        <v>75.303</v>
      </c>
      <c r="L173" s="1" t="s">
        <v>98</v>
      </c>
      <c r="M173" s="35" t="n">
        <v>0</v>
      </c>
      <c r="O173" s="36" t="n">
        <f aca="false">ROUND(K173*M173,0)</f>
        <v>0</v>
      </c>
      <c r="T173" s="31" t="n">
        <v>0</v>
      </c>
      <c r="U173" s="37" t="n">
        <f aca="false">ROUND(O173*T173,2)</f>
        <v>0</v>
      </c>
      <c r="W173" s="37" t="n">
        <f aca="false">ROUND(O173*A173,2)</f>
        <v>0</v>
      </c>
      <c r="X173" s="1" t="s">
        <v>51</v>
      </c>
    </row>
    <row r="174" customFormat="false" ht="3" hidden="false" customHeight="true" outlineLevel="0" collapsed="false"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customFormat="false" ht="15" hidden="false" customHeight="true" outlineLevel="0" collapsed="false">
      <c r="D175" s="26" t="s">
        <v>56</v>
      </c>
      <c r="E175" s="26"/>
      <c r="F175" s="26"/>
      <c r="G175" s="26"/>
      <c r="H175" s="27" t="s">
        <v>274</v>
      </c>
      <c r="I175" s="28" t="s">
        <v>275</v>
      </c>
      <c r="O175" s="29" t="n">
        <f aca="false">ROUND(SUBTOTAL(9,O172:O174),0)</f>
        <v>0</v>
      </c>
      <c r="Q175" s="30" t="n">
        <f aca="false">ROUND(SUBTOTAL(9,Q172:Q174),3)</f>
        <v>0</v>
      </c>
      <c r="S175" s="30" t="n">
        <f aca="false">ROUND(SUBTOTAL(9,S172:S174),3)</f>
        <v>0</v>
      </c>
      <c r="U175" s="1" t="n">
        <f aca="false">ROUND(SUBTOTAL(9,U172:U174),2)</f>
        <v>0</v>
      </c>
      <c r="W175" s="1" t="n">
        <f aca="false">ROUND(SUBTOTAL(9,W172:W174),2)</f>
        <v>0</v>
      </c>
    </row>
    <row r="176" customFormat="false" ht="12.75" hidden="false" customHeight="true" outlineLevel="0" collapsed="false"/>
    <row r="177" customFormat="false" ht="15" hidden="false" customHeight="true" outlineLevel="0" collapsed="false">
      <c r="D177" s="5"/>
      <c r="E177" s="5"/>
      <c r="F177" s="5"/>
      <c r="G177" s="5"/>
      <c r="H177" s="14" t="s">
        <v>278</v>
      </c>
      <c r="I177" s="15" t="s">
        <v>279</v>
      </c>
      <c r="J177" s="15"/>
      <c r="K177" s="15"/>
      <c r="L177" s="15"/>
      <c r="M177" s="15"/>
      <c r="N177" s="15"/>
      <c r="O177" s="15"/>
      <c r="P177" s="6"/>
      <c r="Q177" s="6"/>
      <c r="R177" s="6"/>
      <c r="S177" s="6"/>
      <c r="X177" s="1" t="s">
        <v>26</v>
      </c>
    </row>
    <row r="178" customFormat="false" ht="3" hidden="false" customHeight="true" outlineLevel="0" collapsed="false"/>
    <row r="179" s="17" customFormat="true" ht="38.25" hidden="false" customHeight="true" outlineLevel="0" collapsed="false">
      <c r="A179" s="16" t="n">
        <v>1</v>
      </c>
      <c r="D179" s="18" t="n">
        <v>1</v>
      </c>
      <c r="E179" s="18" t="n">
        <v>0</v>
      </c>
      <c r="F179" s="19" t="n">
        <v>7010055</v>
      </c>
      <c r="G179" s="18" t="s">
        <v>47</v>
      </c>
      <c r="H179" s="20" t="s">
        <v>280</v>
      </c>
      <c r="I179" s="21" t="s">
        <v>281</v>
      </c>
      <c r="J179" s="21"/>
      <c r="K179" s="22" t="n">
        <v>22.175</v>
      </c>
      <c r="L179" s="18" t="s">
        <v>81</v>
      </c>
      <c r="M179" s="23" t="n">
        <v>0</v>
      </c>
      <c r="N179" s="18"/>
      <c r="O179" s="24" t="n">
        <f aca="false">ROUND(K179*M179,0)</f>
        <v>0</v>
      </c>
      <c r="P179" s="16" t="n">
        <v>3E-005</v>
      </c>
      <c r="Q179" s="22" t="n">
        <f aca="false">ROUND(K179*P179,3)</f>
        <v>0.001</v>
      </c>
      <c r="R179" s="18"/>
      <c r="S179" s="18"/>
      <c r="T179" s="16" t="n">
        <v>0</v>
      </c>
      <c r="U179" s="25" t="n">
        <f aca="false">ROUND(O179*T179,2)</f>
        <v>0</v>
      </c>
      <c r="W179" s="25" t="n">
        <f aca="false">ROUND(O179*A179,2)</f>
        <v>0</v>
      </c>
      <c r="X179" s="18" t="s">
        <v>51</v>
      </c>
    </row>
    <row r="180" s="17" customFormat="true" ht="76.5" hidden="false" customHeight="true" outlineLevel="0" collapsed="false">
      <c r="A180" s="16" t="n">
        <v>1</v>
      </c>
      <c r="D180" s="18" t="n">
        <v>2</v>
      </c>
      <c r="E180" s="18" t="n">
        <v>0</v>
      </c>
      <c r="F180" s="19" t="s">
        <v>174</v>
      </c>
      <c r="G180" s="18" t="s">
        <v>47</v>
      </c>
      <c r="H180" s="20" t="s">
        <v>282</v>
      </c>
      <c r="I180" s="21" t="s">
        <v>283</v>
      </c>
      <c r="J180" s="21"/>
      <c r="K180" s="22" t="n">
        <v>0.089</v>
      </c>
      <c r="L180" s="18" t="s">
        <v>98</v>
      </c>
      <c r="M180" s="23" t="n">
        <v>0</v>
      </c>
      <c r="N180" s="18"/>
      <c r="O180" s="24" t="n">
        <f aca="false">ROUND(K180*M180,0)</f>
        <v>0</v>
      </c>
      <c r="P180" s="16"/>
      <c r="Q180" s="22"/>
      <c r="R180" s="18"/>
      <c r="S180" s="18"/>
      <c r="T180" s="16" t="n">
        <v>0</v>
      </c>
      <c r="U180" s="25" t="n">
        <f aca="false">ROUND(O180*T180,2)</f>
        <v>0</v>
      </c>
      <c r="W180" s="25" t="n">
        <f aca="false">ROUND(O180*A180,2)</f>
        <v>0</v>
      </c>
      <c r="X180" s="18" t="s">
        <v>102</v>
      </c>
    </row>
    <row r="181" s="17" customFormat="true" ht="25.5" hidden="false" customHeight="true" outlineLevel="0" collapsed="false">
      <c r="A181" s="16" t="n">
        <v>1</v>
      </c>
      <c r="D181" s="18" t="n">
        <v>3</v>
      </c>
      <c r="E181" s="18" t="n">
        <v>0</v>
      </c>
      <c r="F181" s="19" t="n">
        <v>704061</v>
      </c>
      <c r="G181" s="18" t="s">
        <v>47</v>
      </c>
      <c r="H181" s="20" t="s">
        <v>284</v>
      </c>
      <c r="I181" s="21" t="s">
        <v>285</v>
      </c>
      <c r="J181" s="21"/>
      <c r="K181" s="22" t="n">
        <v>2.251</v>
      </c>
      <c r="L181" s="18" t="s">
        <v>81</v>
      </c>
      <c r="M181" s="23" t="n">
        <v>0</v>
      </c>
      <c r="N181" s="18"/>
      <c r="O181" s="24" t="n">
        <f aca="false">ROUND(K181*M181,0)</f>
        <v>0</v>
      </c>
      <c r="P181" s="16"/>
      <c r="Q181" s="22"/>
      <c r="R181" s="18"/>
      <c r="S181" s="18"/>
      <c r="T181" s="16" t="n">
        <v>0</v>
      </c>
      <c r="U181" s="25" t="n">
        <f aca="false">ROUND(O181*T181,2)</f>
        <v>0</v>
      </c>
      <c r="W181" s="25" t="n">
        <f aca="false">ROUND(O181*A181,2)</f>
        <v>0</v>
      </c>
      <c r="X181" s="18" t="s">
        <v>51</v>
      </c>
    </row>
    <row r="182" s="17" customFormat="true" ht="12.75" hidden="false" customHeight="true" outlineLevel="0" collapsed="false">
      <c r="A182" s="16" t="n">
        <v>1</v>
      </c>
      <c r="D182" s="18" t="n">
        <v>4</v>
      </c>
      <c r="E182" s="18" t="n">
        <v>0</v>
      </c>
      <c r="F182" s="19" t="s">
        <v>174</v>
      </c>
      <c r="G182" s="18" t="s">
        <v>47</v>
      </c>
      <c r="H182" s="20" t="s">
        <v>286</v>
      </c>
      <c r="I182" s="21" t="s">
        <v>287</v>
      </c>
      <c r="J182" s="21"/>
      <c r="K182" s="22" t="n">
        <v>2.589</v>
      </c>
      <c r="L182" s="18" t="s">
        <v>81</v>
      </c>
      <c r="M182" s="23" t="n">
        <v>0</v>
      </c>
      <c r="N182" s="18"/>
      <c r="O182" s="24" t="n">
        <f aca="false">ROUND(K182*M182,0)</f>
        <v>0</v>
      </c>
      <c r="P182" s="16"/>
      <c r="Q182" s="22"/>
      <c r="R182" s="18"/>
      <c r="S182" s="18"/>
      <c r="T182" s="16" t="n">
        <v>0</v>
      </c>
      <c r="U182" s="25" t="n">
        <f aca="false">ROUND(O182*T182,2)</f>
        <v>0</v>
      </c>
      <c r="W182" s="25" t="n">
        <f aca="false">ROUND(O182*A182,2)</f>
        <v>0</v>
      </c>
      <c r="X182" s="18" t="s">
        <v>102</v>
      </c>
    </row>
    <row r="183" s="17" customFormat="true" ht="38.25" hidden="false" customHeight="true" outlineLevel="0" collapsed="false">
      <c r="A183" s="16" t="n">
        <v>1</v>
      </c>
      <c r="D183" s="18" t="n">
        <v>5</v>
      </c>
      <c r="E183" s="18" t="n">
        <v>0</v>
      </c>
      <c r="F183" s="19" t="n">
        <v>704061</v>
      </c>
      <c r="G183" s="18" t="s">
        <v>47</v>
      </c>
      <c r="H183" s="20" t="s">
        <v>288</v>
      </c>
      <c r="I183" s="21" t="s">
        <v>289</v>
      </c>
      <c r="J183" s="21"/>
      <c r="K183" s="22" t="n">
        <v>21.696</v>
      </c>
      <c r="L183" s="18" t="s">
        <v>81</v>
      </c>
      <c r="M183" s="23" t="n">
        <v>0</v>
      </c>
      <c r="N183" s="18"/>
      <c r="O183" s="24" t="n">
        <f aca="false">ROUND(K183*M183,0)</f>
        <v>0</v>
      </c>
      <c r="P183" s="16"/>
      <c r="Q183" s="22"/>
      <c r="R183" s="18"/>
      <c r="S183" s="18"/>
      <c r="T183" s="16" t="n">
        <v>0</v>
      </c>
      <c r="U183" s="25" t="n">
        <f aca="false">ROUND(O183*T183,2)</f>
        <v>0</v>
      </c>
      <c r="W183" s="25" t="n">
        <f aca="false">ROUND(O183*A183,2)</f>
        <v>0</v>
      </c>
      <c r="X183" s="18" t="s">
        <v>51</v>
      </c>
    </row>
    <row r="184" s="17" customFormat="true" ht="12.75" hidden="false" customHeight="true" outlineLevel="0" collapsed="false">
      <c r="A184" s="16" t="n">
        <v>1</v>
      </c>
      <c r="D184" s="18" t="n">
        <v>6</v>
      </c>
      <c r="E184" s="18" t="n">
        <v>0</v>
      </c>
      <c r="F184" s="19" t="s">
        <v>174</v>
      </c>
      <c r="G184" s="18" t="s">
        <v>47</v>
      </c>
      <c r="H184" s="20" t="s">
        <v>290</v>
      </c>
      <c r="I184" s="21" t="s">
        <v>291</v>
      </c>
      <c r="J184" s="21"/>
      <c r="K184" s="22" t="n">
        <v>24.95</v>
      </c>
      <c r="L184" s="18" t="s">
        <v>81</v>
      </c>
      <c r="M184" s="23" t="n">
        <v>0</v>
      </c>
      <c r="N184" s="18"/>
      <c r="O184" s="24" t="n">
        <f aca="false">ROUND(K184*M184,0)</f>
        <v>0</v>
      </c>
      <c r="P184" s="16"/>
      <c r="Q184" s="22"/>
      <c r="R184" s="18"/>
      <c r="S184" s="18"/>
      <c r="T184" s="16" t="n">
        <v>0</v>
      </c>
      <c r="U184" s="25" t="n">
        <f aca="false">ROUND(O184*T184,2)</f>
        <v>0</v>
      </c>
      <c r="W184" s="25" t="n">
        <f aca="false">ROUND(O184*A184,2)</f>
        <v>0</v>
      </c>
      <c r="X184" s="18" t="s">
        <v>102</v>
      </c>
    </row>
    <row r="185" s="17" customFormat="true" ht="38.25" hidden="false" customHeight="true" outlineLevel="0" collapsed="false">
      <c r="A185" s="16" t="n">
        <v>1</v>
      </c>
      <c r="D185" s="18" t="n">
        <v>7</v>
      </c>
      <c r="E185" s="18" t="n">
        <v>0</v>
      </c>
      <c r="F185" s="19" t="n">
        <v>7010232</v>
      </c>
      <c r="G185" s="18" t="s">
        <v>47</v>
      </c>
      <c r="H185" s="20" t="s">
        <v>292</v>
      </c>
      <c r="I185" s="21" t="s">
        <v>293</v>
      </c>
      <c r="J185" s="21"/>
      <c r="K185" s="22" t="n">
        <v>64.626</v>
      </c>
      <c r="L185" s="18" t="s">
        <v>81</v>
      </c>
      <c r="M185" s="23" t="n">
        <v>0</v>
      </c>
      <c r="N185" s="18"/>
      <c r="O185" s="24" t="n">
        <f aca="false">ROUND(K185*M185,0)</f>
        <v>0</v>
      </c>
      <c r="P185" s="16" t="n">
        <v>0.00458</v>
      </c>
      <c r="Q185" s="22" t="n">
        <f aca="false">ROUND(K185*P185,3)</f>
        <v>0.296</v>
      </c>
      <c r="R185" s="18"/>
      <c r="S185" s="18"/>
      <c r="T185" s="16" t="n">
        <v>0</v>
      </c>
      <c r="U185" s="25" t="n">
        <f aca="false">ROUND(O185*T185,2)</f>
        <v>0</v>
      </c>
      <c r="W185" s="25" t="n">
        <f aca="false">ROUND(O185*A185,2)</f>
        <v>0</v>
      </c>
      <c r="X185" s="18" t="s">
        <v>51</v>
      </c>
    </row>
    <row r="186" customFormat="false" ht="3" hidden="false" customHeight="true" outlineLevel="0" collapsed="false"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customFormat="false" ht="15" hidden="false" customHeight="true" outlineLevel="0" collapsed="false">
      <c r="D187" s="26" t="s">
        <v>56</v>
      </c>
      <c r="E187" s="26"/>
      <c r="F187" s="26"/>
      <c r="G187" s="26"/>
      <c r="H187" s="27" t="s">
        <v>278</v>
      </c>
      <c r="I187" s="28" t="s">
        <v>279</v>
      </c>
      <c r="O187" s="29" t="n">
        <f aca="false">ROUND(SUBTOTAL(9,O178:O186),0)</f>
        <v>0</v>
      </c>
      <c r="Q187" s="30" t="n">
        <f aca="false">ROUND(SUBTOTAL(9,Q178:Q186),3)</f>
        <v>0.297</v>
      </c>
      <c r="S187" s="30" t="n">
        <f aca="false">ROUND(SUBTOTAL(9,S178:S186),3)</f>
        <v>0</v>
      </c>
      <c r="U187" s="1" t="n">
        <f aca="false">ROUND(SUBTOTAL(9,U178:U186),2)</f>
        <v>0</v>
      </c>
      <c r="W187" s="1" t="n">
        <f aca="false">ROUND(SUBTOTAL(9,W178:W186),2)</f>
        <v>0</v>
      </c>
    </row>
    <row r="188" customFormat="false" ht="12.75" hidden="false" customHeight="true" outlineLevel="0" collapsed="false"/>
    <row r="189" customFormat="false" ht="15" hidden="false" customHeight="true" outlineLevel="0" collapsed="false">
      <c r="D189" s="5"/>
      <c r="E189" s="5"/>
      <c r="F189" s="5"/>
      <c r="G189" s="5"/>
      <c r="H189" s="14" t="s">
        <v>294</v>
      </c>
      <c r="I189" s="15" t="s">
        <v>295</v>
      </c>
      <c r="J189" s="15"/>
      <c r="K189" s="15"/>
      <c r="L189" s="15"/>
      <c r="M189" s="15"/>
      <c r="N189" s="15"/>
      <c r="O189" s="15"/>
      <c r="P189" s="6"/>
      <c r="Q189" s="6"/>
      <c r="R189" s="6"/>
      <c r="S189" s="6"/>
      <c r="X189" s="1" t="s">
        <v>26</v>
      </c>
    </row>
    <row r="190" customFormat="false" ht="3" hidden="false" customHeight="true" outlineLevel="0" collapsed="false"/>
    <row r="191" customFormat="false" ht="25.5" hidden="false" customHeight="true" outlineLevel="0" collapsed="false">
      <c r="A191" s="31" t="n">
        <v>1</v>
      </c>
      <c r="D191" s="1" t="n">
        <v>1</v>
      </c>
      <c r="E191" s="1" t="n">
        <v>0</v>
      </c>
      <c r="F191" s="4" t="n">
        <v>704415</v>
      </c>
      <c r="G191" s="1" t="s">
        <v>47</v>
      </c>
      <c r="H191" s="32" t="s">
        <v>296</v>
      </c>
      <c r="I191" s="33" t="s">
        <v>297</v>
      </c>
      <c r="J191" s="33"/>
      <c r="K191" s="34" t="n">
        <v>195.784</v>
      </c>
      <c r="L191" s="1" t="s">
        <v>81</v>
      </c>
      <c r="M191" s="35" t="n">
        <v>0</v>
      </c>
      <c r="O191" s="36" t="n">
        <f aca="false">ROUND(K191*M191,0)</f>
        <v>0</v>
      </c>
      <c r="P191" s="31" t="n">
        <v>1E-005</v>
      </c>
      <c r="Q191" s="34" t="n">
        <f aca="false">ROUND(K191*P191,3)</f>
        <v>0.002</v>
      </c>
      <c r="T191" s="31" t="n">
        <v>0</v>
      </c>
      <c r="U191" s="37" t="n">
        <f aca="false">ROUND(O191*T191,2)</f>
        <v>0</v>
      </c>
      <c r="W191" s="37" t="n">
        <f aca="false">ROUND(O191*A191,2)</f>
        <v>0</v>
      </c>
      <c r="X191" s="1" t="s">
        <v>51</v>
      </c>
    </row>
    <row r="192" customFormat="false" ht="25.5" hidden="false" customHeight="true" outlineLevel="0" collapsed="false">
      <c r="A192" s="31" t="n">
        <v>1</v>
      </c>
      <c r="D192" s="1" t="n">
        <v>2</v>
      </c>
      <c r="E192" s="1" t="n">
        <v>0</v>
      </c>
      <c r="F192" s="4" t="n">
        <v>704416</v>
      </c>
      <c r="G192" s="1" t="s">
        <v>47</v>
      </c>
      <c r="H192" s="32" t="s">
        <v>298</v>
      </c>
      <c r="I192" s="33" t="s">
        <v>299</v>
      </c>
      <c r="J192" s="33"/>
      <c r="K192" s="34" t="n">
        <v>35.906</v>
      </c>
      <c r="L192" s="1" t="s">
        <v>81</v>
      </c>
      <c r="M192" s="35" t="n">
        <v>0</v>
      </c>
      <c r="O192" s="36" t="n">
        <f aca="false">ROUND(K192*M192,0)</f>
        <v>0</v>
      </c>
      <c r="P192" s="31" t="n">
        <v>1E-005</v>
      </c>
      <c r="Q192" s="34" t="n">
        <f aca="false">ROUND(K192*P192,3)</f>
        <v>0</v>
      </c>
      <c r="T192" s="31" t="n">
        <v>0</v>
      </c>
      <c r="U192" s="37" t="n">
        <f aca="false">ROUND(O192*T192,2)</f>
        <v>0</v>
      </c>
      <c r="W192" s="37" t="n">
        <f aca="false">ROUND(O192*A192,2)</f>
        <v>0</v>
      </c>
      <c r="X192" s="1" t="s">
        <v>51</v>
      </c>
    </row>
    <row r="193" customFormat="false" ht="12.75" hidden="false" customHeight="true" outlineLevel="0" collapsed="false">
      <c r="A193" s="31" t="n">
        <v>1</v>
      </c>
      <c r="D193" s="1" t="n">
        <v>3</v>
      </c>
      <c r="E193" s="1" t="n">
        <v>0</v>
      </c>
      <c r="F193" s="4" t="s">
        <v>174</v>
      </c>
      <c r="G193" s="1" t="s">
        <v>47</v>
      </c>
      <c r="H193" s="32" t="s">
        <v>300</v>
      </c>
      <c r="I193" s="33" t="s">
        <v>301</v>
      </c>
      <c r="J193" s="33"/>
      <c r="K193" s="34" t="n">
        <v>261.81</v>
      </c>
      <c r="L193" s="1" t="s">
        <v>81</v>
      </c>
      <c r="M193" s="35" t="n">
        <v>0</v>
      </c>
      <c r="O193" s="36" t="n">
        <f aca="false">ROUND(K193*M193,0)</f>
        <v>0</v>
      </c>
      <c r="P193" s="31"/>
      <c r="Q193" s="34"/>
      <c r="T193" s="31" t="n">
        <v>0</v>
      </c>
      <c r="U193" s="37" t="n">
        <f aca="false">ROUND(O193*T193,2)</f>
        <v>0</v>
      </c>
      <c r="W193" s="37" t="n">
        <f aca="false">ROUND(O193*A193,2)</f>
        <v>0</v>
      </c>
      <c r="X193" s="1" t="s">
        <v>102</v>
      </c>
    </row>
    <row r="194" s="17" customFormat="true" ht="38.25" hidden="false" customHeight="true" outlineLevel="0" collapsed="false">
      <c r="A194" s="16" t="n">
        <v>1</v>
      </c>
      <c r="D194" s="18" t="n">
        <v>4</v>
      </c>
      <c r="E194" s="18" t="n">
        <v>0</v>
      </c>
      <c r="F194" s="19" t="n">
        <v>7040012</v>
      </c>
      <c r="G194" s="18" t="s">
        <v>47</v>
      </c>
      <c r="H194" s="20" t="s">
        <v>302</v>
      </c>
      <c r="I194" s="21" t="s">
        <v>303</v>
      </c>
      <c r="J194" s="21"/>
      <c r="K194" s="22" t="n">
        <v>23</v>
      </c>
      <c r="L194" s="18" t="s">
        <v>81</v>
      </c>
      <c r="M194" s="23" t="n">
        <v>0</v>
      </c>
      <c r="N194" s="18"/>
      <c r="O194" s="24" t="n">
        <f aca="false">ROUND(K194*M194,0)</f>
        <v>0</v>
      </c>
      <c r="P194" s="16" t="n">
        <v>3E-005</v>
      </c>
      <c r="Q194" s="22" t="n">
        <f aca="false">ROUND(K194*P194,3)</f>
        <v>0.001</v>
      </c>
      <c r="R194" s="18"/>
      <c r="S194" s="18"/>
      <c r="T194" s="16" t="n">
        <v>0</v>
      </c>
      <c r="U194" s="25" t="n">
        <f aca="false">ROUND(O194*T194,2)</f>
        <v>0</v>
      </c>
      <c r="W194" s="25" t="n">
        <f aca="false">ROUND(O194*A194,2)</f>
        <v>0</v>
      </c>
      <c r="X194" s="18" t="s">
        <v>51</v>
      </c>
    </row>
    <row r="195" s="17" customFormat="true" ht="12.75" hidden="false" customHeight="true" outlineLevel="0" collapsed="false">
      <c r="A195" s="16" t="n">
        <v>1</v>
      </c>
      <c r="D195" s="18" t="n">
        <v>5</v>
      </c>
      <c r="E195" s="18" t="n">
        <v>0</v>
      </c>
      <c r="F195" s="19" t="s">
        <v>174</v>
      </c>
      <c r="G195" s="18" t="s">
        <v>47</v>
      </c>
      <c r="H195" s="20" t="s">
        <v>304</v>
      </c>
      <c r="I195" s="21" t="s">
        <v>305</v>
      </c>
      <c r="J195" s="21"/>
      <c r="K195" s="22" t="n">
        <v>0.023</v>
      </c>
      <c r="L195" s="18" t="s">
        <v>98</v>
      </c>
      <c r="M195" s="23" t="n">
        <v>0</v>
      </c>
      <c r="N195" s="18"/>
      <c r="O195" s="24" t="n">
        <f aca="false">ROUND(K195*M195,0)</f>
        <v>0</v>
      </c>
      <c r="P195" s="16"/>
      <c r="Q195" s="22"/>
      <c r="R195" s="18"/>
      <c r="S195" s="18"/>
      <c r="T195" s="16" t="n">
        <v>0</v>
      </c>
      <c r="U195" s="25" t="n">
        <f aca="false">ROUND(O195*T195,2)</f>
        <v>0</v>
      </c>
      <c r="W195" s="25" t="n">
        <f aca="false">ROUND(O195*A195,2)</f>
        <v>0</v>
      </c>
      <c r="X195" s="18" t="s">
        <v>102</v>
      </c>
    </row>
    <row r="196" s="17" customFormat="true" ht="12.75" hidden="false" customHeight="true" outlineLevel="0" collapsed="false">
      <c r="A196" s="16" t="n">
        <v>1</v>
      </c>
      <c r="D196" s="18" t="n">
        <v>6</v>
      </c>
      <c r="E196" s="18" t="n">
        <v>0</v>
      </c>
      <c r="F196" s="19" t="s">
        <v>174</v>
      </c>
      <c r="G196" s="18" t="s">
        <v>47</v>
      </c>
      <c r="H196" s="20" t="s">
        <v>306</v>
      </c>
      <c r="I196" s="21" t="s">
        <v>307</v>
      </c>
      <c r="J196" s="21"/>
      <c r="K196" s="22" t="n">
        <v>0.046</v>
      </c>
      <c r="L196" s="18" t="s">
        <v>98</v>
      </c>
      <c r="M196" s="23" t="n">
        <v>0</v>
      </c>
      <c r="N196" s="18"/>
      <c r="O196" s="24" t="n">
        <f aca="false">ROUND(K196*M196,0)</f>
        <v>0</v>
      </c>
      <c r="P196" s="16"/>
      <c r="Q196" s="22"/>
      <c r="R196" s="18"/>
      <c r="S196" s="18"/>
      <c r="T196" s="16" t="n">
        <v>0</v>
      </c>
      <c r="U196" s="25" t="n">
        <f aca="false">ROUND(O196*T196,2)</f>
        <v>0</v>
      </c>
      <c r="W196" s="25" t="n">
        <f aca="false">ROUND(O196*A196,2)</f>
        <v>0</v>
      </c>
      <c r="X196" s="18" t="s">
        <v>102</v>
      </c>
    </row>
    <row r="197" s="17" customFormat="true" ht="25.5" hidden="false" customHeight="true" outlineLevel="0" collapsed="false">
      <c r="A197" s="16" t="n">
        <v>1</v>
      </c>
      <c r="D197" s="18" t="n">
        <v>7</v>
      </c>
      <c r="E197" s="18" t="n">
        <v>0</v>
      </c>
      <c r="F197" s="19" t="n">
        <v>7040017</v>
      </c>
      <c r="G197" s="18" t="s">
        <v>47</v>
      </c>
      <c r="H197" s="20" t="s">
        <v>308</v>
      </c>
      <c r="I197" s="21" t="s">
        <v>309</v>
      </c>
      <c r="J197" s="21"/>
      <c r="K197" s="22" t="n">
        <v>11.5</v>
      </c>
      <c r="L197" s="18" t="s">
        <v>81</v>
      </c>
      <c r="M197" s="23" t="n">
        <v>0</v>
      </c>
      <c r="N197" s="18"/>
      <c r="O197" s="24" t="n">
        <f aca="false">ROUND(K197*M197,0)</f>
        <v>0</v>
      </c>
      <c r="P197" s="16" t="n">
        <v>0.00088</v>
      </c>
      <c r="Q197" s="22" t="n">
        <f aca="false">ROUND(K197*P197,3)</f>
        <v>0.01</v>
      </c>
      <c r="R197" s="18"/>
      <c r="S197" s="18"/>
      <c r="T197" s="16" t="n">
        <v>0</v>
      </c>
      <c r="U197" s="25" t="n">
        <f aca="false">ROUND(O197*T197,2)</f>
        <v>0</v>
      </c>
      <c r="W197" s="25" t="n">
        <f aca="false">ROUND(O197*A197,2)</f>
        <v>0</v>
      </c>
      <c r="X197" s="18" t="s">
        <v>51</v>
      </c>
    </row>
    <row r="198" s="17" customFormat="true" ht="12.75" hidden="false" customHeight="true" outlineLevel="0" collapsed="false">
      <c r="A198" s="16" t="n">
        <v>1</v>
      </c>
      <c r="D198" s="18" t="n">
        <v>8</v>
      </c>
      <c r="E198" s="18" t="n">
        <v>0</v>
      </c>
      <c r="F198" s="19" t="s">
        <v>174</v>
      </c>
      <c r="G198" s="18" t="s">
        <v>47</v>
      </c>
      <c r="H198" s="20" t="s">
        <v>310</v>
      </c>
      <c r="I198" s="21" t="s">
        <v>311</v>
      </c>
      <c r="J198" s="21"/>
      <c r="K198" s="22" t="n">
        <v>13.225</v>
      </c>
      <c r="L198" s="18" t="s">
        <v>81</v>
      </c>
      <c r="M198" s="23" t="n">
        <v>0</v>
      </c>
      <c r="N198" s="18"/>
      <c r="O198" s="24" t="n">
        <f aca="false">ROUND(K198*M198,0)</f>
        <v>0</v>
      </c>
      <c r="P198" s="16"/>
      <c r="Q198" s="22"/>
      <c r="R198" s="18"/>
      <c r="S198" s="18"/>
      <c r="T198" s="16" t="n">
        <v>0</v>
      </c>
      <c r="U198" s="25" t="n">
        <f aca="false">ROUND(O198*T198,2)</f>
        <v>0</v>
      </c>
      <c r="W198" s="25" t="n">
        <f aca="false">ROUND(O198*A198,2)</f>
        <v>0</v>
      </c>
      <c r="X198" s="18" t="s">
        <v>102</v>
      </c>
    </row>
    <row r="199" s="17" customFormat="true" ht="38.25" hidden="false" customHeight="true" outlineLevel="0" collapsed="false">
      <c r="A199" s="16" t="n">
        <v>1</v>
      </c>
      <c r="D199" s="18" t="n">
        <v>9</v>
      </c>
      <c r="E199" s="18" t="n">
        <v>0</v>
      </c>
      <c r="F199" s="19" t="n">
        <v>7040025</v>
      </c>
      <c r="G199" s="18" t="s">
        <v>47</v>
      </c>
      <c r="H199" s="20" t="s">
        <v>312</v>
      </c>
      <c r="I199" s="21" t="s">
        <v>313</v>
      </c>
      <c r="J199" s="21"/>
      <c r="K199" s="22" t="n">
        <v>11.5</v>
      </c>
      <c r="L199" s="18" t="s">
        <v>81</v>
      </c>
      <c r="M199" s="23" t="n">
        <v>0</v>
      </c>
      <c r="N199" s="18"/>
      <c r="O199" s="24" t="n">
        <f aca="false">ROUND(K199*M199,0)</f>
        <v>0</v>
      </c>
      <c r="P199" s="16"/>
      <c r="Q199" s="22"/>
      <c r="R199" s="18"/>
      <c r="S199" s="18"/>
      <c r="T199" s="16" t="n">
        <v>0</v>
      </c>
      <c r="U199" s="25" t="n">
        <f aca="false">ROUND(O199*T199,2)</f>
        <v>0</v>
      </c>
      <c r="W199" s="25" t="n">
        <f aca="false">ROUND(O199*A199,2)</f>
        <v>0</v>
      </c>
      <c r="X199" s="18" t="s">
        <v>51</v>
      </c>
    </row>
    <row r="200" s="17" customFormat="true" ht="12.75" hidden="false" customHeight="true" outlineLevel="0" collapsed="false">
      <c r="A200" s="16" t="n">
        <v>1</v>
      </c>
      <c r="D200" s="18" t="n">
        <v>10</v>
      </c>
      <c r="E200" s="18" t="n">
        <v>0</v>
      </c>
      <c r="F200" s="19" t="s">
        <v>174</v>
      </c>
      <c r="G200" s="18" t="s">
        <v>47</v>
      </c>
      <c r="H200" s="20" t="s">
        <v>314</v>
      </c>
      <c r="I200" s="21" t="s">
        <v>315</v>
      </c>
      <c r="J200" s="21"/>
      <c r="K200" s="22" t="n">
        <v>12.995</v>
      </c>
      <c r="L200" s="18" t="s">
        <v>81</v>
      </c>
      <c r="M200" s="23" t="n">
        <v>0</v>
      </c>
      <c r="N200" s="18"/>
      <c r="O200" s="24" t="n">
        <f aca="false">ROUND(K200*M200,0)</f>
        <v>0</v>
      </c>
      <c r="P200" s="16"/>
      <c r="Q200" s="22"/>
      <c r="R200" s="18"/>
      <c r="S200" s="18"/>
      <c r="T200" s="16" t="n">
        <v>0</v>
      </c>
      <c r="U200" s="25" t="n">
        <f aca="false">ROUND(O200*T200,2)</f>
        <v>0</v>
      </c>
      <c r="W200" s="25" t="n">
        <f aca="false">ROUND(O200*A200,2)</f>
        <v>0</v>
      </c>
      <c r="X200" s="18" t="s">
        <v>102</v>
      </c>
    </row>
    <row r="201" s="17" customFormat="true" ht="63.75" hidden="false" customHeight="true" outlineLevel="0" collapsed="false">
      <c r="A201" s="16" t="n">
        <v>1</v>
      </c>
      <c r="D201" s="18" t="n">
        <v>11</v>
      </c>
      <c r="E201" s="18" t="n">
        <v>0</v>
      </c>
      <c r="F201" s="19" t="n">
        <v>7040097</v>
      </c>
      <c r="G201" s="18" t="s">
        <v>47</v>
      </c>
      <c r="H201" s="20" t="s">
        <v>316</v>
      </c>
      <c r="I201" s="21" t="s">
        <v>317</v>
      </c>
      <c r="J201" s="21"/>
      <c r="K201" s="22" t="n">
        <v>69</v>
      </c>
      <c r="L201" s="18" t="s">
        <v>70</v>
      </c>
      <c r="M201" s="23" t="n">
        <v>0</v>
      </c>
      <c r="N201" s="18"/>
      <c r="O201" s="24" t="n">
        <f aca="false">ROUND(K201*M201,0)</f>
        <v>0</v>
      </c>
      <c r="P201" s="16"/>
      <c r="Q201" s="22"/>
      <c r="R201" s="18"/>
      <c r="S201" s="18"/>
      <c r="T201" s="16" t="n">
        <v>0</v>
      </c>
      <c r="U201" s="25" t="n">
        <f aca="false">ROUND(O201*T201,2)</f>
        <v>0</v>
      </c>
      <c r="W201" s="25" t="n">
        <f aca="false">ROUND(O201*A201,2)</f>
        <v>0</v>
      </c>
      <c r="X201" s="18" t="s">
        <v>51</v>
      </c>
    </row>
    <row r="202" s="17" customFormat="true" ht="25.5" hidden="false" customHeight="true" outlineLevel="0" collapsed="false">
      <c r="A202" s="16" t="n">
        <v>1</v>
      </c>
      <c r="D202" s="18" t="n">
        <v>12</v>
      </c>
      <c r="E202" s="18" t="n">
        <v>0</v>
      </c>
      <c r="F202" s="19" t="s">
        <v>174</v>
      </c>
      <c r="G202" s="18" t="s">
        <v>47</v>
      </c>
      <c r="H202" s="20" t="s">
        <v>318</v>
      </c>
      <c r="I202" s="21" t="s">
        <v>319</v>
      </c>
      <c r="J202" s="21"/>
      <c r="K202" s="22" t="n">
        <v>69</v>
      </c>
      <c r="L202" s="18" t="s">
        <v>70</v>
      </c>
      <c r="M202" s="23" t="n">
        <v>0</v>
      </c>
      <c r="N202" s="18"/>
      <c r="O202" s="24" t="n">
        <f aca="false">ROUND(K202*M202,0)</f>
        <v>0</v>
      </c>
      <c r="P202" s="16"/>
      <c r="Q202" s="22"/>
      <c r="R202" s="18"/>
      <c r="S202" s="18"/>
      <c r="T202" s="16" t="n">
        <v>0</v>
      </c>
      <c r="U202" s="25" t="n">
        <f aca="false">ROUND(O202*T202,2)</f>
        <v>0</v>
      </c>
      <c r="W202" s="25" t="n">
        <f aca="false">ROUND(O202*A202,2)</f>
        <v>0</v>
      </c>
      <c r="X202" s="18" t="s">
        <v>102</v>
      </c>
    </row>
    <row r="203" customFormat="false" ht="3" hidden="false" customHeight="true" outlineLevel="0" collapsed="false"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customFormat="false" ht="15" hidden="false" customHeight="true" outlineLevel="0" collapsed="false">
      <c r="D204" s="26" t="s">
        <v>56</v>
      </c>
      <c r="E204" s="26"/>
      <c r="F204" s="26"/>
      <c r="G204" s="26"/>
      <c r="H204" s="27" t="s">
        <v>294</v>
      </c>
      <c r="I204" s="28" t="s">
        <v>295</v>
      </c>
      <c r="O204" s="29" t="n">
        <f aca="false">ROUND(SUBTOTAL(9,O190:O203),0)</f>
        <v>0</v>
      </c>
      <c r="Q204" s="30" t="n">
        <f aca="false">ROUND(SUBTOTAL(9,Q190:Q203),3)</f>
        <v>0.013</v>
      </c>
      <c r="S204" s="30" t="n">
        <f aca="false">ROUND(SUBTOTAL(9,S190:S203),3)</f>
        <v>0</v>
      </c>
      <c r="U204" s="1" t="n">
        <f aca="false">ROUND(SUBTOTAL(9,U190:U203),2)</f>
        <v>0</v>
      </c>
      <c r="W204" s="1" t="n">
        <f aca="false">ROUND(SUBTOTAL(9,W190:W203),2)</f>
        <v>0</v>
      </c>
    </row>
    <row r="205" customFormat="false" ht="12.75" hidden="false" customHeight="true" outlineLevel="0" collapsed="false"/>
    <row r="206" customFormat="false" ht="15" hidden="false" customHeight="true" outlineLevel="0" collapsed="false">
      <c r="D206" s="5"/>
      <c r="E206" s="5"/>
      <c r="F206" s="5"/>
      <c r="G206" s="5"/>
      <c r="H206" s="14" t="s">
        <v>320</v>
      </c>
      <c r="I206" s="15" t="s">
        <v>321</v>
      </c>
      <c r="J206" s="15"/>
      <c r="K206" s="15"/>
      <c r="L206" s="15"/>
      <c r="M206" s="15"/>
      <c r="N206" s="15"/>
      <c r="O206" s="15"/>
      <c r="P206" s="6"/>
      <c r="Q206" s="6"/>
      <c r="R206" s="6"/>
      <c r="S206" s="6"/>
      <c r="X206" s="1" t="s">
        <v>26</v>
      </c>
    </row>
    <row r="207" customFormat="false" ht="3" hidden="false" customHeight="true" outlineLevel="0" collapsed="false"/>
    <row r="208" s="17" customFormat="true" ht="25.5" hidden="false" customHeight="true" outlineLevel="0" collapsed="false">
      <c r="A208" s="16" t="n">
        <v>1</v>
      </c>
      <c r="D208" s="18" t="n">
        <v>1</v>
      </c>
      <c r="E208" s="18" t="n">
        <v>0</v>
      </c>
      <c r="F208" s="19" t="n">
        <v>7070006</v>
      </c>
      <c r="G208" s="18" t="s">
        <v>47</v>
      </c>
      <c r="H208" s="20" t="s">
        <v>322</v>
      </c>
      <c r="I208" s="21" t="s">
        <v>323</v>
      </c>
      <c r="J208" s="21"/>
      <c r="K208" s="22" t="n">
        <v>8.4</v>
      </c>
      <c r="L208" s="18" t="s">
        <v>81</v>
      </c>
      <c r="M208" s="23" t="n">
        <v>0</v>
      </c>
      <c r="N208" s="18"/>
      <c r="O208" s="24" t="n">
        <f aca="false">ROUND(K208*M208,0)</f>
        <v>0</v>
      </c>
      <c r="P208" s="16" t="n">
        <v>0.00094</v>
      </c>
      <c r="Q208" s="22" t="n">
        <f aca="false">ROUND(K208*P208,3)</f>
        <v>0.008</v>
      </c>
      <c r="R208" s="18"/>
      <c r="S208" s="18"/>
      <c r="T208" s="16" t="n">
        <v>0</v>
      </c>
      <c r="U208" s="25" t="n">
        <f aca="false">ROUND(O208*T208,2)</f>
        <v>0</v>
      </c>
      <c r="W208" s="25" t="n">
        <f aca="false">ROUND(O208*A208,2)</f>
        <v>0</v>
      </c>
      <c r="X208" s="18" t="s">
        <v>51</v>
      </c>
    </row>
    <row r="209" s="17" customFormat="true" ht="12.75" hidden="false" customHeight="true" outlineLevel="0" collapsed="false">
      <c r="A209" s="16" t="n">
        <v>1</v>
      </c>
      <c r="D209" s="18" t="n">
        <v>2</v>
      </c>
      <c r="E209" s="18" t="n">
        <v>0</v>
      </c>
      <c r="F209" s="19" t="s">
        <v>174</v>
      </c>
      <c r="G209" s="18" t="s">
        <v>47</v>
      </c>
      <c r="H209" s="20" t="s">
        <v>324</v>
      </c>
      <c r="I209" s="21" t="s">
        <v>325</v>
      </c>
      <c r="J209" s="21"/>
      <c r="K209" s="22" t="n">
        <v>8.568</v>
      </c>
      <c r="L209" s="18" t="s">
        <v>81</v>
      </c>
      <c r="M209" s="23" t="n">
        <v>0</v>
      </c>
      <c r="N209" s="18"/>
      <c r="O209" s="24" t="n">
        <f aca="false">ROUND(K209*M209,0)</f>
        <v>0</v>
      </c>
      <c r="P209" s="16"/>
      <c r="Q209" s="22"/>
      <c r="R209" s="18"/>
      <c r="S209" s="18"/>
      <c r="T209" s="16" t="n">
        <v>0</v>
      </c>
      <c r="U209" s="25" t="n">
        <f aca="false">ROUND(O209*T209,2)</f>
        <v>0</v>
      </c>
      <c r="W209" s="25" t="n">
        <f aca="false">ROUND(O209*A209,2)</f>
        <v>0</v>
      </c>
      <c r="X209" s="18" t="s">
        <v>102</v>
      </c>
    </row>
    <row r="210" s="17" customFormat="true" ht="38.25" hidden="false" customHeight="true" outlineLevel="0" collapsed="false">
      <c r="A210" s="16" t="n">
        <v>1</v>
      </c>
      <c r="D210" s="18" t="n">
        <v>3</v>
      </c>
      <c r="E210" s="18" t="n">
        <v>0</v>
      </c>
      <c r="F210" s="19" t="n">
        <v>7070026</v>
      </c>
      <c r="G210" s="18" t="s">
        <v>47</v>
      </c>
      <c r="H210" s="20" t="s">
        <v>326</v>
      </c>
      <c r="I210" s="21" t="s">
        <v>327</v>
      </c>
      <c r="J210" s="21"/>
      <c r="K210" s="22" t="n">
        <v>19.051</v>
      </c>
      <c r="L210" s="18" t="s">
        <v>81</v>
      </c>
      <c r="M210" s="23" t="n">
        <v>0</v>
      </c>
      <c r="N210" s="18"/>
      <c r="O210" s="24" t="n">
        <f aca="false">ROUND(K210*M210,0)</f>
        <v>0</v>
      </c>
      <c r="P210" s="16"/>
      <c r="Q210" s="22"/>
      <c r="R210" s="18"/>
      <c r="S210" s="18"/>
      <c r="T210" s="16" t="n">
        <v>0</v>
      </c>
      <c r="U210" s="25" t="n">
        <f aca="false">ROUND(O210*T210,2)</f>
        <v>0</v>
      </c>
      <c r="W210" s="25" t="n">
        <f aca="false">ROUND(O210*A210,2)</f>
        <v>0</v>
      </c>
      <c r="X210" s="18" t="s">
        <v>51</v>
      </c>
    </row>
    <row r="211" s="17" customFormat="true" ht="51" hidden="false" customHeight="true" outlineLevel="0" collapsed="false">
      <c r="A211" s="16" t="n">
        <v>1</v>
      </c>
      <c r="D211" s="18" t="n">
        <v>4</v>
      </c>
      <c r="E211" s="18" t="n">
        <v>0</v>
      </c>
      <c r="F211" s="19" t="n">
        <v>7070026</v>
      </c>
      <c r="G211" s="18" t="s">
        <v>47</v>
      </c>
      <c r="H211" s="20" t="s">
        <v>328</v>
      </c>
      <c r="I211" s="21" t="s">
        <v>329</v>
      </c>
      <c r="J211" s="21"/>
      <c r="K211" s="22" t="n">
        <v>21.696</v>
      </c>
      <c r="L211" s="18" t="s">
        <v>81</v>
      </c>
      <c r="M211" s="23" t="n">
        <v>0</v>
      </c>
      <c r="N211" s="18"/>
      <c r="O211" s="24" t="n">
        <f aca="false">ROUND(K211*M211,0)</f>
        <v>0</v>
      </c>
      <c r="P211" s="16"/>
      <c r="Q211" s="22"/>
      <c r="R211" s="18"/>
      <c r="S211" s="18"/>
      <c r="T211" s="16" t="n">
        <v>0</v>
      </c>
      <c r="U211" s="25" t="n">
        <f aca="false">ROUND(O211*T211,2)</f>
        <v>0</v>
      </c>
      <c r="W211" s="25" t="n">
        <f aca="false">ROUND(O211*A211,2)</f>
        <v>0</v>
      </c>
      <c r="X211" s="18" t="s">
        <v>51</v>
      </c>
    </row>
    <row r="212" s="17" customFormat="true" ht="12.75" hidden="false" customHeight="true" outlineLevel="0" collapsed="false">
      <c r="A212" s="16" t="n">
        <v>1</v>
      </c>
      <c r="D212" s="18" t="n">
        <v>5</v>
      </c>
      <c r="E212" s="18" t="n">
        <v>0</v>
      </c>
      <c r="F212" s="19" t="s">
        <v>174</v>
      </c>
      <c r="G212" s="18" t="s">
        <v>47</v>
      </c>
      <c r="H212" s="20" t="s">
        <v>330</v>
      </c>
      <c r="I212" s="21" t="s">
        <v>331</v>
      </c>
      <c r="J212" s="21"/>
      <c r="K212" s="22" t="n">
        <v>22.13</v>
      </c>
      <c r="L212" s="18" t="s">
        <v>81</v>
      </c>
      <c r="M212" s="23" t="n">
        <v>0</v>
      </c>
      <c r="N212" s="18"/>
      <c r="O212" s="24" t="n">
        <f aca="false">ROUND(K212*M212,0)</f>
        <v>0</v>
      </c>
      <c r="P212" s="16"/>
      <c r="Q212" s="22"/>
      <c r="R212" s="18"/>
      <c r="S212" s="18"/>
      <c r="T212" s="16" t="n">
        <v>0</v>
      </c>
      <c r="U212" s="25" t="n">
        <f aca="false">ROUND(O212*T212,2)</f>
        <v>0</v>
      </c>
      <c r="W212" s="25" t="n">
        <f aca="false">ROUND(O212*A212,2)</f>
        <v>0</v>
      </c>
      <c r="X212" s="18" t="s">
        <v>102</v>
      </c>
    </row>
    <row r="213" s="17" customFormat="true" ht="51" hidden="false" customHeight="true" outlineLevel="0" collapsed="false">
      <c r="A213" s="16" t="n">
        <v>1</v>
      </c>
      <c r="D213" s="18" t="n">
        <v>6</v>
      </c>
      <c r="E213" s="18" t="n">
        <v>0</v>
      </c>
      <c r="F213" s="19" t="n">
        <v>7070036</v>
      </c>
      <c r="G213" s="18" t="s">
        <v>47</v>
      </c>
      <c r="H213" s="20" t="s">
        <v>332</v>
      </c>
      <c r="I213" s="21" t="s">
        <v>333</v>
      </c>
      <c r="J213" s="21"/>
      <c r="K213" s="22" t="n">
        <v>4.932</v>
      </c>
      <c r="L213" s="18" t="s">
        <v>81</v>
      </c>
      <c r="M213" s="23" t="n">
        <v>0</v>
      </c>
      <c r="N213" s="18"/>
      <c r="O213" s="24" t="n">
        <f aca="false">ROUND(K213*M213,0)</f>
        <v>0</v>
      </c>
      <c r="P213" s="16" t="n">
        <v>0.00623</v>
      </c>
      <c r="Q213" s="22" t="n">
        <f aca="false">ROUND(K213*P213,3)</f>
        <v>0.031</v>
      </c>
      <c r="R213" s="18"/>
      <c r="S213" s="18"/>
      <c r="T213" s="16" t="n">
        <v>0</v>
      </c>
      <c r="U213" s="25" t="n">
        <f aca="false">ROUND(O213*T213,2)</f>
        <v>0</v>
      </c>
      <c r="W213" s="25" t="n">
        <f aca="false">ROUND(O213*A213,2)</f>
        <v>0</v>
      </c>
      <c r="X213" s="18" t="s">
        <v>51</v>
      </c>
    </row>
    <row r="214" s="17" customFormat="true" ht="12.75" hidden="false" customHeight="true" outlineLevel="0" collapsed="false">
      <c r="A214" s="16" t="n">
        <v>1</v>
      </c>
      <c r="D214" s="18" t="n">
        <v>7</v>
      </c>
      <c r="E214" s="18" t="n">
        <v>0</v>
      </c>
      <c r="F214" s="19" t="n">
        <v>0</v>
      </c>
      <c r="G214" s="18" t="s">
        <v>47</v>
      </c>
      <c r="H214" s="20" t="s">
        <v>334</v>
      </c>
      <c r="I214" s="21" t="s">
        <v>335</v>
      </c>
      <c r="J214" s="21"/>
      <c r="K214" s="22" t="n">
        <v>5.031</v>
      </c>
      <c r="L214" s="18" t="s">
        <v>81</v>
      </c>
      <c r="M214" s="23" t="n">
        <v>0</v>
      </c>
      <c r="N214" s="18"/>
      <c r="O214" s="24" t="n">
        <f aca="false">ROUND(K214*M214,0)</f>
        <v>0</v>
      </c>
      <c r="P214" s="16"/>
      <c r="Q214" s="22"/>
      <c r="R214" s="18"/>
      <c r="S214" s="18"/>
      <c r="T214" s="16" t="n">
        <v>0</v>
      </c>
      <c r="U214" s="25" t="n">
        <f aca="false">ROUND(O214*T214,2)</f>
        <v>0</v>
      </c>
      <c r="W214" s="25" t="n">
        <f aca="false">ROUND(O214*A214,2)</f>
        <v>0</v>
      </c>
      <c r="X214" s="18" t="s">
        <v>51</v>
      </c>
    </row>
    <row r="215" s="17" customFormat="true" ht="25.5" hidden="false" customHeight="true" outlineLevel="0" collapsed="false">
      <c r="A215" s="16" t="n">
        <v>1</v>
      </c>
      <c r="D215" s="18" t="n">
        <v>8</v>
      </c>
      <c r="E215" s="18" t="n">
        <v>0</v>
      </c>
      <c r="F215" s="19" t="n">
        <v>0</v>
      </c>
      <c r="G215" s="18" t="s">
        <v>47</v>
      </c>
      <c r="H215" s="20" t="s">
        <v>134</v>
      </c>
      <c r="I215" s="21" t="s">
        <v>336</v>
      </c>
      <c r="J215" s="21"/>
      <c r="K215" s="22" t="n">
        <v>11.5</v>
      </c>
      <c r="L215" s="18" t="s">
        <v>81</v>
      </c>
      <c r="M215" s="23" t="n">
        <v>0</v>
      </c>
      <c r="N215" s="18"/>
      <c r="O215" s="24" t="n">
        <f aca="false">ROUND(K215*M215,0)</f>
        <v>0</v>
      </c>
      <c r="P215" s="16"/>
      <c r="Q215" s="22"/>
      <c r="R215" s="18"/>
      <c r="S215" s="18"/>
      <c r="T215" s="16" t="n">
        <v>0</v>
      </c>
      <c r="U215" s="25" t="n">
        <f aca="false">ROUND(O215*T215,2)</f>
        <v>0</v>
      </c>
      <c r="W215" s="25" t="n">
        <f aca="false">ROUND(O215*A215,2)</f>
        <v>0</v>
      </c>
      <c r="X215" s="18" t="s">
        <v>51</v>
      </c>
    </row>
    <row r="216" customFormat="false" ht="3" hidden="false" customHeight="true" outlineLevel="0" collapsed="false"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customFormat="false" ht="15" hidden="false" customHeight="true" outlineLevel="0" collapsed="false">
      <c r="D217" s="26" t="s">
        <v>56</v>
      </c>
      <c r="E217" s="26"/>
      <c r="F217" s="26"/>
      <c r="G217" s="26"/>
      <c r="H217" s="27" t="s">
        <v>320</v>
      </c>
      <c r="I217" s="28" t="s">
        <v>321</v>
      </c>
      <c r="O217" s="29" t="n">
        <f aca="false">ROUND(SUBTOTAL(9,O207:O216),0)</f>
        <v>0</v>
      </c>
      <c r="Q217" s="30" t="n">
        <f aca="false">ROUND(SUBTOTAL(9,Q207:Q216),3)</f>
        <v>0.039</v>
      </c>
      <c r="S217" s="30" t="n">
        <f aca="false">ROUND(SUBTOTAL(9,S207:S216),3)</f>
        <v>0</v>
      </c>
      <c r="U217" s="1" t="n">
        <f aca="false">ROUND(SUBTOTAL(9,U207:U216),2)</f>
        <v>0</v>
      </c>
      <c r="W217" s="1" t="n">
        <f aca="false">ROUND(SUBTOTAL(9,W207:W216),2)</f>
        <v>0</v>
      </c>
    </row>
    <row r="218" customFormat="false" ht="12.75" hidden="false" customHeight="true" outlineLevel="0" collapsed="false"/>
    <row r="219" customFormat="false" ht="15" hidden="false" customHeight="true" outlineLevel="0" collapsed="false">
      <c r="D219" s="5"/>
      <c r="E219" s="5"/>
      <c r="F219" s="5"/>
      <c r="G219" s="5"/>
      <c r="H219" s="14" t="s">
        <v>337</v>
      </c>
      <c r="I219" s="15" t="s">
        <v>338</v>
      </c>
      <c r="J219" s="15"/>
      <c r="K219" s="15"/>
      <c r="L219" s="15"/>
      <c r="M219" s="15"/>
      <c r="N219" s="15"/>
      <c r="O219" s="15"/>
      <c r="P219" s="6"/>
      <c r="Q219" s="6"/>
      <c r="R219" s="6"/>
      <c r="S219" s="6"/>
      <c r="X219" s="1" t="s">
        <v>26</v>
      </c>
    </row>
    <row r="220" customFormat="false" ht="3" hidden="false" customHeight="true" outlineLevel="0" collapsed="false"/>
    <row r="221" s="17" customFormat="true" ht="51" hidden="false" customHeight="true" outlineLevel="0" collapsed="false">
      <c r="A221" s="16" t="n">
        <v>1</v>
      </c>
      <c r="D221" s="18" t="n">
        <v>1</v>
      </c>
      <c r="E221" s="18" t="n">
        <v>0</v>
      </c>
      <c r="F221" s="19" t="n">
        <v>7100047</v>
      </c>
      <c r="G221" s="18" t="s">
        <v>47</v>
      </c>
      <c r="H221" s="20" t="s">
        <v>339</v>
      </c>
      <c r="I221" s="21" t="s">
        <v>340</v>
      </c>
      <c r="J221" s="21"/>
      <c r="K221" s="22" t="n">
        <v>89.096</v>
      </c>
      <c r="L221" s="18" t="s">
        <v>81</v>
      </c>
      <c r="M221" s="23" t="n">
        <v>0</v>
      </c>
      <c r="N221" s="18"/>
      <c r="O221" s="24" t="n">
        <f aca="false">ROUND(K221*M221,0)</f>
        <v>0</v>
      </c>
      <c r="P221" s="18"/>
      <c r="Q221" s="18"/>
      <c r="R221" s="18"/>
      <c r="S221" s="18"/>
      <c r="T221" s="16" t="n">
        <v>0</v>
      </c>
      <c r="U221" s="25" t="n">
        <f aca="false">ROUND(O221*T221,2)</f>
        <v>0</v>
      </c>
      <c r="W221" s="25" t="n">
        <f aca="false">ROUND(O221*A221,2)</f>
        <v>0</v>
      </c>
      <c r="X221" s="18" t="s">
        <v>51</v>
      </c>
    </row>
    <row r="222" s="17" customFormat="true" ht="12.75" hidden="false" customHeight="true" outlineLevel="0" collapsed="false">
      <c r="A222" s="16" t="n">
        <v>1</v>
      </c>
      <c r="D222" s="18" t="n">
        <v>2</v>
      </c>
      <c r="E222" s="18" t="n">
        <v>0</v>
      </c>
      <c r="F222" s="19" t="s">
        <v>174</v>
      </c>
      <c r="G222" s="18" t="s">
        <v>47</v>
      </c>
      <c r="H222" s="20" t="s">
        <v>341</v>
      </c>
      <c r="I222" s="21" t="s">
        <v>342</v>
      </c>
      <c r="J222" s="21"/>
      <c r="K222" s="22" t="n">
        <v>93.551</v>
      </c>
      <c r="L222" s="18" t="s">
        <v>81</v>
      </c>
      <c r="M222" s="23" t="n">
        <v>0</v>
      </c>
      <c r="N222" s="18"/>
      <c r="O222" s="24" t="n">
        <f aca="false">ROUND(K222*M222,0)</f>
        <v>0</v>
      </c>
      <c r="P222" s="18"/>
      <c r="Q222" s="18"/>
      <c r="R222" s="18"/>
      <c r="S222" s="18"/>
      <c r="T222" s="16" t="n">
        <v>0</v>
      </c>
      <c r="U222" s="25" t="n">
        <f aca="false">ROUND(O222*T222,2)</f>
        <v>0</v>
      </c>
      <c r="W222" s="25" t="n">
        <f aca="false">ROUND(O222*A222,2)</f>
        <v>0</v>
      </c>
      <c r="X222" s="18" t="s">
        <v>102</v>
      </c>
    </row>
    <row r="223" customFormat="false" ht="3" hidden="false" customHeight="true" outlineLevel="0" collapsed="false"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customFormat="false" ht="15" hidden="false" customHeight="true" outlineLevel="0" collapsed="false">
      <c r="D224" s="26" t="s">
        <v>56</v>
      </c>
      <c r="E224" s="26"/>
      <c r="F224" s="26"/>
      <c r="G224" s="26"/>
      <c r="H224" s="27" t="s">
        <v>337</v>
      </c>
      <c r="I224" s="28" t="s">
        <v>338</v>
      </c>
      <c r="O224" s="29" t="n">
        <f aca="false">ROUND(SUBTOTAL(9,O220:O223),0)</f>
        <v>0</v>
      </c>
      <c r="Q224" s="30" t="n">
        <f aca="false">ROUND(SUBTOTAL(9,Q220:Q223),3)</f>
        <v>0</v>
      </c>
      <c r="S224" s="30" t="n">
        <f aca="false">ROUND(SUBTOTAL(9,S220:S223),3)</f>
        <v>0</v>
      </c>
      <c r="U224" s="1" t="n">
        <f aca="false">ROUND(SUBTOTAL(9,U220:U223),2)</f>
        <v>0</v>
      </c>
      <c r="W224" s="1" t="n">
        <f aca="false">ROUND(SUBTOTAL(9,W220:W223),2)</f>
        <v>0</v>
      </c>
    </row>
    <row r="225" customFormat="false" ht="12.75" hidden="false" customHeight="true" outlineLevel="0" collapsed="false"/>
    <row r="226" customFormat="false" ht="15" hidden="false" customHeight="true" outlineLevel="0" collapsed="false">
      <c r="D226" s="5"/>
      <c r="E226" s="5"/>
      <c r="F226" s="5"/>
      <c r="G226" s="5"/>
      <c r="H226" s="14" t="s">
        <v>343</v>
      </c>
      <c r="I226" s="15" t="s">
        <v>344</v>
      </c>
      <c r="J226" s="15"/>
      <c r="K226" s="15"/>
      <c r="L226" s="15"/>
      <c r="M226" s="15"/>
      <c r="N226" s="15"/>
      <c r="O226" s="15"/>
      <c r="P226" s="6"/>
      <c r="Q226" s="6"/>
      <c r="R226" s="6"/>
      <c r="S226" s="6"/>
      <c r="X226" s="1" t="s">
        <v>26</v>
      </c>
    </row>
    <row r="227" customFormat="false" ht="3" hidden="false" customHeight="true" outlineLevel="0" collapsed="false"/>
    <row r="228" s="17" customFormat="true" ht="38.25" hidden="false" customHeight="true" outlineLevel="0" collapsed="false">
      <c r="A228" s="16" t="n">
        <v>1</v>
      </c>
      <c r="D228" s="18" t="n">
        <v>1</v>
      </c>
      <c r="E228" s="18" t="n">
        <v>0</v>
      </c>
      <c r="F228" s="19" t="n">
        <v>0</v>
      </c>
      <c r="G228" s="18" t="s">
        <v>47</v>
      </c>
      <c r="H228" s="20" t="s">
        <v>136</v>
      </c>
      <c r="I228" s="21" t="s">
        <v>345</v>
      </c>
      <c r="J228" s="21"/>
      <c r="K228" s="22" t="n">
        <v>1</v>
      </c>
      <c r="L228" s="18" t="s">
        <v>70</v>
      </c>
      <c r="M228" s="23" t="n">
        <v>0</v>
      </c>
      <c r="N228" s="18"/>
      <c r="O228" s="24" t="n">
        <f aca="false">ROUND(K228*M228,0)</f>
        <v>0</v>
      </c>
      <c r="P228" s="18"/>
      <c r="Q228" s="18"/>
      <c r="R228" s="18"/>
      <c r="S228" s="18"/>
      <c r="T228" s="16" t="n">
        <v>0</v>
      </c>
      <c r="U228" s="25" t="n">
        <f aca="false">ROUND(O228*T228,2)</f>
        <v>0</v>
      </c>
      <c r="W228" s="25" t="n">
        <f aca="false">ROUND(O228*A228,2)</f>
        <v>0</v>
      </c>
      <c r="X228" s="18" t="s">
        <v>51</v>
      </c>
    </row>
    <row r="229" customFormat="false" ht="3" hidden="false" customHeight="true" outlineLevel="0" collapsed="false"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customFormat="false" ht="15" hidden="false" customHeight="true" outlineLevel="0" collapsed="false">
      <c r="D230" s="26" t="s">
        <v>56</v>
      </c>
      <c r="E230" s="26"/>
      <c r="F230" s="26"/>
      <c r="G230" s="26"/>
      <c r="H230" s="27" t="s">
        <v>343</v>
      </c>
      <c r="I230" s="28" t="s">
        <v>344</v>
      </c>
      <c r="O230" s="29" t="n">
        <f aca="false">ROUND(SUBTOTAL(9,O227:O229),0)</f>
        <v>0</v>
      </c>
      <c r="Q230" s="30" t="n">
        <f aca="false">ROUND(SUBTOTAL(9,Q227:Q229),3)</f>
        <v>0</v>
      </c>
      <c r="S230" s="30" t="n">
        <f aca="false">ROUND(SUBTOTAL(9,S227:S229),3)</f>
        <v>0</v>
      </c>
      <c r="U230" s="1" t="n">
        <f aca="false">ROUND(SUBTOTAL(9,U227:U229),2)</f>
        <v>0</v>
      </c>
      <c r="W230" s="1" t="n">
        <f aca="false">ROUND(SUBTOTAL(9,W227:W229),2)</f>
        <v>0</v>
      </c>
    </row>
    <row r="231" customFormat="false" ht="12.75" hidden="false" customHeight="true" outlineLevel="0" collapsed="false"/>
    <row r="232" customFormat="false" ht="15" hidden="false" customHeight="true" outlineLevel="0" collapsed="false">
      <c r="D232" s="5"/>
      <c r="E232" s="5"/>
      <c r="F232" s="5"/>
      <c r="G232" s="5"/>
      <c r="H232" s="14" t="s">
        <v>346</v>
      </c>
      <c r="I232" s="15" t="s">
        <v>347</v>
      </c>
      <c r="J232" s="15"/>
      <c r="K232" s="15"/>
      <c r="L232" s="15"/>
      <c r="M232" s="15"/>
      <c r="N232" s="15"/>
      <c r="O232" s="15"/>
      <c r="P232" s="6"/>
      <c r="Q232" s="6"/>
      <c r="R232" s="6"/>
      <c r="S232" s="6"/>
      <c r="X232" s="1" t="s">
        <v>26</v>
      </c>
    </row>
    <row r="233" customFormat="false" ht="3" hidden="false" customHeight="true" outlineLevel="0" collapsed="false"/>
    <row r="234" s="17" customFormat="true" ht="25.5" hidden="false" customHeight="true" outlineLevel="0" collapsed="false">
      <c r="A234" s="16" t="n">
        <v>1</v>
      </c>
      <c r="D234" s="18" t="n">
        <v>1</v>
      </c>
      <c r="E234" s="18" t="n">
        <v>0</v>
      </c>
      <c r="F234" s="19" t="n">
        <v>0</v>
      </c>
      <c r="G234" s="18" t="s">
        <v>47</v>
      </c>
      <c r="H234" s="20" t="s">
        <v>134</v>
      </c>
      <c r="I234" s="21" t="s">
        <v>348</v>
      </c>
      <c r="J234" s="21"/>
      <c r="K234" s="22" t="n">
        <v>1</v>
      </c>
      <c r="L234" s="18" t="s">
        <v>70</v>
      </c>
      <c r="M234" s="23" t="n">
        <v>0</v>
      </c>
      <c r="N234" s="18"/>
      <c r="O234" s="24" t="n">
        <f aca="false">ROUND(K234*M234,0)</f>
        <v>0</v>
      </c>
      <c r="P234" s="18"/>
      <c r="Q234" s="18"/>
      <c r="R234" s="18"/>
      <c r="S234" s="18"/>
      <c r="T234" s="16" t="n">
        <v>0</v>
      </c>
      <c r="U234" s="25" t="n">
        <f aca="false">ROUND(O234*T234,2)</f>
        <v>0</v>
      </c>
      <c r="W234" s="25" t="n">
        <f aca="false">ROUND(O234*A234,2)</f>
        <v>0</v>
      </c>
      <c r="X234" s="18" t="s">
        <v>51</v>
      </c>
    </row>
    <row r="235" customFormat="false" ht="3" hidden="false" customHeight="true" outlineLevel="0" collapsed="false"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customFormat="false" ht="15" hidden="false" customHeight="true" outlineLevel="0" collapsed="false">
      <c r="D236" s="26" t="s">
        <v>56</v>
      </c>
      <c r="E236" s="26"/>
      <c r="F236" s="26"/>
      <c r="G236" s="26"/>
      <c r="H236" s="27" t="s">
        <v>346</v>
      </c>
      <c r="I236" s="28" t="s">
        <v>347</v>
      </c>
      <c r="O236" s="29" t="n">
        <f aca="false">ROUND(SUBTOTAL(9,O233:O235),0)</f>
        <v>0</v>
      </c>
      <c r="Q236" s="30" t="n">
        <f aca="false">ROUND(SUBTOTAL(9,Q233:Q235),3)</f>
        <v>0</v>
      </c>
      <c r="S236" s="30" t="n">
        <f aca="false">ROUND(SUBTOTAL(9,S233:S235),3)</f>
        <v>0</v>
      </c>
      <c r="U236" s="1" t="n">
        <f aca="false">ROUND(SUBTOTAL(9,U233:U235),2)</f>
        <v>0</v>
      </c>
      <c r="W236" s="1" t="n">
        <f aca="false">ROUND(SUBTOTAL(9,W233:W235),2)</f>
        <v>0</v>
      </c>
    </row>
    <row r="237" customFormat="false" ht="12.75" hidden="false" customHeight="true" outlineLevel="0" collapsed="false"/>
    <row r="238" customFormat="false" ht="15" hidden="false" customHeight="true" outlineLevel="0" collapsed="false">
      <c r="D238" s="5"/>
      <c r="E238" s="5"/>
      <c r="F238" s="5"/>
      <c r="G238" s="5"/>
      <c r="H238" s="14" t="s">
        <v>349</v>
      </c>
      <c r="I238" s="15" t="s">
        <v>350</v>
      </c>
      <c r="J238" s="15"/>
      <c r="K238" s="15"/>
      <c r="L238" s="15"/>
      <c r="M238" s="15"/>
      <c r="N238" s="15"/>
      <c r="O238" s="15"/>
      <c r="P238" s="6"/>
      <c r="Q238" s="6"/>
      <c r="R238" s="6"/>
      <c r="S238" s="6"/>
      <c r="X238" s="1" t="s">
        <v>26</v>
      </c>
    </row>
    <row r="239" customFormat="false" ht="3" hidden="false" customHeight="true" outlineLevel="0" collapsed="false"/>
    <row r="240" s="17" customFormat="true" ht="25.5" hidden="false" customHeight="true" outlineLevel="0" collapsed="false">
      <c r="A240" s="16" t="n">
        <v>1</v>
      </c>
      <c r="D240" s="18" t="n">
        <v>1</v>
      </c>
      <c r="E240" s="18" t="n">
        <v>0</v>
      </c>
      <c r="F240" s="19" t="n">
        <v>0</v>
      </c>
      <c r="G240" s="18" t="s">
        <v>47</v>
      </c>
      <c r="H240" s="20" t="s">
        <v>134</v>
      </c>
      <c r="I240" s="21" t="s">
        <v>351</v>
      </c>
      <c r="J240" s="21"/>
      <c r="K240" s="22" t="n">
        <v>6</v>
      </c>
      <c r="L240" s="18" t="s">
        <v>70</v>
      </c>
      <c r="M240" s="23" t="n">
        <v>0</v>
      </c>
      <c r="N240" s="18"/>
      <c r="O240" s="24" t="n">
        <f aca="false">ROUND(K240*M240,0)</f>
        <v>0</v>
      </c>
      <c r="P240" s="18"/>
      <c r="Q240" s="18"/>
      <c r="R240" s="18"/>
      <c r="S240" s="18"/>
      <c r="T240" s="16" t="n">
        <v>0</v>
      </c>
      <c r="U240" s="25" t="n">
        <f aca="false">ROUND(O240*T240,2)</f>
        <v>0</v>
      </c>
      <c r="W240" s="25" t="n">
        <f aca="false">ROUND(O240*A240,2)</f>
        <v>0</v>
      </c>
      <c r="X240" s="18" t="s">
        <v>51</v>
      </c>
    </row>
    <row r="241" customFormat="false" ht="3" hidden="false" customHeight="true" outlineLevel="0" collapsed="false"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customFormat="false" ht="15" hidden="false" customHeight="true" outlineLevel="0" collapsed="false">
      <c r="D242" s="26" t="s">
        <v>56</v>
      </c>
      <c r="E242" s="26"/>
      <c r="F242" s="26"/>
      <c r="G242" s="26"/>
      <c r="H242" s="27" t="s">
        <v>349</v>
      </c>
      <c r="I242" s="28" t="s">
        <v>350</v>
      </c>
      <c r="O242" s="29" t="n">
        <f aca="false">ROUND(SUBTOTAL(9,O239:O241),0)</f>
        <v>0</v>
      </c>
      <c r="Q242" s="30" t="n">
        <f aca="false">ROUND(SUBTOTAL(9,Q239:Q241),3)</f>
        <v>0</v>
      </c>
      <c r="S242" s="30" t="n">
        <f aca="false">ROUND(SUBTOTAL(9,S239:S241),3)</f>
        <v>0</v>
      </c>
      <c r="U242" s="1" t="n">
        <f aca="false">ROUND(SUBTOTAL(9,U239:U241),2)</f>
        <v>0</v>
      </c>
      <c r="W242" s="1" t="n">
        <f aca="false">ROUND(SUBTOTAL(9,W239:W241),2)</f>
        <v>0</v>
      </c>
    </row>
    <row r="243" customFormat="false" ht="12.75" hidden="false" customHeight="true" outlineLevel="0" collapsed="false"/>
    <row r="244" customFormat="false" ht="15" hidden="false" customHeight="true" outlineLevel="0" collapsed="false">
      <c r="D244" s="5"/>
      <c r="E244" s="5"/>
      <c r="F244" s="5"/>
      <c r="G244" s="5"/>
      <c r="H244" s="14" t="s">
        <v>352</v>
      </c>
      <c r="I244" s="15" t="s">
        <v>353</v>
      </c>
      <c r="J244" s="15"/>
      <c r="K244" s="15"/>
      <c r="L244" s="15"/>
      <c r="M244" s="15"/>
      <c r="N244" s="15"/>
      <c r="O244" s="15"/>
      <c r="P244" s="6"/>
      <c r="Q244" s="6"/>
      <c r="R244" s="6"/>
      <c r="S244" s="6"/>
      <c r="X244" s="1" t="s">
        <v>26</v>
      </c>
    </row>
    <row r="245" customFormat="false" ht="3" hidden="false" customHeight="true" outlineLevel="0" collapsed="false"/>
    <row r="246" s="17" customFormat="true" ht="25.5" hidden="false" customHeight="true" outlineLevel="0" collapsed="false">
      <c r="A246" s="16" t="n">
        <v>1</v>
      </c>
      <c r="D246" s="18" t="n">
        <v>1</v>
      </c>
      <c r="E246" s="18" t="n">
        <v>0</v>
      </c>
      <c r="F246" s="19" t="n">
        <v>7280731</v>
      </c>
      <c r="G246" s="18" t="s">
        <v>47</v>
      </c>
      <c r="H246" s="20" t="s">
        <v>354</v>
      </c>
      <c r="I246" s="21" t="s">
        <v>355</v>
      </c>
      <c r="J246" s="21"/>
      <c r="K246" s="22" t="n">
        <v>240.911</v>
      </c>
      <c r="L246" s="18" t="s">
        <v>81</v>
      </c>
      <c r="M246" s="23" t="n">
        <v>0</v>
      </c>
      <c r="N246" s="18"/>
      <c r="O246" s="24" t="n">
        <f aca="false">ROUND(K246*M246,0)</f>
        <v>0</v>
      </c>
      <c r="P246" s="18"/>
      <c r="Q246" s="18"/>
      <c r="R246" s="16" t="n">
        <v>0.015</v>
      </c>
      <c r="S246" s="22" t="n">
        <f aca="false">ROUND(K246*R246,3)</f>
        <v>3.614</v>
      </c>
      <c r="T246" s="16" t="n">
        <v>0</v>
      </c>
      <c r="U246" s="25" t="n">
        <f aca="false">ROUND(O246*T246,2)</f>
        <v>0</v>
      </c>
      <c r="W246" s="25" t="n">
        <f aca="false">ROUND(O246*A246,2)</f>
        <v>0</v>
      </c>
      <c r="X246" s="18" t="s">
        <v>51</v>
      </c>
    </row>
    <row r="247" s="17" customFormat="true" ht="25.5" hidden="false" customHeight="true" outlineLevel="0" collapsed="false">
      <c r="A247" s="16" t="n">
        <v>1</v>
      </c>
      <c r="D247" s="18" t="n">
        <v>2</v>
      </c>
      <c r="E247" s="18" t="n">
        <v>0</v>
      </c>
      <c r="F247" s="19" t="n">
        <v>7280758</v>
      </c>
      <c r="G247" s="18" t="s">
        <v>47</v>
      </c>
      <c r="H247" s="20" t="s">
        <v>356</v>
      </c>
      <c r="I247" s="21" t="s">
        <v>357</v>
      </c>
      <c r="J247" s="21"/>
      <c r="K247" s="22" t="n">
        <v>90.007</v>
      </c>
      <c r="L247" s="18" t="s">
        <v>81</v>
      </c>
      <c r="M247" s="23" t="n">
        <v>0</v>
      </c>
      <c r="N247" s="18"/>
      <c r="O247" s="24" t="n">
        <f aca="false">ROUND(K247*M247,0)</f>
        <v>0</v>
      </c>
      <c r="P247" s="18"/>
      <c r="Q247" s="18"/>
      <c r="R247" s="16" t="n">
        <v>0.018</v>
      </c>
      <c r="S247" s="22" t="n">
        <f aca="false">ROUND(K247*R247,3)</f>
        <v>1.62</v>
      </c>
      <c r="T247" s="16" t="n">
        <v>0</v>
      </c>
      <c r="U247" s="25" t="n">
        <f aca="false">ROUND(O247*T247,2)</f>
        <v>0</v>
      </c>
      <c r="W247" s="25" t="n">
        <f aca="false">ROUND(O247*A247,2)</f>
        <v>0</v>
      </c>
      <c r="X247" s="18" t="s">
        <v>51</v>
      </c>
    </row>
    <row r="248" s="17" customFormat="true" ht="12.75" hidden="false" customHeight="true" outlineLevel="0" collapsed="false">
      <c r="A248" s="16" t="n">
        <v>1</v>
      </c>
      <c r="D248" s="18" t="n">
        <v>3</v>
      </c>
      <c r="E248" s="18" t="n">
        <v>0</v>
      </c>
      <c r="F248" s="19" t="n">
        <v>7280783</v>
      </c>
      <c r="G248" s="18" t="s">
        <v>47</v>
      </c>
      <c r="H248" s="20" t="s">
        <v>358</v>
      </c>
      <c r="I248" s="21" t="s">
        <v>359</v>
      </c>
      <c r="J248" s="21"/>
      <c r="K248" s="22" t="n">
        <v>72.767</v>
      </c>
      <c r="L248" s="18" t="s">
        <v>81</v>
      </c>
      <c r="M248" s="23" t="n">
        <v>0</v>
      </c>
      <c r="N248" s="18"/>
      <c r="O248" s="24" t="n">
        <f aca="false">ROUND(K248*M248,0)</f>
        <v>0</v>
      </c>
      <c r="P248" s="18"/>
      <c r="Q248" s="18"/>
      <c r="R248" s="16" t="n">
        <v>0.014</v>
      </c>
      <c r="S248" s="22" t="n">
        <f aca="false">ROUND(K248*R248,3)</f>
        <v>1.019</v>
      </c>
      <c r="T248" s="16" t="n">
        <v>0</v>
      </c>
      <c r="U248" s="25" t="n">
        <f aca="false">ROUND(O248*T248,2)</f>
        <v>0</v>
      </c>
      <c r="W248" s="25" t="n">
        <f aca="false">ROUND(O248*A248,2)</f>
        <v>0</v>
      </c>
      <c r="X248" s="18" t="s">
        <v>51</v>
      </c>
    </row>
    <row r="249" s="17" customFormat="true" ht="25.5" hidden="false" customHeight="true" outlineLevel="0" collapsed="false">
      <c r="A249" s="16" t="n">
        <v>1</v>
      </c>
      <c r="D249" s="18" t="n">
        <v>4</v>
      </c>
      <c r="E249" s="18" t="n">
        <v>0</v>
      </c>
      <c r="F249" s="19" t="n">
        <v>7280030</v>
      </c>
      <c r="G249" s="18" t="s">
        <v>47</v>
      </c>
      <c r="H249" s="20" t="s">
        <v>360</v>
      </c>
      <c r="I249" s="21" t="s">
        <v>361</v>
      </c>
      <c r="J249" s="21"/>
      <c r="K249" s="22" t="n">
        <v>476</v>
      </c>
      <c r="L249" s="18" t="s">
        <v>70</v>
      </c>
      <c r="M249" s="23" t="n">
        <v>0</v>
      </c>
      <c r="N249" s="18"/>
      <c r="O249" s="24" t="n">
        <f aca="false">ROUND(K249*M249,0)</f>
        <v>0</v>
      </c>
      <c r="P249" s="18"/>
      <c r="Q249" s="18"/>
      <c r="R249" s="16"/>
      <c r="S249" s="22"/>
      <c r="T249" s="16" t="n">
        <v>0</v>
      </c>
      <c r="U249" s="25" t="n">
        <f aca="false">ROUND(O249*T249,2)</f>
        <v>0</v>
      </c>
      <c r="W249" s="25" t="n">
        <f aca="false">ROUND(O249*A249,2)</f>
        <v>0</v>
      </c>
      <c r="X249" s="18" t="s">
        <v>51</v>
      </c>
    </row>
    <row r="250" s="17" customFormat="true" ht="12.75" hidden="false" customHeight="true" outlineLevel="0" collapsed="false">
      <c r="A250" s="16" t="n">
        <v>1</v>
      </c>
      <c r="D250" s="18" t="n">
        <v>5</v>
      </c>
      <c r="E250" s="18" t="n">
        <v>0</v>
      </c>
      <c r="F250" s="19" t="s">
        <v>174</v>
      </c>
      <c r="G250" s="18" t="s">
        <v>47</v>
      </c>
      <c r="H250" s="20" t="s">
        <v>362</v>
      </c>
      <c r="I250" s="21" t="s">
        <v>363</v>
      </c>
      <c r="J250" s="21"/>
      <c r="K250" s="22" t="n">
        <v>476</v>
      </c>
      <c r="L250" s="18" t="s">
        <v>70</v>
      </c>
      <c r="M250" s="23" t="n">
        <v>0</v>
      </c>
      <c r="N250" s="18"/>
      <c r="O250" s="24" t="n">
        <f aca="false">ROUND(K250*M250,0)</f>
        <v>0</v>
      </c>
      <c r="P250" s="18"/>
      <c r="Q250" s="18"/>
      <c r="R250" s="16"/>
      <c r="S250" s="22"/>
      <c r="T250" s="16" t="n">
        <v>0</v>
      </c>
      <c r="U250" s="25" t="n">
        <f aca="false">ROUND(O250*T250,2)</f>
        <v>0</v>
      </c>
      <c r="W250" s="25" t="n">
        <f aca="false">ROUND(O250*A250,2)</f>
        <v>0</v>
      </c>
      <c r="X250" s="18" t="s">
        <v>102</v>
      </c>
    </row>
    <row r="251" s="17" customFormat="true" ht="38.25" hidden="false" customHeight="true" outlineLevel="0" collapsed="false">
      <c r="A251" s="16" t="n">
        <v>1</v>
      </c>
      <c r="D251" s="18" t="n">
        <v>6</v>
      </c>
      <c r="E251" s="18" t="n">
        <v>0</v>
      </c>
      <c r="F251" s="19" t="n">
        <v>7280227</v>
      </c>
      <c r="G251" s="18" t="s">
        <v>47</v>
      </c>
      <c r="H251" s="20" t="s">
        <v>364</v>
      </c>
      <c r="I251" s="21" t="s">
        <v>365</v>
      </c>
      <c r="J251" s="21"/>
      <c r="K251" s="22" t="n">
        <v>231.69</v>
      </c>
      <c r="L251" s="18" t="s">
        <v>81</v>
      </c>
      <c r="M251" s="23" t="n">
        <v>0</v>
      </c>
      <c r="N251" s="18"/>
      <c r="O251" s="24" t="n">
        <f aca="false">ROUND(K251*M251,0)</f>
        <v>0</v>
      </c>
      <c r="P251" s="18"/>
      <c r="Q251" s="18"/>
      <c r="R251" s="16"/>
      <c r="S251" s="22"/>
      <c r="T251" s="16" t="n">
        <v>0</v>
      </c>
      <c r="U251" s="25" t="n">
        <f aca="false">ROUND(O251*T251,2)</f>
        <v>0</v>
      </c>
      <c r="W251" s="25" t="n">
        <f aca="false">ROUND(O251*A251,2)</f>
        <v>0</v>
      </c>
      <c r="X251" s="18" t="s">
        <v>51</v>
      </c>
    </row>
    <row r="252" s="17" customFormat="true" ht="25.5" hidden="false" customHeight="true" outlineLevel="0" collapsed="false">
      <c r="A252" s="16" t="n">
        <v>1</v>
      </c>
      <c r="D252" s="18" t="n">
        <v>7</v>
      </c>
      <c r="E252" s="18" t="n">
        <v>0</v>
      </c>
      <c r="F252" s="19" t="n">
        <v>7280260</v>
      </c>
      <c r="G252" s="18" t="s">
        <v>47</v>
      </c>
      <c r="H252" s="20" t="s">
        <v>366</v>
      </c>
      <c r="I252" s="21" t="s">
        <v>367</v>
      </c>
      <c r="J252" s="21"/>
      <c r="K252" s="22" t="n">
        <v>231.69</v>
      </c>
      <c r="L252" s="18" t="s">
        <v>81</v>
      </c>
      <c r="M252" s="23" t="n">
        <v>0</v>
      </c>
      <c r="N252" s="18"/>
      <c r="O252" s="24" t="n">
        <f aca="false">ROUND(K252*M252,0)</f>
        <v>0</v>
      </c>
      <c r="P252" s="18"/>
      <c r="Q252" s="18"/>
      <c r="R252" s="16"/>
      <c r="S252" s="22"/>
      <c r="T252" s="16" t="n">
        <v>0</v>
      </c>
      <c r="U252" s="25" t="n">
        <f aca="false">ROUND(O252*T252,2)</f>
        <v>0</v>
      </c>
      <c r="W252" s="25" t="n">
        <f aca="false">ROUND(O252*A252,2)</f>
        <v>0</v>
      </c>
      <c r="X252" s="18" t="s">
        <v>51</v>
      </c>
    </row>
    <row r="253" s="17" customFormat="true" ht="25.5" hidden="false" customHeight="true" outlineLevel="0" collapsed="false">
      <c r="A253" s="16" t="n">
        <v>1</v>
      </c>
      <c r="D253" s="18" t="n">
        <v>8</v>
      </c>
      <c r="E253" s="18" t="n">
        <v>0</v>
      </c>
      <c r="F253" s="19" t="n">
        <v>7280263</v>
      </c>
      <c r="G253" s="18" t="s">
        <v>47</v>
      </c>
      <c r="H253" s="20" t="s">
        <v>368</v>
      </c>
      <c r="I253" s="21" t="s">
        <v>369</v>
      </c>
      <c r="J253" s="21"/>
      <c r="K253" s="22" t="n">
        <v>260</v>
      </c>
      <c r="L253" s="18" t="s">
        <v>63</v>
      </c>
      <c r="M253" s="23" t="n">
        <v>0</v>
      </c>
      <c r="N253" s="18"/>
      <c r="O253" s="24" t="n">
        <f aca="false">ROUND(K253*M253,0)</f>
        <v>0</v>
      </c>
      <c r="P253" s="18"/>
      <c r="Q253" s="18"/>
      <c r="R253" s="16"/>
      <c r="S253" s="22"/>
      <c r="T253" s="16" t="n">
        <v>0</v>
      </c>
      <c r="U253" s="25" t="n">
        <f aca="false">ROUND(O253*T253,2)</f>
        <v>0</v>
      </c>
      <c r="W253" s="25" t="n">
        <f aca="false">ROUND(O253*A253,2)</f>
        <v>0</v>
      </c>
      <c r="X253" s="18" t="s">
        <v>51</v>
      </c>
    </row>
    <row r="254" s="17" customFormat="true" ht="12.75" hidden="false" customHeight="true" outlineLevel="0" collapsed="false">
      <c r="A254" s="16" t="n">
        <v>1</v>
      </c>
      <c r="D254" s="18" t="n">
        <v>9</v>
      </c>
      <c r="E254" s="18" t="n">
        <v>0</v>
      </c>
      <c r="F254" s="19" t="n">
        <v>7280306</v>
      </c>
      <c r="G254" s="18" t="s">
        <v>47</v>
      </c>
      <c r="H254" s="20" t="s">
        <v>370</v>
      </c>
      <c r="I254" s="21" t="s">
        <v>371</v>
      </c>
      <c r="J254" s="21"/>
      <c r="K254" s="22" t="n">
        <v>8.662</v>
      </c>
      <c r="L254" s="18" t="s">
        <v>50</v>
      </c>
      <c r="M254" s="23" t="n">
        <v>0</v>
      </c>
      <c r="N254" s="18"/>
      <c r="O254" s="24" t="n">
        <f aca="false">ROUND(K254*M254,0)</f>
        <v>0</v>
      </c>
      <c r="P254" s="16" t="n">
        <v>0.02431</v>
      </c>
      <c r="Q254" s="22" t="n">
        <f aca="false">ROUND(K254*P254,3)</f>
        <v>0.211</v>
      </c>
      <c r="R254" s="16"/>
      <c r="S254" s="22"/>
      <c r="T254" s="16" t="n">
        <v>0</v>
      </c>
      <c r="U254" s="25" t="n">
        <f aca="false">ROUND(O254*T254,2)</f>
        <v>0</v>
      </c>
      <c r="W254" s="25" t="n">
        <f aca="false">ROUND(O254*A254,2)</f>
        <v>0</v>
      </c>
      <c r="X254" s="18" t="s">
        <v>51</v>
      </c>
    </row>
    <row r="255" s="17" customFormat="true" ht="12.75" hidden="false" customHeight="true" outlineLevel="0" collapsed="false">
      <c r="A255" s="16" t="n">
        <v>1</v>
      </c>
      <c r="D255" s="18" t="n">
        <v>10</v>
      </c>
      <c r="E255" s="18" t="n">
        <v>0</v>
      </c>
      <c r="F255" s="19" t="s">
        <v>174</v>
      </c>
      <c r="G255" s="18" t="s">
        <v>47</v>
      </c>
      <c r="H255" s="20" t="s">
        <v>372</v>
      </c>
      <c r="I255" s="21" t="s">
        <v>373</v>
      </c>
      <c r="J255" s="21"/>
      <c r="K255" s="22" t="n">
        <v>5.12</v>
      </c>
      <c r="L255" s="18" t="s">
        <v>50</v>
      </c>
      <c r="M255" s="23" t="n">
        <v>0</v>
      </c>
      <c r="N255" s="18"/>
      <c r="O255" s="24" t="n">
        <f aca="false">ROUND(K255*M255,0)</f>
        <v>0</v>
      </c>
      <c r="P255" s="16"/>
      <c r="Q255" s="22"/>
      <c r="R255" s="16"/>
      <c r="S255" s="22"/>
      <c r="T255" s="16" t="n">
        <v>0</v>
      </c>
      <c r="U255" s="25" t="n">
        <f aca="false">ROUND(O255*T255,2)</f>
        <v>0</v>
      </c>
      <c r="W255" s="25" t="n">
        <f aca="false">ROUND(O255*A255,2)</f>
        <v>0</v>
      </c>
      <c r="X255" s="18" t="s">
        <v>102</v>
      </c>
    </row>
    <row r="256" s="17" customFormat="true" ht="12.75" hidden="false" customHeight="true" outlineLevel="0" collapsed="false">
      <c r="A256" s="16" t="n">
        <v>1</v>
      </c>
      <c r="D256" s="18" t="n">
        <v>11</v>
      </c>
      <c r="E256" s="18" t="n">
        <v>0</v>
      </c>
      <c r="F256" s="19" t="s">
        <v>174</v>
      </c>
      <c r="G256" s="18" t="s">
        <v>47</v>
      </c>
      <c r="H256" s="20" t="s">
        <v>374</v>
      </c>
      <c r="I256" s="21" t="s">
        <v>375</v>
      </c>
      <c r="J256" s="21"/>
      <c r="K256" s="22" t="n">
        <v>1019.436</v>
      </c>
      <c r="L256" s="18" t="s">
        <v>376</v>
      </c>
      <c r="M256" s="23" t="n">
        <v>0</v>
      </c>
      <c r="N256" s="18"/>
      <c r="O256" s="24" t="n">
        <f aca="false">ROUND(K256*M256,0)</f>
        <v>0</v>
      </c>
      <c r="P256" s="16"/>
      <c r="Q256" s="22"/>
      <c r="R256" s="16"/>
      <c r="S256" s="22"/>
      <c r="T256" s="16" t="n">
        <v>0</v>
      </c>
      <c r="U256" s="25" t="n">
        <f aca="false">ROUND(O256*T256,2)</f>
        <v>0</v>
      </c>
      <c r="W256" s="25" t="n">
        <f aca="false">ROUND(O256*A256,2)</f>
        <v>0</v>
      </c>
      <c r="X256" s="18" t="s">
        <v>102</v>
      </c>
    </row>
    <row r="257" s="17" customFormat="true" ht="12.75" hidden="false" customHeight="true" outlineLevel="0" collapsed="false">
      <c r="A257" s="16" t="n">
        <v>1</v>
      </c>
      <c r="D257" s="18" t="n">
        <v>12</v>
      </c>
      <c r="E257" s="18" t="n">
        <v>0</v>
      </c>
      <c r="F257" s="19" t="s">
        <v>174</v>
      </c>
      <c r="G257" s="18" t="s">
        <v>47</v>
      </c>
      <c r="H257" s="20" t="s">
        <v>377</v>
      </c>
      <c r="I257" s="21" t="s">
        <v>378</v>
      </c>
      <c r="J257" s="21"/>
      <c r="K257" s="22" t="n">
        <v>295.9</v>
      </c>
      <c r="L257" s="18" t="s">
        <v>376</v>
      </c>
      <c r="M257" s="23" t="n">
        <v>0</v>
      </c>
      <c r="N257" s="18"/>
      <c r="O257" s="24" t="n">
        <f aca="false">ROUND(K257*M257,0)</f>
        <v>0</v>
      </c>
      <c r="P257" s="16"/>
      <c r="Q257" s="22"/>
      <c r="R257" s="16"/>
      <c r="S257" s="22"/>
      <c r="T257" s="16" t="n">
        <v>0</v>
      </c>
      <c r="U257" s="25" t="n">
        <f aca="false">ROUND(O257*T257,2)</f>
        <v>0</v>
      </c>
      <c r="W257" s="25" t="n">
        <f aca="false">ROUND(O257*A257,2)</f>
        <v>0</v>
      </c>
      <c r="X257" s="18" t="s">
        <v>102</v>
      </c>
    </row>
    <row r="258" s="17" customFormat="true" ht="63.75" hidden="false" customHeight="true" outlineLevel="0" collapsed="false">
      <c r="A258" s="16" t="n">
        <v>1</v>
      </c>
      <c r="D258" s="18" t="n">
        <v>13</v>
      </c>
      <c r="E258" s="18" t="n">
        <v>0</v>
      </c>
      <c r="F258" s="19" t="n">
        <v>7280486</v>
      </c>
      <c r="G258" s="18" t="s">
        <v>47</v>
      </c>
      <c r="H258" s="20" t="s">
        <v>379</v>
      </c>
      <c r="I258" s="21" t="s">
        <v>380</v>
      </c>
      <c r="J258" s="21"/>
      <c r="K258" s="22" t="n">
        <v>89.096</v>
      </c>
      <c r="L258" s="18" t="s">
        <v>81</v>
      </c>
      <c r="M258" s="23" t="n">
        <v>0</v>
      </c>
      <c r="N258" s="18"/>
      <c r="O258" s="24" t="n">
        <f aca="false">ROUND(K258*M258,0)</f>
        <v>0</v>
      </c>
      <c r="P258" s="16"/>
      <c r="Q258" s="22"/>
      <c r="R258" s="16"/>
      <c r="S258" s="22"/>
      <c r="T258" s="16" t="n">
        <v>0</v>
      </c>
      <c r="U258" s="25" t="n">
        <f aca="false">ROUND(O258*T258,2)</f>
        <v>0</v>
      </c>
      <c r="W258" s="25" t="n">
        <f aca="false">ROUND(O258*A258,2)</f>
        <v>0</v>
      </c>
      <c r="X258" s="18" t="s">
        <v>51</v>
      </c>
    </row>
    <row r="259" s="17" customFormat="true" ht="38.25" hidden="false" customHeight="true" outlineLevel="0" collapsed="false">
      <c r="A259" s="16" t="n">
        <v>1</v>
      </c>
      <c r="D259" s="18" t="n">
        <v>14</v>
      </c>
      <c r="E259" s="18" t="n">
        <v>0</v>
      </c>
      <c r="F259" s="19" t="s">
        <v>174</v>
      </c>
      <c r="G259" s="18" t="s">
        <v>47</v>
      </c>
      <c r="H259" s="20" t="s">
        <v>381</v>
      </c>
      <c r="I259" s="21" t="s">
        <v>382</v>
      </c>
      <c r="J259" s="21"/>
      <c r="K259" s="22" t="n">
        <v>72.788</v>
      </c>
      <c r="L259" s="18" t="s">
        <v>81</v>
      </c>
      <c r="M259" s="23" t="n">
        <v>0</v>
      </c>
      <c r="N259" s="18"/>
      <c r="O259" s="24" t="n">
        <f aca="false">ROUND(K259*M259,0)</f>
        <v>0</v>
      </c>
      <c r="P259" s="16"/>
      <c r="Q259" s="22"/>
      <c r="R259" s="16"/>
      <c r="S259" s="22"/>
      <c r="T259" s="16" t="n">
        <v>0</v>
      </c>
      <c r="U259" s="25" t="n">
        <f aca="false">ROUND(O259*T259,2)</f>
        <v>0</v>
      </c>
      <c r="W259" s="25" t="n">
        <f aca="false">ROUND(O259*A259,2)</f>
        <v>0</v>
      </c>
      <c r="X259" s="18" t="s">
        <v>102</v>
      </c>
    </row>
    <row r="260" s="17" customFormat="true" ht="51" hidden="false" customHeight="true" outlineLevel="0" collapsed="false">
      <c r="A260" s="16" t="n">
        <v>1</v>
      </c>
      <c r="D260" s="18" t="n">
        <v>15</v>
      </c>
      <c r="E260" s="18" t="n">
        <v>0</v>
      </c>
      <c r="F260" s="19" t="s">
        <v>174</v>
      </c>
      <c r="G260" s="18" t="s">
        <v>47</v>
      </c>
      <c r="H260" s="20" t="s">
        <v>383</v>
      </c>
      <c r="I260" s="21" t="s">
        <v>384</v>
      </c>
      <c r="J260" s="21"/>
      <c r="K260" s="22" t="n">
        <v>23.432</v>
      </c>
      <c r="L260" s="18" t="s">
        <v>81</v>
      </c>
      <c r="M260" s="23" t="n">
        <v>0</v>
      </c>
      <c r="N260" s="18"/>
      <c r="O260" s="24" t="n">
        <f aca="false">ROUND(K260*M260,0)</f>
        <v>0</v>
      </c>
      <c r="P260" s="16"/>
      <c r="Q260" s="22"/>
      <c r="R260" s="16"/>
      <c r="S260" s="22"/>
      <c r="T260" s="16" t="n">
        <v>0</v>
      </c>
      <c r="U260" s="25" t="n">
        <f aca="false">ROUND(O260*T260,2)</f>
        <v>0</v>
      </c>
      <c r="W260" s="25" t="n">
        <f aca="false">ROUND(O260*A260,2)</f>
        <v>0</v>
      </c>
      <c r="X260" s="18" t="s">
        <v>102</v>
      </c>
    </row>
    <row r="261" s="17" customFormat="true" ht="12.75" hidden="false" customHeight="true" outlineLevel="0" collapsed="false">
      <c r="A261" s="16" t="n">
        <v>1</v>
      </c>
      <c r="D261" s="18" t="n">
        <v>16</v>
      </c>
      <c r="E261" s="18" t="n">
        <v>0</v>
      </c>
      <c r="F261" s="19" t="n">
        <v>7280566</v>
      </c>
      <c r="G261" s="18" t="s">
        <v>47</v>
      </c>
      <c r="H261" s="20" t="s">
        <v>385</v>
      </c>
      <c r="I261" s="21" t="s">
        <v>386</v>
      </c>
      <c r="J261" s="21"/>
      <c r="K261" s="22" t="n">
        <v>72.767</v>
      </c>
      <c r="L261" s="18" t="s">
        <v>81</v>
      </c>
      <c r="M261" s="23" t="n">
        <v>0</v>
      </c>
      <c r="N261" s="18"/>
      <c r="O261" s="24" t="n">
        <f aca="false">ROUND(K261*M261,0)</f>
        <v>0</v>
      </c>
      <c r="P261" s="16" t="n">
        <v>0.01583</v>
      </c>
      <c r="Q261" s="22" t="n">
        <f aca="false">ROUND(K261*P261,3)</f>
        <v>1.152</v>
      </c>
      <c r="R261" s="16"/>
      <c r="S261" s="22"/>
      <c r="T261" s="16" t="n">
        <v>0</v>
      </c>
      <c r="U261" s="25" t="n">
        <f aca="false">ROUND(O261*T261,2)</f>
        <v>0</v>
      </c>
      <c r="W261" s="25" t="n">
        <f aca="false">ROUND(O261*A261,2)</f>
        <v>0</v>
      </c>
      <c r="X261" s="18" t="s">
        <v>51</v>
      </c>
    </row>
    <row r="262" s="17" customFormat="true" ht="38.25" hidden="false" customHeight="true" outlineLevel="0" collapsed="false">
      <c r="A262" s="16" t="n">
        <v>1</v>
      </c>
      <c r="D262" s="18" t="n">
        <v>17</v>
      </c>
      <c r="E262" s="18" t="n">
        <v>0</v>
      </c>
      <c r="F262" s="19" t="n">
        <v>7280634</v>
      </c>
      <c r="G262" s="18" t="s">
        <v>47</v>
      </c>
      <c r="H262" s="20" t="s">
        <v>387</v>
      </c>
      <c r="I262" s="21" t="s">
        <v>388</v>
      </c>
      <c r="J262" s="21"/>
      <c r="K262" s="22" t="n">
        <v>91.7</v>
      </c>
      <c r="L262" s="18" t="s">
        <v>63</v>
      </c>
      <c r="M262" s="23" t="n">
        <v>0</v>
      </c>
      <c r="N262" s="18"/>
      <c r="O262" s="24" t="n">
        <f aca="false">ROUND(K262*M262,0)</f>
        <v>0</v>
      </c>
      <c r="P262" s="16" t="n">
        <v>0.00017</v>
      </c>
      <c r="Q262" s="22" t="n">
        <f aca="false">ROUND(K262*P262,3)</f>
        <v>0.016</v>
      </c>
      <c r="R262" s="16"/>
      <c r="S262" s="22"/>
      <c r="T262" s="16" t="n">
        <v>0</v>
      </c>
      <c r="U262" s="25" t="n">
        <f aca="false">ROUND(O262*T262,2)</f>
        <v>0</v>
      </c>
      <c r="W262" s="25" t="n">
        <f aca="false">ROUND(O262*A262,2)</f>
        <v>0</v>
      </c>
      <c r="X262" s="18" t="s">
        <v>51</v>
      </c>
    </row>
    <row r="263" s="17" customFormat="true" ht="25.5" hidden="false" customHeight="true" outlineLevel="0" collapsed="false">
      <c r="A263" s="16" t="n">
        <v>1</v>
      </c>
      <c r="D263" s="18" t="n">
        <v>18</v>
      </c>
      <c r="E263" s="18" t="n">
        <v>0</v>
      </c>
      <c r="F263" s="19" t="n">
        <v>7280653</v>
      </c>
      <c r="G263" s="18" t="s">
        <v>47</v>
      </c>
      <c r="H263" s="20" t="s">
        <v>389</v>
      </c>
      <c r="I263" s="21" t="s">
        <v>390</v>
      </c>
      <c r="J263" s="21"/>
      <c r="K263" s="22" t="n">
        <v>0.66</v>
      </c>
      <c r="L263" s="18" t="s">
        <v>50</v>
      </c>
      <c r="M263" s="23" t="n">
        <v>0</v>
      </c>
      <c r="N263" s="18"/>
      <c r="O263" s="24" t="n">
        <f aca="false">ROUND(K263*M263,0)</f>
        <v>0</v>
      </c>
      <c r="P263" s="16" t="n">
        <v>0.00281</v>
      </c>
      <c r="Q263" s="22" t="n">
        <f aca="false">ROUND(K263*P263,3)</f>
        <v>0.002</v>
      </c>
      <c r="R263" s="16"/>
      <c r="S263" s="22"/>
      <c r="T263" s="16" t="n">
        <v>0</v>
      </c>
      <c r="U263" s="25" t="n">
        <f aca="false">ROUND(O263*T263,2)</f>
        <v>0</v>
      </c>
      <c r="W263" s="25" t="n">
        <f aca="false">ROUND(O263*A263,2)</f>
        <v>0</v>
      </c>
      <c r="X263" s="18" t="s">
        <v>51</v>
      </c>
    </row>
    <row r="264" s="17" customFormat="true" ht="12.75" hidden="false" customHeight="true" outlineLevel="0" collapsed="false">
      <c r="A264" s="16" t="n">
        <v>1</v>
      </c>
      <c r="D264" s="18" t="n">
        <v>19</v>
      </c>
      <c r="E264" s="18" t="n">
        <v>0</v>
      </c>
      <c r="F264" s="19" t="s">
        <v>174</v>
      </c>
      <c r="G264" s="18" t="s">
        <v>47</v>
      </c>
      <c r="H264" s="20" t="s">
        <v>391</v>
      </c>
      <c r="I264" s="21" t="s">
        <v>392</v>
      </c>
      <c r="J264" s="21"/>
      <c r="K264" s="22" t="n">
        <v>0.713</v>
      </c>
      <c r="L264" s="18" t="s">
        <v>50</v>
      </c>
      <c r="M264" s="23" t="n">
        <v>0</v>
      </c>
      <c r="N264" s="18"/>
      <c r="O264" s="24" t="n">
        <f aca="false">ROUND(K264*M264,0)</f>
        <v>0</v>
      </c>
      <c r="P264" s="16"/>
      <c r="Q264" s="22"/>
      <c r="R264" s="16"/>
      <c r="S264" s="22"/>
      <c r="T264" s="16" t="n">
        <v>0</v>
      </c>
      <c r="U264" s="25" t="n">
        <f aca="false">ROUND(O264*T264,2)</f>
        <v>0</v>
      </c>
      <c r="W264" s="25" t="n">
        <f aca="false">ROUND(O264*A264,2)</f>
        <v>0</v>
      </c>
      <c r="X264" s="18" t="s">
        <v>102</v>
      </c>
    </row>
    <row r="265" s="17" customFormat="true" ht="51" hidden="false" customHeight="true" outlineLevel="0" collapsed="false">
      <c r="A265" s="16" t="n">
        <v>1</v>
      </c>
      <c r="D265" s="18" t="n">
        <v>20</v>
      </c>
      <c r="E265" s="18" t="n">
        <v>0</v>
      </c>
      <c r="F265" s="19" t="n">
        <v>0</v>
      </c>
      <c r="G265" s="18" t="s">
        <v>47</v>
      </c>
      <c r="H265" s="20" t="s">
        <v>136</v>
      </c>
      <c r="I265" s="21" t="s">
        <v>393</v>
      </c>
      <c r="J265" s="21"/>
      <c r="K265" s="22" t="n">
        <v>147</v>
      </c>
      <c r="L265" s="18" t="s">
        <v>376</v>
      </c>
      <c r="M265" s="23" t="n">
        <v>0</v>
      </c>
      <c r="N265" s="18"/>
      <c r="O265" s="24" t="n">
        <f aca="false">ROUND(K265*M265,0)</f>
        <v>0</v>
      </c>
      <c r="P265" s="16"/>
      <c r="Q265" s="22"/>
      <c r="R265" s="16"/>
      <c r="S265" s="22"/>
      <c r="T265" s="16" t="n">
        <v>0</v>
      </c>
      <c r="U265" s="25" t="n">
        <f aca="false">ROUND(O265*T265,2)</f>
        <v>0</v>
      </c>
      <c r="W265" s="25" t="n">
        <f aca="false">ROUND(O265*A265,2)</f>
        <v>0</v>
      </c>
      <c r="X265" s="18" t="s">
        <v>51</v>
      </c>
    </row>
    <row r="266" customFormat="false" ht="3" hidden="false" customHeight="true" outlineLevel="0" collapsed="false"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customFormat="false" ht="15" hidden="false" customHeight="true" outlineLevel="0" collapsed="false">
      <c r="D267" s="26" t="s">
        <v>56</v>
      </c>
      <c r="E267" s="26"/>
      <c r="F267" s="26"/>
      <c r="G267" s="26"/>
      <c r="H267" s="27" t="s">
        <v>352</v>
      </c>
      <c r="I267" s="28" t="s">
        <v>353</v>
      </c>
      <c r="O267" s="29" t="n">
        <f aca="false">ROUND(SUBTOTAL(9,O245:O266),0)</f>
        <v>0</v>
      </c>
      <c r="Q267" s="30" t="n">
        <f aca="false">ROUND(SUBTOTAL(9,Q245:Q266),3)</f>
        <v>1.381</v>
      </c>
      <c r="S267" s="30" t="n">
        <f aca="false">ROUND(SUBTOTAL(9,S245:S266),3)</f>
        <v>6.253</v>
      </c>
      <c r="U267" s="1" t="n">
        <f aca="false">ROUND(SUBTOTAL(9,U245:U266),2)</f>
        <v>0</v>
      </c>
      <c r="W267" s="1" t="n">
        <f aca="false">ROUND(SUBTOTAL(9,W245:W266),2)</f>
        <v>0</v>
      </c>
    </row>
    <row r="268" customFormat="false" ht="12.75" hidden="false" customHeight="true" outlineLevel="0" collapsed="false"/>
    <row r="269" customFormat="false" ht="15" hidden="false" customHeight="true" outlineLevel="0" collapsed="false">
      <c r="D269" s="5"/>
      <c r="E269" s="5"/>
      <c r="F269" s="5"/>
      <c r="G269" s="5"/>
      <c r="H269" s="14" t="s">
        <v>394</v>
      </c>
      <c r="I269" s="15" t="s">
        <v>395</v>
      </c>
      <c r="J269" s="15"/>
      <c r="K269" s="15"/>
      <c r="L269" s="15"/>
      <c r="M269" s="15"/>
      <c r="N269" s="15"/>
      <c r="O269" s="15"/>
      <c r="P269" s="6"/>
      <c r="Q269" s="6"/>
      <c r="R269" s="6"/>
      <c r="S269" s="6"/>
      <c r="X269" s="1" t="s">
        <v>26</v>
      </c>
    </row>
    <row r="270" customFormat="false" ht="3" hidden="false" customHeight="true" outlineLevel="0" collapsed="false"/>
    <row r="271" s="17" customFormat="true" ht="38.25" hidden="false" customHeight="true" outlineLevel="0" collapsed="false">
      <c r="A271" s="16" t="n">
        <v>1</v>
      </c>
      <c r="D271" s="18" t="n">
        <v>1</v>
      </c>
      <c r="E271" s="18" t="n">
        <v>0</v>
      </c>
      <c r="F271" s="19" t="n">
        <v>7310024</v>
      </c>
      <c r="G271" s="18" t="s">
        <v>47</v>
      </c>
      <c r="H271" s="20" t="s">
        <v>396</v>
      </c>
      <c r="I271" s="21" t="s">
        <v>397</v>
      </c>
      <c r="J271" s="21"/>
      <c r="K271" s="22" t="n">
        <v>9.509</v>
      </c>
      <c r="L271" s="18" t="s">
        <v>81</v>
      </c>
      <c r="M271" s="23" t="n">
        <v>0</v>
      </c>
      <c r="N271" s="18"/>
      <c r="O271" s="24" t="n">
        <f aca="false">ROUND(K271*M271,0)</f>
        <v>0</v>
      </c>
      <c r="P271" s="16" t="n">
        <v>0.04909</v>
      </c>
      <c r="Q271" s="22" t="n">
        <f aca="false">ROUND(K271*P271,3)</f>
        <v>0.467</v>
      </c>
      <c r="R271" s="18"/>
      <c r="S271" s="18"/>
      <c r="T271" s="16" t="n">
        <v>0</v>
      </c>
      <c r="U271" s="25" t="n">
        <f aca="false">ROUND(O271*T271,2)</f>
        <v>0</v>
      </c>
      <c r="W271" s="25" t="n">
        <f aca="false">ROUND(O271*A271,2)</f>
        <v>0</v>
      </c>
      <c r="X271" s="18" t="s">
        <v>51</v>
      </c>
    </row>
    <row r="272" s="17" customFormat="true" ht="25.5" hidden="false" customHeight="true" outlineLevel="0" collapsed="false">
      <c r="A272" s="16" t="n">
        <v>1</v>
      </c>
      <c r="D272" s="18" t="n">
        <v>2</v>
      </c>
      <c r="E272" s="18" t="n">
        <v>0</v>
      </c>
      <c r="F272" s="19" t="n">
        <v>7310061</v>
      </c>
      <c r="G272" s="18" t="s">
        <v>47</v>
      </c>
      <c r="H272" s="20" t="s">
        <v>398</v>
      </c>
      <c r="I272" s="21" t="s">
        <v>399</v>
      </c>
      <c r="J272" s="21"/>
      <c r="K272" s="22" t="n">
        <v>19.018</v>
      </c>
      <c r="L272" s="18" t="s">
        <v>81</v>
      </c>
      <c r="M272" s="23" t="n">
        <v>0</v>
      </c>
      <c r="N272" s="18"/>
      <c r="O272" s="24" t="n">
        <f aca="false">ROUND(K272*M272,0)</f>
        <v>0</v>
      </c>
      <c r="P272" s="16" t="n">
        <v>0.0002</v>
      </c>
      <c r="Q272" s="22" t="n">
        <f aca="false">ROUND(K272*P272,3)</f>
        <v>0.004</v>
      </c>
      <c r="R272" s="18"/>
      <c r="S272" s="18"/>
      <c r="T272" s="16" t="n">
        <v>0</v>
      </c>
      <c r="U272" s="25" t="n">
        <f aca="false">ROUND(O272*T272,2)</f>
        <v>0</v>
      </c>
      <c r="W272" s="25" t="n">
        <f aca="false">ROUND(O272*A272,2)</f>
        <v>0</v>
      </c>
      <c r="X272" s="18" t="s">
        <v>51</v>
      </c>
    </row>
    <row r="273" s="17" customFormat="true" ht="12.75" hidden="false" customHeight="true" outlineLevel="0" collapsed="false">
      <c r="A273" s="16" t="n">
        <v>1</v>
      </c>
      <c r="D273" s="18" t="n">
        <v>3</v>
      </c>
      <c r="E273" s="18" t="n">
        <v>0</v>
      </c>
      <c r="F273" s="19" t="n">
        <v>7310216</v>
      </c>
      <c r="G273" s="18" t="s">
        <v>47</v>
      </c>
      <c r="H273" s="20" t="s">
        <v>400</v>
      </c>
      <c r="I273" s="21" t="s">
        <v>401</v>
      </c>
      <c r="J273" s="21"/>
      <c r="K273" s="22" t="n">
        <v>36.67</v>
      </c>
      <c r="L273" s="18" t="s">
        <v>81</v>
      </c>
      <c r="M273" s="23" t="n">
        <v>0</v>
      </c>
      <c r="N273" s="18"/>
      <c r="O273" s="24" t="n">
        <f aca="false">ROUND(K273*M273,0)</f>
        <v>0</v>
      </c>
      <c r="P273" s="16" t="n">
        <v>0.01503</v>
      </c>
      <c r="Q273" s="22" t="n">
        <f aca="false">ROUND(K273*P273,3)</f>
        <v>0.551</v>
      </c>
      <c r="R273" s="18"/>
      <c r="S273" s="18"/>
      <c r="T273" s="16" t="n">
        <v>0</v>
      </c>
      <c r="U273" s="25" t="n">
        <f aca="false">ROUND(O273*T273,2)</f>
        <v>0</v>
      </c>
      <c r="W273" s="25" t="n">
        <f aca="false">ROUND(O273*A273,2)</f>
        <v>0</v>
      </c>
      <c r="X273" s="18" t="s">
        <v>51</v>
      </c>
    </row>
    <row r="274" s="17" customFormat="true" ht="12.75" hidden="false" customHeight="true" outlineLevel="0" collapsed="false">
      <c r="A274" s="16" t="n">
        <v>1</v>
      </c>
      <c r="D274" s="18" t="n">
        <v>4</v>
      </c>
      <c r="E274" s="18" t="n">
        <v>0</v>
      </c>
      <c r="F274" s="19" t="n">
        <v>7310229</v>
      </c>
      <c r="G274" s="18" t="s">
        <v>47</v>
      </c>
      <c r="H274" s="20" t="s">
        <v>402</v>
      </c>
      <c r="I274" s="21" t="s">
        <v>403</v>
      </c>
      <c r="J274" s="21"/>
      <c r="K274" s="22" t="n">
        <v>36.67</v>
      </c>
      <c r="L274" s="18" t="s">
        <v>81</v>
      </c>
      <c r="M274" s="23" t="n">
        <v>0</v>
      </c>
      <c r="N274" s="18"/>
      <c r="O274" s="24" t="n">
        <f aca="false">ROUND(K274*M274,0)</f>
        <v>0</v>
      </c>
      <c r="P274" s="16" t="n">
        <v>0.0001</v>
      </c>
      <c r="Q274" s="22" t="n">
        <f aca="false">ROUND(K274*P274,3)</f>
        <v>0.004</v>
      </c>
      <c r="R274" s="18"/>
      <c r="S274" s="18"/>
      <c r="T274" s="16" t="n">
        <v>0</v>
      </c>
      <c r="U274" s="25" t="n">
        <f aca="false">ROUND(O274*T274,2)</f>
        <v>0</v>
      </c>
      <c r="W274" s="25" t="n">
        <f aca="false">ROUND(O274*A274,2)</f>
        <v>0</v>
      </c>
      <c r="X274" s="18" t="s">
        <v>51</v>
      </c>
    </row>
    <row r="275" s="17" customFormat="true" ht="12.75" hidden="false" customHeight="true" outlineLevel="0" collapsed="false">
      <c r="A275" s="16" t="n">
        <v>1</v>
      </c>
      <c r="D275" s="18" t="n">
        <v>5</v>
      </c>
      <c r="E275" s="18" t="n">
        <v>0</v>
      </c>
      <c r="F275" s="19" t="n">
        <v>7310235</v>
      </c>
      <c r="G275" s="18" t="s">
        <v>47</v>
      </c>
      <c r="H275" s="20" t="s">
        <v>404</v>
      </c>
      <c r="I275" s="21" t="s">
        <v>405</v>
      </c>
      <c r="J275" s="21"/>
      <c r="K275" s="22" t="n">
        <v>36.67</v>
      </c>
      <c r="L275" s="18" t="s">
        <v>81</v>
      </c>
      <c r="M275" s="23" t="n">
        <v>0</v>
      </c>
      <c r="N275" s="18"/>
      <c r="O275" s="24" t="n">
        <f aca="false">ROUND(K275*M275,0)</f>
        <v>0</v>
      </c>
      <c r="P275" s="16"/>
      <c r="Q275" s="22"/>
      <c r="R275" s="18"/>
      <c r="S275" s="18"/>
      <c r="T275" s="16" t="n">
        <v>0</v>
      </c>
      <c r="U275" s="25" t="n">
        <f aca="false">ROUND(O275*T275,2)</f>
        <v>0</v>
      </c>
      <c r="W275" s="25" t="n">
        <f aca="false">ROUND(O275*A275,2)</f>
        <v>0</v>
      </c>
      <c r="X275" s="18" t="s">
        <v>51</v>
      </c>
    </row>
    <row r="276" s="17" customFormat="true" ht="12.75" hidden="false" customHeight="true" outlineLevel="0" collapsed="false">
      <c r="A276" s="16" t="n">
        <v>1</v>
      </c>
      <c r="D276" s="18" t="n">
        <v>6</v>
      </c>
      <c r="E276" s="18" t="n">
        <v>0</v>
      </c>
      <c r="F276" s="19" t="s">
        <v>174</v>
      </c>
      <c r="G276" s="18" t="s">
        <v>47</v>
      </c>
      <c r="H276" s="20" t="s">
        <v>406</v>
      </c>
      <c r="I276" s="21" t="s">
        <v>287</v>
      </c>
      <c r="J276" s="21"/>
      <c r="K276" s="22" t="n">
        <v>42.171</v>
      </c>
      <c r="L276" s="18" t="s">
        <v>81</v>
      </c>
      <c r="M276" s="23" t="n">
        <v>0</v>
      </c>
      <c r="N276" s="18"/>
      <c r="O276" s="24" t="n">
        <f aca="false">ROUND(K276*M276,0)</f>
        <v>0</v>
      </c>
      <c r="P276" s="16"/>
      <c r="Q276" s="22"/>
      <c r="R276" s="18"/>
      <c r="S276" s="18"/>
      <c r="T276" s="16" t="n">
        <v>0</v>
      </c>
      <c r="U276" s="25" t="n">
        <f aca="false">ROUND(O276*T276,2)</f>
        <v>0</v>
      </c>
      <c r="W276" s="25" t="n">
        <f aca="false">ROUND(O276*A276,2)</f>
        <v>0</v>
      </c>
      <c r="X276" s="18" t="s">
        <v>102</v>
      </c>
    </row>
    <row r="277" customFormat="false" ht="3" hidden="false" customHeight="true" outlineLevel="0" collapsed="false"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customFormat="false" ht="15" hidden="false" customHeight="true" outlineLevel="0" collapsed="false">
      <c r="D278" s="26" t="s">
        <v>56</v>
      </c>
      <c r="E278" s="26"/>
      <c r="F278" s="26"/>
      <c r="G278" s="26"/>
      <c r="H278" s="27" t="s">
        <v>394</v>
      </c>
      <c r="I278" s="28" t="s">
        <v>395</v>
      </c>
      <c r="O278" s="29" t="n">
        <f aca="false">ROUND(SUBTOTAL(9,O270:O277),0)</f>
        <v>0</v>
      </c>
      <c r="Q278" s="30" t="n">
        <f aca="false">ROUND(SUBTOTAL(9,Q270:Q277),3)</f>
        <v>1.026</v>
      </c>
      <c r="S278" s="30" t="n">
        <f aca="false">ROUND(SUBTOTAL(9,S270:S277),3)</f>
        <v>0</v>
      </c>
      <c r="U278" s="1" t="n">
        <f aca="false">ROUND(SUBTOTAL(9,U270:U277),2)</f>
        <v>0</v>
      </c>
      <c r="W278" s="1" t="n">
        <f aca="false">ROUND(SUBTOTAL(9,W270:W277),2)</f>
        <v>0</v>
      </c>
    </row>
    <row r="279" customFormat="false" ht="12.75" hidden="false" customHeight="true" outlineLevel="0" collapsed="false"/>
    <row r="280" customFormat="false" ht="15" hidden="false" customHeight="true" outlineLevel="0" collapsed="false">
      <c r="D280" s="5"/>
      <c r="E280" s="5"/>
      <c r="F280" s="5"/>
      <c r="G280" s="5"/>
      <c r="H280" s="14" t="s">
        <v>407</v>
      </c>
      <c r="I280" s="15" t="s">
        <v>408</v>
      </c>
      <c r="J280" s="15"/>
      <c r="K280" s="15"/>
      <c r="L280" s="15"/>
      <c r="M280" s="15"/>
      <c r="N280" s="15"/>
      <c r="O280" s="15"/>
      <c r="P280" s="6"/>
      <c r="Q280" s="6"/>
      <c r="R280" s="6"/>
      <c r="S280" s="6"/>
      <c r="X280" s="1" t="s">
        <v>26</v>
      </c>
    </row>
    <row r="281" customFormat="false" ht="3" hidden="false" customHeight="true" outlineLevel="0" collapsed="false"/>
    <row r="282" s="17" customFormat="true" ht="38.25" hidden="false" customHeight="true" outlineLevel="0" collapsed="false">
      <c r="A282" s="16" t="n">
        <v>1</v>
      </c>
      <c r="D282" s="18" t="n">
        <v>1</v>
      </c>
      <c r="E282" s="18" t="n">
        <v>0</v>
      </c>
      <c r="F282" s="19" t="n">
        <v>0</v>
      </c>
      <c r="G282" s="18" t="s">
        <v>47</v>
      </c>
      <c r="H282" s="20" t="s">
        <v>136</v>
      </c>
      <c r="I282" s="21" t="s">
        <v>409</v>
      </c>
      <c r="J282" s="21"/>
      <c r="K282" s="22" t="n">
        <v>1</v>
      </c>
      <c r="L282" s="18" t="s">
        <v>70</v>
      </c>
      <c r="M282" s="23" t="n">
        <v>0</v>
      </c>
      <c r="N282" s="18"/>
      <c r="O282" s="24" t="n">
        <f aca="false">ROUND(K282*M282,0)</f>
        <v>0</v>
      </c>
      <c r="P282" s="18"/>
      <c r="Q282" s="18"/>
      <c r="R282" s="18"/>
      <c r="S282" s="18"/>
      <c r="T282" s="16" t="n">
        <v>0</v>
      </c>
      <c r="U282" s="25" t="n">
        <f aca="false">ROUND(O282*T282,2)</f>
        <v>0</v>
      </c>
      <c r="W282" s="25" t="n">
        <f aca="false">ROUND(O282*A282,2)</f>
        <v>0</v>
      </c>
      <c r="X282" s="18" t="s">
        <v>51</v>
      </c>
    </row>
    <row r="283" s="17" customFormat="true" ht="38.25" hidden="false" customHeight="true" outlineLevel="0" collapsed="false">
      <c r="A283" s="16" t="n">
        <v>1</v>
      </c>
      <c r="D283" s="18" t="n">
        <v>2</v>
      </c>
      <c r="E283" s="18" t="n">
        <v>0</v>
      </c>
      <c r="F283" s="19" t="n">
        <v>7341622</v>
      </c>
      <c r="G283" s="18" t="s">
        <v>47</v>
      </c>
      <c r="H283" s="20" t="s">
        <v>410</v>
      </c>
      <c r="I283" s="21" t="s">
        <v>411</v>
      </c>
      <c r="J283" s="21"/>
      <c r="K283" s="22" t="n">
        <v>11.14</v>
      </c>
      <c r="L283" s="18" t="s">
        <v>63</v>
      </c>
      <c r="M283" s="23" t="n">
        <v>0</v>
      </c>
      <c r="N283" s="18"/>
      <c r="O283" s="24" t="n">
        <f aca="false">ROUND(K283*M283,0)</f>
        <v>0</v>
      </c>
      <c r="P283" s="16" t="n">
        <v>0.00126</v>
      </c>
      <c r="Q283" s="22" t="n">
        <f aca="false">ROUND(K283*P283,3)</f>
        <v>0.014</v>
      </c>
      <c r="R283" s="18"/>
      <c r="S283" s="18"/>
      <c r="T283" s="16" t="n">
        <v>0</v>
      </c>
      <c r="U283" s="25" t="n">
        <f aca="false">ROUND(O283*T283,2)</f>
        <v>0</v>
      </c>
      <c r="W283" s="25" t="n">
        <f aca="false">ROUND(O283*A283,2)</f>
        <v>0</v>
      </c>
      <c r="X283" s="18" t="s">
        <v>51</v>
      </c>
    </row>
    <row r="284" s="17" customFormat="true" ht="51" hidden="false" customHeight="true" outlineLevel="0" collapsed="false">
      <c r="A284" s="16" t="n">
        <v>1</v>
      </c>
      <c r="D284" s="18" t="n">
        <v>3</v>
      </c>
      <c r="E284" s="18" t="n">
        <v>0</v>
      </c>
      <c r="F284" s="19" t="n">
        <v>7340419</v>
      </c>
      <c r="G284" s="18" t="s">
        <v>47</v>
      </c>
      <c r="H284" s="20" t="s">
        <v>412</v>
      </c>
      <c r="I284" s="21" t="s">
        <v>413</v>
      </c>
      <c r="J284" s="21"/>
      <c r="K284" s="22" t="n">
        <v>0.72</v>
      </c>
      <c r="L284" s="18" t="s">
        <v>63</v>
      </c>
      <c r="M284" s="23" t="n">
        <v>0</v>
      </c>
      <c r="N284" s="18"/>
      <c r="O284" s="24" t="n">
        <f aca="false">ROUND(K284*M284,0)</f>
        <v>0</v>
      </c>
      <c r="P284" s="16" t="n">
        <v>0.00141</v>
      </c>
      <c r="Q284" s="22" t="n">
        <f aca="false">ROUND(K284*P284,3)</f>
        <v>0.001</v>
      </c>
      <c r="R284" s="18"/>
      <c r="S284" s="18"/>
      <c r="T284" s="16" t="n">
        <v>0</v>
      </c>
      <c r="U284" s="25" t="n">
        <f aca="false">ROUND(O284*T284,2)</f>
        <v>0</v>
      </c>
      <c r="W284" s="25" t="n">
        <f aca="false">ROUND(O284*A284,2)</f>
        <v>0</v>
      </c>
      <c r="X284" s="18" t="s">
        <v>51</v>
      </c>
    </row>
    <row r="285" s="17" customFormat="true" ht="51" hidden="false" customHeight="true" outlineLevel="0" collapsed="false">
      <c r="A285" s="16" t="n">
        <v>1</v>
      </c>
      <c r="D285" s="18" t="n">
        <v>4</v>
      </c>
      <c r="E285" s="18" t="n">
        <v>0</v>
      </c>
      <c r="F285" s="19" t="n">
        <v>7340419</v>
      </c>
      <c r="G285" s="18" t="s">
        <v>47</v>
      </c>
      <c r="H285" s="20" t="s">
        <v>412</v>
      </c>
      <c r="I285" s="21" t="s">
        <v>414</v>
      </c>
      <c r="J285" s="21"/>
      <c r="K285" s="22" t="n">
        <v>1.05</v>
      </c>
      <c r="L285" s="18" t="s">
        <v>63</v>
      </c>
      <c r="M285" s="23" t="n">
        <v>0</v>
      </c>
      <c r="N285" s="18"/>
      <c r="O285" s="24" t="n">
        <f aca="false">ROUND(K285*M285,0)</f>
        <v>0</v>
      </c>
      <c r="P285" s="16" t="n">
        <v>0.00141</v>
      </c>
      <c r="Q285" s="22" t="n">
        <f aca="false">ROUND(K285*P285,3)</f>
        <v>0.001</v>
      </c>
      <c r="R285" s="18"/>
      <c r="S285" s="18"/>
      <c r="T285" s="16" t="n">
        <v>0</v>
      </c>
      <c r="U285" s="25" t="n">
        <f aca="false">ROUND(O285*T285,2)</f>
        <v>0</v>
      </c>
      <c r="W285" s="25" t="n">
        <f aca="false">ROUND(O285*A285,2)</f>
        <v>0</v>
      </c>
      <c r="X285" s="18" t="s">
        <v>51</v>
      </c>
    </row>
    <row r="286" s="17" customFormat="true" ht="51" hidden="false" customHeight="true" outlineLevel="0" collapsed="false">
      <c r="A286" s="16" t="n">
        <v>1</v>
      </c>
      <c r="D286" s="18" t="n">
        <v>5</v>
      </c>
      <c r="E286" s="18" t="n">
        <v>0</v>
      </c>
      <c r="F286" s="19" t="n">
        <v>7340419</v>
      </c>
      <c r="G286" s="18" t="s">
        <v>47</v>
      </c>
      <c r="H286" s="20" t="s">
        <v>412</v>
      </c>
      <c r="I286" s="21" t="s">
        <v>415</v>
      </c>
      <c r="J286" s="21"/>
      <c r="K286" s="22" t="n">
        <v>0.72</v>
      </c>
      <c r="L286" s="18" t="s">
        <v>63</v>
      </c>
      <c r="M286" s="23" t="n">
        <v>0</v>
      </c>
      <c r="N286" s="18"/>
      <c r="O286" s="24" t="n">
        <f aca="false">ROUND(K286*M286,0)</f>
        <v>0</v>
      </c>
      <c r="P286" s="16" t="n">
        <v>0.00141</v>
      </c>
      <c r="Q286" s="22" t="n">
        <f aca="false">ROUND(K286*P286,3)</f>
        <v>0.001</v>
      </c>
      <c r="R286" s="18"/>
      <c r="S286" s="18"/>
      <c r="T286" s="16" t="n">
        <v>0</v>
      </c>
      <c r="U286" s="25" t="n">
        <f aca="false">ROUND(O286*T286,2)</f>
        <v>0</v>
      </c>
      <c r="W286" s="25" t="n">
        <f aca="false">ROUND(O286*A286,2)</f>
        <v>0</v>
      </c>
      <c r="X286" s="18" t="s">
        <v>51</v>
      </c>
    </row>
    <row r="287" s="17" customFormat="true" ht="38.25" hidden="false" customHeight="true" outlineLevel="0" collapsed="false">
      <c r="A287" s="16" t="n">
        <v>1</v>
      </c>
      <c r="D287" s="18" t="n">
        <v>6</v>
      </c>
      <c r="E287" s="18" t="n">
        <v>0</v>
      </c>
      <c r="F287" s="19" t="n">
        <v>7341593</v>
      </c>
      <c r="G287" s="18" t="s">
        <v>47</v>
      </c>
      <c r="H287" s="20" t="s">
        <v>416</v>
      </c>
      <c r="I287" s="21" t="s">
        <v>417</v>
      </c>
      <c r="J287" s="21"/>
      <c r="K287" s="22" t="n">
        <v>12.42</v>
      </c>
      <c r="L287" s="18" t="s">
        <v>81</v>
      </c>
      <c r="M287" s="23" t="n">
        <v>0</v>
      </c>
      <c r="N287" s="18"/>
      <c r="O287" s="24" t="n">
        <f aca="false">ROUND(K287*M287,0)</f>
        <v>0</v>
      </c>
      <c r="P287" s="16" t="n">
        <v>0.00769</v>
      </c>
      <c r="Q287" s="22" t="n">
        <f aca="false">ROUND(K287*P287,3)</f>
        <v>0.096</v>
      </c>
      <c r="R287" s="18"/>
      <c r="S287" s="18"/>
      <c r="T287" s="16" t="n">
        <v>0</v>
      </c>
      <c r="U287" s="25" t="n">
        <f aca="false">ROUND(O287*T287,2)</f>
        <v>0</v>
      </c>
      <c r="W287" s="25" t="n">
        <f aca="false">ROUND(O287*A287,2)</f>
        <v>0</v>
      </c>
      <c r="X287" s="18" t="s">
        <v>51</v>
      </c>
    </row>
    <row r="288" s="17" customFormat="true" ht="25.5" hidden="false" customHeight="true" outlineLevel="0" collapsed="false">
      <c r="A288" s="16" t="n">
        <v>1</v>
      </c>
      <c r="D288" s="18" t="n">
        <v>7</v>
      </c>
      <c r="E288" s="18" t="n">
        <v>0</v>
      </c>
      <c r="F288" s="19" t="n">
        <v>7341883</v>
      </c>
      <c r="G288" s="18" t="s">
        <v>47</v>
      </c>
      <c r="H288" s="20" t="s">
        <v>418</v>
      </c>
      <c r="I288" s="21" t="s">
        <v>419</v>
      </c>
      <c r="J288" s="21"/>
      <c r="K288" s="22" t="n">
        <v>26.2</v>
      </c>
      <c r="L288" s="18" t="s">
        <v>63</v>
      </c>
      <c r="M288" s="23" t="n">
        <v>0</v>
      </c>
      <c r="N288" s="18"/>
      <c r="O288" s="24" t="n">
        <f aca="false">ROUND(K288*M288,0)</f>
        <v>0</v>
      </c>
      <c r="P288" s="16" t="n">
        <v>0.00334</v>
      </c>
      <c r="Q288" s="22" t="n">
        <f aca="false">ROUND(K288*P288,3)</f>
        <v>0.088</v>
      </c>
      <c r="R288" s="18"/>
      <c r="S288" s="18"/>
      <c r="T288" s="16" t="n">
        <v>0</v>
      </c>
      <c r="U288" s="25" t="n">
        <f aca="false">ROUND(O288*T288,2)</f>
        <v>0</v>
      </c>
      <c r="W288" s="25" t="n">
        <f aca="false">ROUND(O288*A288,2)</f>
        <v>0</v>
      </c>
      <c r="X288" s="18" t="s">
        <v>51</v>
      </c>
    </row>
    <row r="289" s="17" customFormat="true" ht="25.5" hidden="false" customHeight="true" outlineLevel="0" collapsed="false">
      <c r="A289" s="16" t="n">
        <v>1</v>
      </c>
      <c r="D289" s="18" t="n">
        <v>8</v>
      </c>
      <c r="E289" s="18" t="n">
        <v>0</v>
      </c>
      <c r="F289" s="19" t="n">
        <v>7341937</v>
      </c>
      <c r="G289" s="18" t="s">
        <v>47</v>
      </c>
      <c r="H289" s="20" t="s">
        <v>420</v>
      </c>
      <c r="I289" s="21" t="s">
        <v>421</v>
      </c>
      <c r="J289" s="21"/>
      <c r="K289" s="22" t="n">
        <v>4.6</v>
      </c>
      <c r="L289" s="18" t="s">
        <v>63</v>
      </c>
      <c r="M289" s="23" t="n">
        <v>0</v>
      </c>
      <c r="N289" s="18"/>
      <c r="O289" s="24" t="n">
        <f aca="false">ROUND(K289*M289,0)</f>
        <v>0</v>
      </c>
      <c r="P289" s="16" t="n">
        <v>0.00254</v>
      </c>
      <c r="Q289" s="22" t="n">
        <f aca="false">ROUND(K289*P289,3)</f>
        <v>0.012</v>
      </c>
      <c r="R289" s="18"/>
      <c r="S289" s="18"/>
      <c r="T289" s="16" t="n">
        <v>0</v>
      </c>
      <c r="U289" s="25" t="n">
        <f aca="false">ROUND(O289*T289,2)</f>
        <v>0</v>
      </c>
      <c r="W289" s="25" t="n">
        <f aca="false">ROUND(O289*A289,2)</f>
        <v>0</v>
      </c>
      <c r="X289" s="18" t="s">
        <v>51</v>
      </c>
    </row>
    <row r="290" s="17" customFormat="true" ht="25.5" hidden="false" customHeight="true" outlineLevel="0" collapsed="false">
      <c r="A290" s="16" t="n">
        <v>1</v>
      </c>
      <c r="D290" s="18" t="n">
        <v>9</v>
      </c>
      <c r="E290" s="18" t="n">
        <v>0</v>
      </c>
      <c r="F290" s="19" t="n">
        <v>7341607</v>
      </c>
      <c r="G290" s="18" t="s">
        <v>47</v>
      </c>
      <c r="H290" s="20" t="s">
        <v>422</v>
      </c>
      <c r="I290" s="21" t="s">
        <v>423</v>
      </c>
      <c r="J290" s="21"/>
      <c r="K290" s="22" t="n">
        <v>38.95</v>
      </c>
      <c r="L290" s="18" t="s">
        <v>63</v>
      </c>
      <c r="M290" s="23" t="n">
        <v>0</v>
      </c>
      <c r="N290" s="18"/>
      <c r="O290" s="24" t="n">
        <f aca="false">ROUND(K290*M290,0)</f>
        <v>0</v>
      </c>
      <c r="P290" s="16" t="n">
        <v>0.00317</v>
      </c>
      <c r="Q290" s="22" t="n">
        <f aca="false">ROUND(K290*P290,3)</f>
        <v>0.123</v>
      </c>
      <c r="R290" s="18"/>
      <c r="S290" s="18"/>
      <c r="T290" s="16" t="n">
        <v>0</v>
      </c>
      <c r="U290" s="25" t="n">
        <f aca="false">ROUND(O290*T290,2)</f>
        <v>0</v>
      </c>
      <c r="W290" s="25" t="n">
        <f aca="false">ROUND(O290*A290,2)</f>
        <v>0</v>
      </c>
      <c r="X290" s="18" t="s">
        <v>51</v>
      </c>
    </row>
    <row r="291" s="17" customFormat="true" ht="25.5" hidden="false" customHeight="true" outlineLevel="0" collapsed="false">
      <c r="A291" s="16" t="n">
        <v>1</v>
      </c>
      <c r="D291" s="18" t="n">
        <v>10</v>
      </c>
      <c r="E291" s="18" t="n">
        <v>0</v>
      </c>
      <c r="F291" s="19" t="n">
        <v>7341655</v>
      </c>
      <c r="G291" s="18" t="s">
        <v>47</v>
      </c>
      <c r="H291" s="20" t="s">
        <v>424</v>
      </c>
      <c r="I291" s="21" t="s">
        <v>425</v>
      </c>
      <c r="J291" s="21"/>
      <c r="K291" s="22" t="n">
        <v>2.106</v>
      </c>
      <c r="L291" s="18" t="s">
        <v>81</v>
      </c>
      <c r="M291" s="23" t="n">
        <v>0</v>
      </c>
      <c r="N291" s="18"/>
      <c r="O291" s="24" t="n">
        <f aca="false">ROUND(K291*M291,0)</f>
        <v>0</v>
      </c>
      <c r="P291" s="16" t="n">
        <v>0.00674</v>
      </c>
      <c r="Q291" s="22" t="n">
        <f aca="false">ROUND(K291*P291,3)</f>
        <v>0.014</v>
      </c>
      <c r="R291" s="18"/>
      <c r="S291" s="18"/>
      <c r="T291" s="16" t="n">
        <v>0</v>
      </c>
      <c r="U291" s="25" t="n">
        <f aca="false">ROUND(O291*T291,2)</f>
        <v>0</v>
      </c>
      <c r="W291" s="25" t="n">
        <f aca="false">ROUND(O291*A291,2)</f>
        <v>0</v>
      </c>
      <c r="X291" s="18" t="s">
        <v>51</v>
      </c>
    </row>
    <row r="292" s="17" customFormat="true" ht="25.5" hidden="false" customHeight="true" outlineLevel="0" collapsed="false">
      <c r="A292" s="16" t="n">
        <v>1</v>
      </c>
      <c r="D292" s="18" t="n">
        <v>11</v>
      </c>
      <c r="E292" s="18" t="n">
        <v>0</v>
      </c>
      <c r="F292" s="19" t="n">
        <v>7341769</v>
      </c>
      <c r="G292" s="18" t="s">
        <v>47</v>
      </c>
      <c r="H292" s="20" t="s">
        <v>426</v>
      </c>
      <c r="I292" s="21" t="s">
        <v>427</v>
      </c>
      <c r="J292" s="21"/>
      <c r="K292" s="22" t="n">
        <v>57</v>
      </c>
      <c r="L292" s="18" t="s">
        <v>63</v>
      </c>
      <c r="M292" s="23" t="n">
        <v>0</v>
      </c>
      <c r="N292" s="18"/>
      <c r="O292" s="24" t="n">
        <f aca="false">ROUND(K292*M292,0)</f>
        <v>0</v>
      </c>
      <c r="P292" s="16" t="n">
        <v>0.00157</v>
      </c>
      <c r="Q292" s="22" t="n">
        <f aca="false">ROUND(K292*P292,3)</f>
        <v>0.089</v>
      </c>
      <c r="R292" s="18"/>
      <c r="S292" s="18"/>
      <c r="T292" s="16" t="n">
        <v>0</v>
      </c>
      <c r="U292" s="25" t="n">
        <f aca="false">ROUND(O292*T292,2)</f>
        <v>0</v>
      </c>
      <c r="W292" s="25" t="n">
        <f aca="false">ROUND(O292*A292,2)</f>
        <v>0</v>
      </c>
      <c r="X292" s="18" t="s">
        <v>51</v>
      </c>
    </row>
    <row r="293" s="17" customFormat="true" ht="25.5" hidden="false" customHeight="true" outlineLevel="0" collapsed="false">
      <c r="A293" s="16" t="n">
        <v>1</v>
      </c>
      <c r="D293" s="18" t="n">
        <v>12</v>
      </c>
      <c r="E293" s="18" t="n">
        <v>0</v>
      </c>
      <c r="F293" s="19" t="n">
        <v>7341986</v>
      </c>
      <c r="G293" s="18" t="s">
        <v>47</v>
      </c>
      <c r="H293" s="20" t="s">
        <v>428</v>
      </c>
      <c r="I293" s="21" t="s">
        <v>429</v>
      </c>
      <c r="J293" s="21"/>
      <c r="K293" s="22" t="n">
        <v>42.57</v>
      </c>
      <c r="L293" s="18" t="s">
        <v>63</v>
      </c>
      <c r="M293" s="23" t="n">
        <v>0</v>
      </c>
      <c r="N293" s="18"/>
      <c r="O293" s="24" t="n">
        <f aca="false">ROUND(K293*M293,0)</f>
        <v>0</v>
      </c>
      <c r="P293" s="16" t="n">
        <v>0.00221</v>
      </c>
      <c r="Q293" s="22" t="n">
        <f aca="false">ROUND(K293*P293,3)</f>
        <v>0.094</v>
      </c>
      <c r="R293" s="18"/>
      <c r="S293" s="18"/>
      <c r="T293" s="16" t="n">
        <v>0</v>
      </c>
      <c r="U293" s="25" t="n">
        <f aca="false">ROUND(O293*T293,2)</f>
        <v>0</v>
      </c>
      <c r="W293" s="25" t="n">
        <f aca="false">ROUND(O293*A293,2)</f>
        <v>0</v>
      </c>
      <c r="X293" s="18" t="s">
        <v>51</v>
      </c>
    </row>
    <row r="294" s="17" customFormat="true" ht="25.5" hidden="false" customHeight="true" outlineLevel="0" collapsed="false">
      <c r="A294" s="16" t="n">
        <v>1</v>
      </c>
      <c r="D294" s="18" t="n">
        <v>13</v>
      </c>
      <c r="E294" s="18" t="n">
        <v>0</v>
      </c>
      <c r="F294" s="19" t="n">
        <v>7341849</v>
      </c>
      <c r="G294" s="18" t="s">
        <v>47</v>
      </c>
      <c r="H294" s="20" t="s">
        <v>430</v>
      </c>
      <c r="I294" s="21" t="s">
        <v>431</v>
      </c>
      <c r="J294" s="21"/>
      <c r="K294" s="22" t="n">
        <v>6</v>
      </c>
      <c r="L294" s="18" t="s">
        <v>70</v>
      </c>
      <c r="M294" s="23" t="n">
        <v>0</v>
      </c>
      <c r="N294" s="18"/>
      <c r="O294" s="24" t="n">
        <f aca="false">ROUND(K294*M294,0)</f>
        <v>0</v>
      </c>
      <c r="P294" s="16" t="n">
        <v>0.00327</v>
      </c>
      <c r="Q294" s="22" t="n">
        <f aca="false">ROUND(K294*P294,3)</f>
        <v>0.02</v>
      </c>
      <c r="R294" s="18"/>
      <c r="S294" s="18"/>
      <c r="T294" s="16" t="n">
        <v>0</v>
      </c>
      <c r="U294" s="25" t="n">
        <f aca="false">ROUND(O294*T294,2)</f>
        <v>0</v>
      </c>
      <c r="W294" s="25" t="n">
        <f aca="false">ROUND(O294*A294,2)</f>
        <v>0</v>
      </c>
      <c r="X294" s="18" t="s">
        <v>51</v>
      </c>
    </row>
    <row r="295" s="17" customFormat="true" ht="38.25" hidden="false" customHeight="true" outlineLevel="0" collapsed="false">
      <c r="A295" s="16" t="n">
        <v>1</v>
      </c>
      <c r="D295" s="18" t="n">
        <v>14</v>
      </c>
      <c r="E295" s="18" t="n">
        <v>0</v>
      </c>
      <c r="F295" s="19" t="n">
        <v>7341922</v>
      </c>
      <c r="G295" s="18" t="s">
        <v>47</v>
      </c>
      <c r="H295" s="20" t="s">
        <v>432</v>
      </c>
      <c r="I295" s="21" t="s">
        <v>433</v>
      </c>
      <c r="J295" s="21"/>
      <c r="K295" s="22" t="n">
        <v>51.2</v>
      </c>
      <c r="L295" s="18" t="s">
        <v>63</v>
      </c>
      <c r="M295" s="23" t="n">
        <v>0</v>
      </c>
      <c r="N295" s="18"/>
      <c r="O295" s="24" t="n">
        <f aca="false">ROUND(K295*M295,0)</f>
        <v>0</v>
      </c>
      <c r="P295" s="16" t="n">
        <v>0.00127</v>
      </c>
      <c r="Q295" s="22" t="n">
        <f aca="false">ROUND(K295*P295,3)</f>
        <v>0.065</v>
      </c>
      <c r="R295" s="18"/>
      <c r="S295" s="18"/>
      <c r="T295" s="16" t="n">
        <v>0</v>
      </c>
      <c r="U295" s="25" t="n">
        <f aca="false">ROUND(O295*T295,2)</f>
        <v>0</v>
      </c>
      <c r="W295" s="25" t="n">
        <f aca="false">ROUND(O295*A295,2)</f>
        <v>0</v>
      </c>
      <c r="X295" s="18" t="s">
        <v>51</v>
      </c>
    </row>
    <row r="296" customFormat="false" ht="3" hidden="false" customHeight="true" outlineLevel="0" collapsed="false"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customFormat="false" ht="15" hidden="false" customHeight="true" outlineLevel="0" collapsed="false">
      <c r="D297" s="26" t="s">
        <v>56</v>
      </c>
      <c r="E297" s="26"/>
      <c r="F297" s="26"/>
      <c r="G297" s="26"/>
      <c r="H297" s="27" t="s">
        <v>407</v>
      </c>
      <c r="I297" s="28" t="s">
        <v>408</v>
      </c>
      <c r="O297" s="29" t="n">
        <f aca="false">ROUND(SUBTOTAL(9,O281:O296),0)</f>
        <v>0</v>
      </c>
      <c r="Q297" s="30" t="n">
        <f aca="false">ROUND(SUBTOTAL(9,Q281:Q296),3)</f>
        <v>0.618</v>
      </c>
      <c r="S297" s="30" t="n">
        <f aca="false">ROUND(SUBTOTAL(9,S281:S296),3)</f>
        <v>0</v>
      </c>
      <c r="U297" s="1" t="n">
        <f aca="false">ROUND(SUBTOTAL(9,U281:U296),2)</f>
        <v>0</v>
      </c>
      <c r="W297" s="1" t="n">
        <f aca="false">ROUND(SUBTOTAL(9,W281:W296),2)</f>
        <v>0</v>
      </c>
    </row>
    <row r="298" customFormat="false" ht="12.75" hidden="false" customHeight="true" outlineLevel="0" collapsed="false"/>
    <row r="299" customFormat="false" ht="15" hidden="false" customHeight="true" outlineLevel="0" collapsed="false">
      <c r="D299" s="5"/>
      <c r="E299" s="5"/>
      <c r="F299" s="5"/>
      <c r="G299" s="5"/>
      <c r="H299" s="14" t="s">
        <v>434</v>
      </c>
      <c r="I299" s="15" t="s">
        <v>435</v>
      </c>
      <c r="J299" s="15"/>
      <c r="K299" s="15"/>
      <c r="L299" s="15"/>
      <c r="M299" s="15"/>
      <c r="N299" s="15"/>
      <c r="O299" s="15"/>
      <c r="P299" s="6"/>
      <c r="Q299" s="6"/>
      <c r="R299" s="6"/>
      <c r="S299" s="6"/>
      <c r="X299" s="1" t="s">
        <v>26</v>
      </c>
    </row>
    <row r="300" customFormat="false" ht="3" hidden="false" customHeight="true" outlineLevel="0" collapsed="false"/>
    <row r="301" customFormat="false" ht="25.5" hidden="false" customHeight="true" outlineLevel="0" collapsed="false">
      <c r="A301" s="31" t="n">
        <v>1</v>
      </c>
      <c r="D301" s="1" t="n">
        <v>1</v>
      </c>
      <c r="E301" s="1" t="n">
        <v>0</v>
      </c>
      <c r="F301" s="4" t="n">
        <v>7371678</v>
      </c>
      <c r="G301" s="1" t="s">
        <v>47</v>
      </c>
      <c r="H301" s="32" t="s">
        <v>436</v>
      </c>
      <c r="I301" s="33" t="s">
        <v>437</v>
      </c>
      <c r="J301" s="33"/>
      <c r="K301" s="34" t="n">
        <v>240.911</v>
      </c>
      <c r="L301" s="1" t="s">
        <v>81</v>
      </c>
      <c r="M301" s="35" t="n">
        <v>0</v>
      </c>
      <c r="O301" s="36" t="n">
        <f aca="false">ROUND(K301*M301,0)</f>
        <v>0</v>
      </c>
      <c r="R301" s="31" t="n">
        <v>0.014</v>
      </c>
      <c r="S301" s="34" t="n">
        <f aca="false">ROUND(K301*R301,3)</f>
        <v>3.373</v>
      </c>
      <c r="T301" s="31" t="n">
        <v>0</v>
      </c>
      <c r="U301" s="37" t="n">
        <f aca="false">ROUND(O301*T301,2)</f>
        <v>0</v>
      </c>
      <c r="W301" s="37" t="n">
        <f aca="false">ROUND(O301*A301,2)</f>
        <v>0</v>
      </c>
      <c r="X301" s="1" t="s">
        <v>51</v>
      </c>
    </row>
    <row r="302" s="17" customFormat="true" ht="38.25" hidden="false" customHeight="true" outlineLevel="0" collapsed="false">
      <c r="A302" s="16" t="n">
        <v>1</v>
      </c>
      <c r="D302" s="18" t="n">
        <v>2</v>
      </c>
      <c r="E302" s="18" t="n">
        <v>0</v>
      </c>
      <c r="F302" s="19" t="n">
        <v>7370359</v>
      </c>
      <c r="G302" s="18" t="s">
        <v>47</v>
      </c>
      <c r="H302" s="20" t="s">
        <v>438</v>
      </c>
      <c r="I302" s="21" t="s">
        <v>439</v>
      </c>
      <c r="J302" s="21"/>
      <c r="K302" s="22" t="n">
        <v>231.69</v>
      </c>
      <c r="L302" s="18" t="s">
        <v>81</v>
      </c>
      <c r="M302" s="23" t="n">
        <v>0</v>
      </c>
      <c r="N302" s="18"/>
      <c r="O302" s="24" t="n">
        <f aca="false">ROUND(K302*M302,0)</f>
        <v>0</v>
      </c>
      <c r="P302" s="16" t="n">
        <v>0.01303</v>
      </c>
      <c r="Q302" s="22" t="n">
        <f aca="false">ROUND(K302*P302,3)</f>
        <v>3.019</v>
      </c>
      <c r="R302" s="16"/>
      <c r="S302" s="22"/>
      <c r="T302" s="16" t="n">
        <v>0</v>
      </c>
      <c r="U302" s="25" t="n">
        <f aca="false">ROUND(O302*T302,2)</f>
        <v>0</v>
      </c>
      <c r="W302" s="25" t="n">
        <f aca="false">ROUND(O302*A302,2)</f>
        <v>0</v>
      </c>
      <c r="X302" s="18" t="s">
        <v>51</v>
      </c>
    </row>
    <row r="303" s="17" customFormat="true" ht="25.5" hidden="false" customHeight="true" outlineLevel="0" collapsed="false">
      <c r="A303" s="16" t="n">
        <v>1</v>
      </c>
      <c r="D303" s="18" t="n">
        <v>3</v>
      </c>
      <c r="E303" s="18" t="n">
        <v>0</v>
      </c>
      <c r="F303" s="19" t="n">
        <v>7370376</v>
      </c>
      <c r="G303" s="18" t="s">
        <v>47</v>
      </c>
      <c r="H303" s="20" t="s">
        <v>440</v>
      </c>
      <c r="I303" s="21" t="s">
        <v>441</v>
      </c>
      <c r="J303" s="21"/>
      <c r="K303" s="22" t="n">
        <v>35.906</v>
      </c>
      <c r="L303" s="18" t="s">
        <v>81</v>
      </c>
      <c r="M303" s="23" t="n">
        <v>0</v>
      </c>
      <c r="N303" s="18"/>
      <c r="O303" s="24" t="n">
        <f aca="false">ROUND(K303*M303,0)</f>
        <v>0</v>
      </c>
      <c r="P303" s="16"/>
      <c r="Q303" s="22"/>
      <c r="R303" s="16"/>
      <c r="S303" s="22"/>
      <c r="T303" s="16" t="n">
        <v>0</v>
      </c>
      <c r="U303" s="25" t="n">
        <f aca="false">ROUND(O303*T303,2)</f>
        <v>0</v>
      </c>
      <c r="W303" s="25" t="n">
        <f aca="false">ROUND(O303*A303,2)</f>
        <v>0</v>
      </c>
      <c r="X303" s="18" t="s">
        <v>51</v>
      </c>
    </row>
    <row r="304" s="17" customFormat="true" ht="25.5" hidden="false" customHeight="true" outlineLevel="0" collapsed="false">
      <c r="A304" s="16" t="n">
        <v>1</v>
      </c>
      <c r="D304" s="18" t="n">
        <v>4</v>
      </c>
      <c r="E304" s="18" t="n">
        <v>0</v>
      </c>
      <c r="F304" s="19" t="n">
        <v>7370455</v>
      </c>
      <c r="G304" s="18" t="s">
        <v>47</v>
      </c>
      <c r="H304" s="20" t="s">
        <v>442</v>
      </c>
      <c r="I304" s="21" t="s">
        <v>443</v>
      </c>
      <c r="J304" s="21"/>
      <c r="K304" s="22" t="n">
        <v>17.065</v>
      </c>
      <c r="L304" s="18" t="s">
        <v>63</v>
      </c>
      <c r="M304" s="23" t="n">
        <v>0</v>
      </c>
      <c r="N304" s="18"/>
      <c r="O304" s="24" t="n">
        <f aca="false">ROUND(K304*M304,0)</f>
        <v>0</v>
      </c>
      <c r="P304" s="16" t="n">
        <v>0.00409</v>
      </c>
      <c r="Q304" s="22" t="n">
        <f aca="false">ROUND(K304*P304,3)</f>
        <v>0.07</v>
      </c>
      <c r="R304" s="16"/>
      <c r="S304" s="22"/>
      <c r="T304" s="16" t="n">
        <v>0</v>
      </c>
      <c r="U304" s="25" t="n">
        <f aca="false">ROUND(O304*T304,2)</f>
        <v>0</v>
      </c>
      <c r="W304" s="25" t="n">
        <f aca="false">ROUND(O304*A304,2)</f>
        <v>0</v>
      </c>
      <c r="X304" s="18" t="s">
        <v>51</v>
      </c>
    </row>
    <row r="305" customFormat="false" ht="3" hidden="false" customHeight="true" outlineLevel="0" collapsed="false"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customFormat="false" ht="15" hidden="false" customHeight="true" outlineLevel="0" collapsed="false">
      <c r="D306" s="26" t="s">
        <v>56</v>
      </c>
      <c r="E306" s="26"/>
      <c r="F306" s="26"/>
      <c r="G306" s="26"/>
      <c r="H306" s="27" t="s">
        <v>434</v>
      </c>
      <c r="I306" s="28" t="s">
        <v>435</v>
      </c>
      <c r="O306" s="29" t="n">
        <f aca="false">ROUND(SUBTOTAL(9,O300:O305),0)</f>
        <v>0</v>
      </c>
      <c r="Q306" s="30" t="n">
        <f aca="false">ROUND(SUBTOTAL(9,Q300:Q305),3)</f>
        <v>3.089</v>
      </c>
      <c r="S306" s="30" t="n">
        <f aca="false">ROUND(SUBTOTAL(9,S300:S305),3)</f>
        <v>3.373</v>
      </c>
      <c r="U306" s="1" t="n">
        <f aca="false">ROUND(SUBTOTAL(9,U300:U305),2)</f>
        <v>0</v>
      </c>
      <c r="W306" s="1" t="n">
        <f aca="false">ROUND(SUBTOTAL(9,W300:W305),2)</f>
        <v>0</v>
      </c>
    </row>
    <row r="307" customFormat="false" ht="12.75" hidden="false" customHeight="true" outlineLevel="0" collapsed="false"/>
    <row r="308" customFormat="false" ht="15" hidden="false" customHeight="true" outlineLevel="0" collapsed="false">
      <c r="D308" s="5"/>
      <c r="E308" s="5"/>
      <c r="F308" s="5"/>
      <c r="G308" s="5"/>
      <c r="H308" s="14" t="s">
        <v>444</v>
      </c>
      <c r="I308" s="15" t="s">
        <v>445</v>
      </c>
      <c r="J308" s="15"/>
      <c r="K308" s="15"/>
      <c r="L308" s="15"/>
      <c r="M308" s="15"/>
      <c r="N308" s="15"/>
      <c r="O308" s="15"/>
      <c r="P308" s="6"/>
      <c r="Q308" s="6"/>
      <c r="R308" s="6"/>
      <c r="S308" s="6"/>
      <c r="X308" s="1" t="s">
        <v>26</v>
      </c>
    </row>
    <row r="309" customFormat="false" ht="3" hidden="false" customHeight="true" outlineLevel="0" collapsed="false"/>
    <row r="310" s="17" customFormat="true" ht="25.5" hidden="false" customHeight="true" outlineLevel="0" collapsed="false">
      <c r="A310" s="16" t="n">
        <v>1</v>
      </c>
      <c r="D310" s="18" t="n">
        <v>1</v>
      </c>
      <c r="E310" s="18" t="n">
        <v>0</v>
      </c>
      <c r="F310" s="19" t="n">
        <v>7401224</v>
      </c>
      <c r="G310" s="18" t="s">
        <v>47</v>
      </c>
      <c r="H310" s="20" t="s">
        <v>446</v>
      </c>
      <c r="I310" s="21" t="s">
        <v>447</v>
      </c>
      <c r="J310" s="21"/>
      <c r="K310" s="22" t="n">
        <v>9.628</v>
      </c>
      <c r="L310" s="18" t="s">
        <v>81</v>
      </c>
      <c r="M310" s="23" t="n">
        <v>0</v>
      </c>
      <c r="N310" s="18"/>
      <c r="O310" s="24" t="n">
        <f aca="false">ROUND(K310*M310,0)</f>
        <v>0</v>
      </c>
      <c r="P310" s="18"/>
      <c r="Q310" s="18"/>
      <c r="R310" s="16" t="n">
        <v>0.01638</v>
      </c>
      <c r="S310" s="22" t="n">
        <f aca="false">ROUND(K310*R310,3)</f>
        <v>0.158</v>
      </c>
      <c r="T310" s="16" t="n">
        <v>0</v>
      </c>
      <c r="U310" s="25" t="n">
        <f aca="false">ROUND(O310*T310,2)</f>
        <v>0</v>
      </c>
      <c r="W310" s="25" t="n">
        <f aca="false">ROUND(O310*A310,2)</f>
        <v>0</v>
      </c>
      <c r="X310" s="18" t="s">
        <v>51</v>
      </c>
    </row>
    <row r="311" s="17" customFormat="true" ht="12.75" hidden="false" customHeight="true" outlineLevel="0" collapsed="false">
      <c r="A311" s="16" t="n">
        <v>1</v>
      </c>
      <c r="D311" s="18" t="n">
        <v>2</v>
      </c>
      <c r="E311" s="18" t="n">
        <v>0</v>
      </c>
      <c r="F311" s="19" t="n">
        <v>7401422</v>
      </c>
      <c r="G311" s="18" t="s">
        <v>47</v>
      </c>
      <c r="H311" s="20" t="s">
        <v>448</v>
      </c>
      <c r="I311" s="21" t="s">
        <v>449</v>
      </c>
      <c r="J311" s="21"/>
      <c r="K311" s="22" t="n">
        <v>17</v>
      </c>
      <c r="L311" s="18" t="s">
        <v>70</v>
      </c>
      <c r="M311" s="23" t="n">
        <v>0</v>
      </c>
      <c r="N311" s="18"/>
      <c r="O311" s="24" t="n">
        <f aca="false">ROUND(K311*M311,0)</f>
        <v>0</v>
      </c>
      <c r="P311" s="18"/>
      <c r="Q311" s="18"/>
      <c r="R311" s="16" t="n">
        <v>0.024</v>
      </c>
      <c r="S311" s="22" t="n">
        <f aca="false">ROUND(K311*R311,3)</f>
        <v>0.408</v>
      </c>
      <c r="T311" s="16" t="n">
        <v>0</v>
      </c>
      <c r="U311" s="25" t="n">
        <f aca="false">ROUND(O311*T311,2)</f>
        <v>0</v>
      </c>
      <c r="W311" s="25" t="n">
        <f aca="false">ROUND(O311*A311,2)</f>
        <v>0</v>
      </c>
      <c r="X311" s="18" t="s">
        <v>51</v>
      </c>
    </row>
    <row r="312" s="17" customFormat="true" ht="12.75" hidden="false" customHeight="true" outlineLevel="0" collapsed="false">
      <c r="A312" s="16" t="n">
        <v>1</v>
      </c>
      <c r="D312" s="18" t="n">
        <v>3</v>
      </c>
      <c r="E312" s="18" t="n">
        <v>0</v>
      </c>
      <c r="F312" s="19" t="n">
        <v>7401423</v>
      </c>
      <c r="G312" s="18" t="s">
        <v>47</v>
      </c>
      <c r="H312" s="20" t="s">
        <v>450</v>
      </c>
      <c r="I312" s="21" t="s">
        <v>451</v>
      </c>
      <c r="J312" s="21"/>
      <c r="K312" s="22" t="n">
        <v>2</v>
      </c>
      <c r="L312" s="18" t="s">
        <v>70</v>
      </c>
      <c r="M312" s="23" t="n">
        <v>0</v>
      </c>
      <c r="N312" s="18"/>
      <c r="O312" s="24" t="n">
        <f aca="false">ROUND(K312*M312,0)</f>
        <v>0</v>
      </c>
      <c r="P312" s="18"/>
      <c r="Q312" s="18"/>
      <c r="R312" s="16" t="n">
        <v>0.028</v>
      </c>
      <c r="S312" s="22" t="n">
        <f aca="false">ROUND(K312*R312,3)</f>
        <v>0.056</v>
      </c>
      <c r="T312" s="16" t="n">
        <v>0</v>
      </c>
      <c r="U312" s="25" t="n">
        <f aca="false">ROUND(O312*T312,2)</f>
        <v>0</v>
      </c>
      <c r="W312" s="25" t="n">
        <f aca="false">ROUND(O312*A312,2)</f>
        <v>0</v>
      </c>
      <c r="X312" s="18" t="s">
        <v>51</v>
      </c>
    </row>
    <row r="313" s="17" customFormat="true" ht="12.75" hidden="false" customHeight="true" outlineLevel="0" collapsed="false">
      <c r="A313" s="16" t="n">
        <v>1</v>
      </c>
      <c r="D313" s="18" t="n">
        <v>4</v>
      </c>
      <c r="E313" s="18" t="n">
        <v>0</v>
      </c>
      <c r="F313" s="19" t="n">
        <v>7401282</v>
      </c>
      <c r="G313" s="18" t="s">
        <v>47</v>
      </c>
      <c r="H313" s="20" t="s">
        <v>452</v>
      </c>
      <c r="I313" s="21" t="s">
        <v>453</v>
      </c>
      <c r="J313" s="21"/>
      <c r="K313" s="22" t="n">
        <v>16</v>
      </c>
      <c r="L313" s="18" t="s">
        <v>70</v>
      </c>
      <c r="M313" s="23" t="n">
        <v>0</v>
      </c>
      <c r="N313" s="18"/>
      <c r="O313" s="24" t="n">
        <f aca="false">ROUND(K313*M313,0)</f>
        <v>0</v>
      </c>
      <c r="P313" s="18"/>
      <c r="Q313" s="18"/>
      <c r="R313" s="16" t="n">
        <v>0.0018</v>
      </c>
      <c r="S313" s="22" t="n">
        <f aca="false">ROUND(K313*R313,3)</f>
        <v>0.029</v>
      </c>
      <c r="T313" s="16" t="n">
        <v>0</v>
      </c>
      <c r="U313" s="25" t="n">
        <f aca="false">ROUND(O313*T313,2)</f>
        <v>0</v>
      </c>
      <c r="W313" s="25" t="n">
        <f aca="false">ROUND(O313*A313,2)</f>
        <v>0</v>
      </c>
      <c r="X313" s="18" t="s">
        <v>51</v>
      </c>
    </row>
    <row r="314" s="17" customFormat="true" ht="38.25" hidden="false" customHeight="true" outlineLevel="0" collapsed="false">
      <c r="A314" s="16" t="n">
        <v>1</v>
      </c>
      <c r="D314" s="18" t="n">
        <v>5</v>
      </c>
      <c r="E314" s="18" t="n">
        <v>0</v>
      </c>
      <c r="F314" s="19" t="n">
        <v>7400901</v>
      </c>
      <c r="G314" s="18" t="s">
        <v>47</v>
      </c>
      <c r="H314" s="20" t="s">
        <v>454</v>
      </c>
      <c r="I314" s="21" t="s">
        <v>455</v>
      </c>
      <c r="J314" s="21"/>
      <c r="K314" s="22" t="n">
        <v>2</v>
      </c>
      <c r="L314" s="18" t="s">
        <v>70</v>
      </c>
      <c r="M314" s="23" t="n">
        <v>0</v>
      </c>
      <c r="N314" s="18"/>
      <c r="O314" s="24" t="n">
        <f aca="false">ROUND(K314*M314,0)</f>
        <v>0</v>
      </c>
      <c r="P314" s="16" t="n">
        <v>0.00045</v>
      </c>
      <c r="Q314" s="22" t="n">
        <f aca="false">ROUND(K314*P314,3)</f>
        <v>0.001</v>
      </c>
      <c r="R314" s="16"/>
      <c r="S314" s="22"/>
      <c r="T314" s="16" t="n">
        <v>0</v>
      </c>
      <c r="U314" s="25" t="n">
        <f aca="false">ROUND(O314*T314,2)</f>
        <v>0</v>
      </c>
      <c r="W314" s="25" t="n">
        <f aca="false">ROUND(O314*A314,2)</f>
        <v>0</v>
      </c>
      <c r="X314" s="18" t="s">
        <v>51</v>
      </c>
    </row>
    <row r="315" s="17" customFormat="true" ht="51" hidden="false" customHeight="true" outlineLevel="0" collapsed="false">
      <c r="A315" s="16" t="n">
        <v>1</v>
      </c>
      <c r="D315" s="18" t="n">
        <v>6</v>
      </c>
      <c r="E315" s="18" t="n">
        <v>0</v>
      </c>
      <c r="F315" s="19" t="s">
        <v>174</v>
      </c>
      <c r="G315" s="18" t="s">
        <v>47</v>
      </c>
      <c r="H315" s="20" t="s">
        <v>456</v>
      </c>
      <c r="I315" s="21" t="s">
        <v>457</v>
      </c>
      <c r="J315" s="21"/>
      <c r="K315" s="22" t="n">
        <v>2</v>
      </c>
      <c r="L315" s="18" t="s">
        <v>70</v>
      </c>
      <c r="M315" s="23" t="n">
        <v>0</v>
      </c>
      <c r="N315" s="18"/>
      <c r="O315" s="24" t="n">
        <f aca="false">ROUND(K315*M315,0)</f>
        <v>0</v>
      </c>
      <c r="P315" s="16"/>
      <c r="Q315" s="22"/>
      <c r="R315" s="16"/>
      <c r="S315" s="22"/>
      <c r="T315" s="16" t="n">
        <v>0</v>
      </c>
      <c r="U315" s="25" t="n">
        <f aca="false">ROUND(O315*T315,2)</f>
        <v>0</v>
      </c>
      <c r="W315" s="25" t="n">
        <f aca="false">ROUND(O315*A315,2)</f>
        <v>0</v>
      </c>
      <c r="X315" s="18" t="s">
        <v>102</v>
      </c>
    </row>
    <row r="316" s="17" customFormat="true" ht="25.5" hidden="false" customHeight="true" outlineLevel="0" collapsed="false">
      <c r="A316" s="16" t="n">
        <v>1</v>
      </c>
      <c r="D316" s="18" t="n">
        <v>7</v>
      </c>
      <c r="E316" s="18" t="n">
        <v>0</v>
      </c>
      <c r="F316" s="19" t="n">
        <v>7400904</v>
      </c>
      <c r="G316" s="18" t="s">
        <v>47</v>
      </c>
      <c r="H316" s="20" t="s">
        <v>458</v>
      </c>
      <c r="I316" s="21" t="s">
        <v>459</v>
      </c>
      <c r="J316" s="21"/>
      <c r="K316" s="22" t="n">
        <v>1</v>
      </c>
      <c r="L316" s="18" t="s">
        <v>70</v>
      </c>
      <c r="M316" s="23" t="n">
        <v>0</v>
      </c>
      <c r="N316" s="18"/>
      <c r="O316" s="24" t="n">
        <f aca="false">ROUND(K316*M316,0)</f>
        <v>0</v>
      </c>
      <c r="P316" s="16" t="n">
        <v>0.00045</v>
      </c>
      <c r="Q316" s="22" t="n">
        <f aca="false">ROUND(K316*P316,3)</f>
        <v>0</v>
      </c>
      <c r="R316" s="16"/>
      <c r="S316" s="22"/>
      <c r="T316" s="16" t="n">
        <v>0</v>
      </c>
      <c r="U316" s="25" t="n">
        <f aca="false">ROUND(O316*T316,2)</f>
        <v>0</v>
      </c>
      <c r="W316" s="25" t="n">
        <f aca="false">ROUND(O316*A316,2)</f>
        <v>0</v>
      </c>
      <c r="X316" s="18" t="s">
        <v>51</v>
      </c>
    </row>
    <row r="317" s="17" customFormat="true" ht="51" hidden="false" customHeight="true" outlineLevel="0" collapsed="false">
      <c r="A317" s="16" t="n">
        <v>1</v>
      </c>
      <c r="D317" s="18" t="n">
        <v>8</v>
      </c>
      <c r="E317" s="18" t="n">
        <v>0</v>
      </c>
      <c r="F317" s="19" t="s">
        <v>174</v>
      </c>
      <c r="G317" s="18" t="s">
        <v>47</v>
      </c>
      <c r="H317" s="20" t="s">
        <v>460</v>
      </c>
      <c r="I317" s="21" t="s">
        <v>461</v>
      </c>
      <c r="J317" s="21"/>
      <c r="K317" s="22" t="n">
        <v>1</v>
      </c>
      <c r="L317" s="18" t="s">
        <v>70</v>
      </c>
      <c r="M317" s="23" t="n">
        <v>0</v>
      </c>
      <c r="N317" s="18"/>
      <c r="O317" s="24" t="n">
        <f aca="false">ROUND(K317*M317,0)</f>
        <v>0</v>
      </c>
      <c r="P317" s="16"/>
      <c r="Q317" s="22"/>
      <c r="R317" s="16"/>
      <c r="S317" s="22"/>
      <c r="T317" s="16" t="n">
        <v>0</v>
      </c>
      <c r="U317" s="25" t="n">
        <f aca="false">ROUND(O317*T317,2)</f>
        <v>0</v>
      </c>
      <c r="W317" s="25" t="n">
        <f aca="false">ROUND(O317*A317,2)</f>
        <v>0</v>
      </c>
      <c r="X317" s="18" t="s">
        <v>102</v>
      </c>
    </row>
    <row r="318" s="17" customFormat="true" ht="25.5" hidden="false" customHeight="true" outlineLevel="0" collapsed="false">
      <c r="A318" s="16" t="n">
        <v>1</v>
      </c>
      <c r="D318" s="18" t="n">
        <v>9</v>
      </c>
      <c r="E318" s="18" t="n">
        <v>0</v>
      </c>
      <c r="F318" s="19" t="n">
        <v>7400712</v>
      </c>
      <c r="G318" s="18" t="s">
        <v>47</v>
      </c>
      <c r="H318" s="20" t="s">
        <v>462</v>
      </c>
      <c r="I318" s="21" t="s">
        <v>463</v>
      </c>
      <c r="J318" s="21"/>
      <c r="K318" s="22" t="n">
        <v>2</v>
      </c>
      <c r="L318" s="18" t="s">
        <v>70</v>
      </c>
      <c r="M318" s="23" t="n">
        <v>0</v>
      </c>
      <c r="N318" s="18"/>
      <c r="O318" s="24" t="n">
        <f aca="false">ROUND(K318*M318,0)</f>
        <v>0</v>
      </c>
      <c r="P318" s="16"/>
      <c r="Q318" s="22"/>
      <c r="R318" s="16"/>
      <c r="S318" s="22"/>
      <c r="T318" s="16" t="n">
        <v>0</v>
      </c>
      <c r="U318" s="25" t="n">
        <f aca="false">ROUND(O318*T318,2)</f>
        <v>0</v>
      </c>
      <c r="W318" s="25" t="n">
        <f aca="false">ROUND(O318*A318,2)</f>
        <v>0</v>
      </c>
      <c r="X318" s="18" t="s">
        <v>51</v>
      </c>
    </row>
    <row r="319" s="17" customFormat="true" ht="63.75" hidden="false" customHeight="true" outlineLevel="0" collapsed="false">
      <c r="A319" s="16" t="n">
        <v>1</v>
      </c>
      <c r="D319" s="18" t="n">
        <v>10</v>
      </c>
      <c r="E319" s="18" t="n">
        <v>0</v>
      </c>
      <c r="F319" s="19" t="s">
        <v>174</v>
      </c>
      <c r="G319" s="18" t="s">
        <v>47</v>
      </c>
      <c r="H319" s="20" t="s">
        <v>464</v>
      </c>
      <c r="I319" s="21" t="s">
        <v>465</v>
      </c>
      <c r="J319" s="21"/>
      <c r="K319" s="22" t="n">
        <v>2</v>
      </c>
      <c r="L319" s="18" t="s">
        <v>70</v>
      </c>
      <c r="M319" s="23" t="n">
        <v>0</v>
      </c>
      <c r="N319" s="18"/>
      <c r="O319" s="24" t="n">
        <f aca="false">ROUND(K319*M319,0)</f>
        <v>0</v>
      </c>
      <c r="P319" s="16"/>
      <c r="Q319" s="22"/>
      <c r="R319" s="16"/>
      <c r="S319" s="22"/>
      <c r="T319" s="16" t="n">
        <v>0</v>
      </c>
      <c r="U319" s="25" t="n">
        <f aca="false">ROUND(O319*T319,2)</f>
        <v>0</v>
      </c>
      <c r="W319" s="25" t="n">
        <f aca="false">ROUND(O319*A319,2)</f>
        <v>0</v>
      </c>
      <c r="X319" s="18" t="s">
        <v>102</v>
      </c>
    </row>
    <row r="320" s="17" customFormat="true" ht="38.25" hidden="false" customHeight="true" outlineLevel="0" collapsed="false">
      <c r="A320" s="16"/>
      <c r="D320" s="18"/>
      <c r="E320" s="18"/>
      <c r="F320" s="19"/>
      <c r="G320" s="18"/>
      <c r="H320" s="20" t="s">
        <v>466</v>
      </c>
      <c r="I320" s="21" t="s">
        <v>467</v>
      </c>
      <c r="J320" s="21"/>
      <c r="K320" s="21"/>
      <c r="L320" s="21"/>
      <c r="M320" s="23"/>
      <c r="N320" s="18"/>
      <c r="O320" s="24"/>
      <c r="P320" s="16"/>
      <c r="Q320" s="22"/>
      <c r="R320" s="16"/>
      <c r="S320" s="22"/>
      <c r="T320" s="16"/>
      <c r="U320" s="25"/>
      <c r="W320" s="25"/>
      <c r="X320" s="18" t="s">
        <v>468</v>
      </c>
    </row>
    <row r="321" s="17" customFormat="true" ht="38.25" hidden="false" customHeight="true" outlineLevel="0" collapsed="false">
      <c r="A321" s="16" t="n">
        <v>1</v>
      </c>
      <c r="D321" s="18" t="n">
        <v>11</v>
      </c>
      <c r="E321" s="18" t="n">
        <v>0</v>
      </c>
      <c r="F321" s="19" t="n">
        <v>7400749</v>
      </c>
      <c r="G321" s="18" t="s">
        <v>47</v>
      </c>
      <c r="H321" s="20" t="s">
        <v>469</v>
      </c>
      <c r="I321" s="21" t="s">
        <v>470</v>
      </c>
      <c r="J321" s="21"/>
      <c r="K321" s="38" t="n">
        <v>2</v>
      </c>
      <c r="L321" s="17" t="s">
        <v>70</v>
      </c>
      <c r="M321" s="23" t="n">
        <v>0</v>
      </c>
      <c r="N321" s="18"/>
      <c r="O321" s="24" t="n">
        <f aca="false">ROUND(K321*M321,0)</f>
        <v>0</v>
      </c>
      <c r="P321" s="16"/>
      <c r="Q321" s="22"/>
      <c r="R321" s="16"/>
      <c r="S321" s="22"/>
      <c r="T321" s="16" t="n">
        <v>0</v>
      </c>
      <c r="U321" s="25" t="n">
        <f aca="false">ROUND(O321*T321,2)</f>
        <v>0</v>
      </c>
      <c r="W321" s="25" t="n">
        <f aca="false">ROUND(O321*A321,2)</f>
        <v>0</v>
      </c>
      <c r="X321" s="18" t="s">
        <v>51</v>
      </c>
    </row>
    <row r="322" s="17" customFormat="true" ht="63.75" hidden="false" customHeight="true" outlineLevel="0" collapsed="false">
      <c r="A322" s="16" t="n">
        <v>1</v>
      </c>
      <c r="D322" s="18" t="n">
        <v>12</v>
      </c>
      <c r="E322" s="18" t="n">
        <v>0</v>
      </c>
      <c r="F322" s="19" t="s">
        <v>174</v>
      </c>
      <c r="G322" s="18" t="s">
        <v>47</v>
      </c>
      <c r="H322" s="20" t="s">
        <v>471</v>
      </c>
      <c r="I322" s="21" t="s">
        <v>472</v>
      </c>
      <c r="J322" s="21"/>
      <c r="K322" s="38" t="n">
        <v>2</v>
      </c>
      <c r="L322" s="17" t="s">
        <v>70</v>
      </c>
      <c r="M322" s="23" t="n">
        <v>0</v>
      </c>
      <c r="N322" s="18"/>
      <c r="O322" s="24" t="n">
        <f aca="false">ROUND(K322*M322,0)</f>
        <v>0</v>
      </c>
      <c r="P322" s="16"/>
      <c r="Q322" s="22"/>
      <c r="R322" s="16"/>
      <c r="S322" s="22"/>
      <c r="T322" s="16" t="n">
        <v>0</v>
      </c>
      <c r="U322" s="25" t="n">
        <f aca="false">ROUND(O322*T322,2)</f>
        <v>0</v>
      </c>
      <c r="W322" s="25" t="n">
        <f aca="false">ROUND(O322*A322,2)</f>
        <v>0</v>
      </c>
      <c r="X322" s="18" t="s">
        <v>102</v>
      </c>
    </row>
    <row r="323" s="17" customFormat="true" ht="38.25" hidden="false" customHeight="true" outlineLevel="0" collapsed="false">
      <c r="A323" s="16"/>
      <c r="D323" s="18"/>
      <c r="E323" s="18"/>
      <c r="F323" s="19"/>
      <c r="G323" s="18"/>
      <c r="H323" s="20" t="s">
        <v>466</v>
      </c>
      <c r="I323" s="21" t="s">
        <v>473</v>
      </c>
      <c r="J323" s="21"/>
      <c r="K323" s="21"/>
      <c r="L323" s="21"/>
      <c r="M323" s="23"/>
      <c r="N323" s="18"/>
      <c r="O323" s="24"/>
      <c r="P323" s="16"/>
      <c r="Q323" s="22"/>
      <c r="R323" s="16"/>
      <c r="S323" s="22"/>
      <c r="T323" s="16"/>
      <c r="U323" s="25"/>
      <c r="W323" s="25"/>
      <c r="X323" s="18" t="s">
        <v>468</v>
      </c>
    </row>
    <row r="324" s="17" customFormat="true" ht="38.25" hidden="false" customHeight="true" outlineLevel="0" collapsed="false">
      <c r="A324" s="16" t="n">
        <v>1</v>
      </c>
      <c r="D324" s="18" t="n">
        <v>13</v>
      </c>
      <c r="E324" s="18" t="n">
        <v>0</v>
      </c>
      <c r="F324" s="19" t="s">
        <v>174</v>
      </c>
      <c r="G324" s="18" t="s">
        <v>47</v>
      </c>
      <c r="H324" s="20" t="s">
        <v>474</v>
      </c>
      <c r="I324" s="21" t="s">
        <v>475</v>
      </c>
      <c r="J324" s="21"/>
      <c r="K324" s="38" t="n">
        <v>2</v>
      </c>
      <c r="L324" s="17" t="s">
        <v>70</v>
      </c>
      <c r="M324" s="23" t="n">
        <v>0</v>
      </c>
      <c r="N324" s="18"/>
      <c r="O324" s="24" t="n">
        <f aca="false">ROUND(K324*M324,0)</f>
        <v>0</v>
      </c>
      <c r="P324" s="16"/>
      <c r="Q324" s="22"/>
      <c r="R324" s="16"/>
      <c r="S324" s="22"/>
      <c r="T324" s="16" t="n">
        <v>0</v>
      </c>
      <c r="U324" s="25" t="n">
        <f aca="false">ROUND(O324*T324,2)</f>
        <v>0</v>
      </c>
      <c r="W324" s="25" t="n">
        <f aca="false">ROUND(O324*A324,2)</f>
        <v>0</v>
      </c>
      <c r="X324" s="18" t="s">
        <v>102</v>
      </c>
    </row>
    <row r="325" s="17" customFormat="true" ht="38.25" hidden="false" customHeight="true" outlineLevel="0" collapsed="false">
      <c r="A325" s="16" t="n">
        <v>1</v>
      </c>
      <c r="D325" s="18" t="n">
        <v>14</v>
      </c>
      <c r="E325" s="18" t="n">
        <v>0</v>
      </c>
      <c r="F325" s="19" t="n">
        <v>7400751</v>
      </c>
      <c r="G325" s="18" t="s">
        <v>47</v>
      </c>
      <c r="H325" s="20" t="s">
        <v>476</v>
      </c>
      <c r="I325" s="21" t="s">
        <v>477</v>
      </c>
      <c r="J325" s="21"/>
      <c r="K325" s="38" t="n">
        <v>1</v>
      </c>
      <c r="L325" s="17" t="s">
        <v>70</v>
      </c>
      <c r="M325" s="23" t="n">
        <v>0</v>
      </c>
      <c r="N325" s="18"/>
      <c r="O325" s="24" t="n">
        <f aca="false">ROUND(K325*M325,0)</f>
        <v>0</v>
      </c>
      <c r="P325" s="16"/>
      <c r="Q325" s="22"/>
      <c r="R325" s="16"/>
      <c r="S325" s="22"/>
      <c r="T325" s="16" t="n">
        <v>0</v>
      </c>
      <c r="U325" s="25" t="n">
        <f aca="false">ROUND(O325*T325,2)</f>
        <v>0</v>
      </c>
      <c r="W325" s="25" t="n">
        <f aca="false">ROUND(O325*A325,2)</f>
        <v>0</v>
      </c>
      <c r="X325" s="18" t="s">
        <v>51</v>
      </c>
    </row>
    <row r="326" s="17" customFormat="true" ht="63.75" hidden="false" customHeight="true" outlineLevel="0" collapsed="false">
      <c r="A326" s="16" t="n">
        <v>1</v>
      </c>
      <c r="D326" s="18" t="n">
        <v>15</v>
      </c>
      <c r="E326" s="18" t="n">
        <v>0</v>
      </c>
      <c r="F326" s="19" t="s">
        <v>174</v>
      </c>
      <c r="G326" s="18" t="s">
        <v>47</v>
      </c>
      <c r="H326" s="20" t="s">
        <v>478</v>
      </c>
      <c r="I326" s="21" t="s">
        <v>479</v>
      </c>
      <c r="J326" s="21"/>
      <c r="K326" s="38" t="n">
        <v>1</v>
      </c>
      <c r="L326" s="17" t="s">
        <v>70</v>
      </c>
      <c r="M326" s="23" t="n">
        <v>0</v>
      </c>
      <c r="N326" s="18"/>
      <c r="O326" s="24" t="n">
        <f aca="false">ROUND(K326*M326,0)</f>
        <v>0</v>
      </c>
      <c r="P326" s="16"/>
      <c r="Q326" s="22"/>
      <c r="R326" s="16"/>
      <c r="S326" s="22"/>
      <c r="T326" s="16" t="n">
        <v>0</v>
      </c>
      <c r="U326" s="25" t="n">
        <f aca="false">ROUND(O326*T326,2)</f>
        <v>0</v>
      </c>
      <c r="W326" s="25" t="n">
        <f aca="false">ROUND(O326*A326,2)</f>
        <v>0</v>
      </c>
      <c r="X326" s="18" t="s">
        <v>102</v>
      </c>
    </row>
    <row r="327" s="17" customFormat="true" ht="38.25" hidden="false" customHeight="true" outlineLevel="0" collapsed="false">
      <c r="A327" s="16"/>
      <c r="D327" s="18"/>
      <c r="E327" s="18"/>
      <c r="F327" s="19"/>
      <c r="G327" s="18"/>
      <c r="H327" s="20" t="s">
        <v>466</v>
      </c>
      <c r="I327" s="21" t="s">
        <v>480</v>
      </c>
      <c r="J327" s="21"/>
      <c r="K327" s="21"/>
      <c r="L327" s="21"/>
      <c r="M327" s="23"/>
      <c r="N327" s="18"/>
      <c r="O327" s="24"/>
      <c r="P327" s="16"/>
      <c r="Q327" s="22"/>
      <c r="R327" s="16"/>
      <c r="S327" s="22"/>
      <c r="T327" s="16"/>
      <c r="U327" s="25"/>
      <c r="W327" s="25"/>
      <c r="X327" s="18" t="s">
        <v>468</v>
      </c>
    </row>
    <row r="328" s="17" customFormat="true" ht="38.25" hidden="false" customHeight="true" outlineLevel="0" collapsed="false">
      <c r="A328" s="16" t="n">
        <v>1</v>
      </c>
      <c r="D328" s="18" t="n">
        <v>16</v>
      </c>
      <c r="E328" s="18" t="n">
        <v>0</v>
      </c>
      <c r="F328" s="19" t="s">
        <v>174</v>
      </c>
      <c r="G328" s="18" t="s">
        <v>47</v>
      </c>
      <c r="H328" s="20" t="s">
        <v>481</v>
      </c>
      <c r="I328" s="21" t="s">
        <v>482</v>
      </c>
      <c r="J328" s="21"/>
      <c r="K328" s="38" t="n">
        <v>1</v>
      </c>
      <c r="L328" s="17" t="s">
        <v>70</v>
      </c>
      <c r="M328" s="23" t="n">
        <v>0</v>
      </c>
      <c r="N328" s="18"/>
      <c r="O328" s="24" t="n">
        <f aca="false">ROUND(K328*M328,0)</f>
        <v>0</v>
      </c>
      <c r="P328" s="16"/>
      <c r="Q328" s="22"/>
      <c r="R328" s="16"/>
      <c r="S328" s="22"/>
      <c r="T328" s="16" t="n">
        <v>0</v>
      </c>
      <c r="U328" s="25" t="n">
        <f aca="false">ROUND(O328*T328,2)</f>
        <v>0</v>
      </c>
      <c r="W328" s="25" t="n">
        <f aca="false">ROUND(O328*A328,2)</f>
        <v>0</v>
      </c>
      <c r="X328" s="18" t="s">
        <v>102</v>
      </c>
    </row>
    <row r="329" s="17" customFormat="true" ht="25.5" hidden="false" customHeight="true" outlineLevel="0" collapsed="false">
      <c r="A329" s="16" t="n">
        <v>1</v>
      </c>
      <c r="D329" s="18" t="n">
        <v>17</v>
      </c>
      <c r="E329" s="18" t="n">
        <v>0</v>
      </c>
      <c r="F329" s="19" t="n">
        <v>7400712</v>
      </c>
      <c r="G329" s="18" t="s">
        <v>47</v>
      </c>
      <c r="H329" s="20" t="s">
        <v>462</v>
      </c>
      <c r="I329" s="21" t="s">
        <v>483</v>
      </c>
      <c r="J329" s="21"/>
      <c r="K329" s="38" t="n">
        <v>12</v>
      </c>
      <c r="L329" s="17" t="s">
        <v>70</v>
      </c>
      <c r="M329" s="23" t="n">
        <v>0</v>
      </c>
      <c r="N329" s="18"/>
      <c r="O329" s="24" t="n">
        <f aca="false">ROUND(K329*M329,0)</f>
        <v>0</v>
      </c>
      <c r="P329" s="16"/>
      <c r="Q329" s="22"/>
      <c r="R329" s="16"/>
      <c r="S329" s="22"/>
      <c r="T329" s="16" t="n">
        <v>0</v>
      </c>
      <c r="U329" s="25" t="n">
        <f aca="false">ROUND(O329*T329,2)</f>
        <v>0</v>
      </c>
      <c r="W329" s="25" t="n">
        <f aca="false">ROUND(O329*A329,2)</f>
        <v>0</v>
      </c>
      <c r="X329" s="18" t="s">
        <v>51</v>
      </c>
    </row>
    <row r="330" s="17" customFormat="true" ht="76.5" hidden="false" customHeight="true" outlineLevel="0" collapsed="false">
      <c r="A330" s="16" t="n">
        <v>1</v>
      </c>
      <c r="D330" s="18" t="n">
        <v>18</v>
      </c>
      <c r="E330" s="18" t="n">
        <v>0</v>
      </c>
      <c r="F330" s="19" t="s">
        <v>174</v>
      </c>
      <c r="G330" s="18" t="s">
        <v>47</v>
      </c>
      <c r="H330" s="20" t="s">
        <v>484</v>
      </c>
      <c r="I330" s="21" t="s">
        <v>485</v>
      </c>
      <c r="J330" s="21"/>
      <c r="K330" s="38" t="n">
        <v>2</v>
      </c>
      <c r="L330" s="17" t="s">
        <v>70</v>
      </c>
      <c r="M330" s="23" t="n">
        <v>0</v>
      </c>
      <c r="N330" s="18"/>
      <c r="O330" s="24" t="n">
        <f aca="false">ROUND(K330*M330,0)</f>
        <v>0</v>
      </c>
      <c r="P330" s="16"/>
      <c r="Q330" s="22"/>
      <c r="R330" s="16"/>
      <c r="S330" s="22"/>
      <c r="T330" s="16" t="n">
        <v>0</v>
      </c>
      <c r="U330" s="25" t="n">
        <f aca="false">ROUND(O330*T330,2)</f>
        <v>0</v>
      </c>
      <c r="W330" s="25" t="n">
        <f aca="false">ROUND(O330*A330,2)</f>
        <v>0</v>
      </c>
      <c r="X330" s="18" t="s">
        <v>102</v>
      </c>
    </row>
    <row r="331" s="17" customFormat="true" ht="25.5" hidden="false" customHeight="true" outlineLevel="0" collapsed="false">
      <c r="A331" s="16"/>
      <c r="D331" s="18"/>
      <c r="E331" s="18"/>
      <c r="F331" s="19"/>
      <c r="G331" s="18"/>
      <c r="H331" s="20" t="s">
        <v>486</v>
      </c>
      <c r="I331" s="21" t="s">
        <v>487</v>
      </c>
      <c r="J331" s="21"/>
      <c r="K331" s="21"/>
      <c r="L331" s="21"/>
      <c r="M331" s="23"/>
      <c r="N331" s="18"/>
      <c r="O331" s="24"/>
      <c r="P331" s="16"/>
      <c r="Q331" s="22"/>
      <c r="R331" s="16"/>
      <c r="S331" s="22"/>
      <c r="T331" s="16"/>
      <c r="U331" s="25"/>
      <c r="W331" s="25"/>
      <c r="X331" s="18" t="s">
        <v>468</v>
      </c>
    </row>
    <row r="332" s="17" customFormat="true" ht="25.5" hidden="false" customHeight="true" outlineLevel="0" collapsed="false">
      <c r="A332" s="16" t="n">
        <v>1</v>
      </c>
      <c r="D332" s="18" t="n">
        <v>19</v>
      </c>
      <c r="E332" s="18" t="n">
        <v>0</v>
      </c>
      <c r="F332" s="19" t="s">
        <v>174</v>
      </c>
      <c r="G332" s="18" t="s">
        <v>47</v>
      </c>
      <c r="H332" s="20" t="s">
        <v>488</v>
      </c>
      <c r="I332" s="21" t="s">
        <v>489</v>
      </c>
      <c r="J332" s="21"/>
      <c r="K332" s="38" t="n">
        <v>2</v>
      </c>
      <c r="L332" s="17" t="s">
        <v>70</v>
      </c>
      <c r="M332" s="23" t="n">
        <v>0</v>
      </c>
      <c r="N332" s="18"/>
      <c r="O332" s="24" t="n">
        <f aca="false">ROUND(K332*M332,0)</f>
        <v>0</v>
      </c>
      <c r="P332" s="16"/>
      <c r="Q332" s="22"/>
      <c r="R332" s="16"/>
      <c r="S332" s="22"/>
      <c r="T332" s="16" t="n">
        <v>0</v>
      </c>
      <c r="U332" s="25" t="n">
        <f aca="false">ROUND(O332*T332,2)</f>
        <v>0</v>
      </c>
      <c r="W332" s="25" t="n">
        <f aca="false">ROUND(O332*A332,2)</f>
        <v>0</v>
      </c>
      <c r="X332" s="18" t="s">
        <v>102</v>
      </c>
    </row>
    <row r="333" s="17" customFormat="true" ht="76.5" hidden="false" customHeight="true" outlineLevel="0" collapsed="false">
      <c r="A333" s="16" t="n">
        <v>1</v>
      </c>
      <c r="D333" s="18" t="n">
        <v>20</v>
      </c>
      <c r="E333" s="18" t="n">
        <v>0</v>
      </c>
      <c r="F333" s="19" t="s">
        <v>174</v>
      </c>
      <c r="G333" s="18" t="s">
        <v>47</v>
      </c>
      <c r="H333" s="20" t="s">
        <v>490</v>
      </c>
      <c r="I333" s="21" t="s">
        <v>491</v>
      </c>
      <c r="J333" s="21"/>
      <c r="K333" s="38" t="n">
        <v>2</v>
      </c>
      <c r="L333" s="17" t="s">
        <v>70</v>
      </c>
      <c r="M333" s="23" t="n">
        <v>0</v>
      </c>
      <c r="N333" s="18"/>
      <c r="O333" s="24" t="n">
        <f aca="false">ROUND(K333*M333,0)</f>
        <v>0</v>
      </c>
      <c r="P333" s="16"/>
      <c r="Q333" s="22"/>
      <c r="R333" s="16"/>
      <c r="S333" s="22"/>
      <c r="T333" s="16" t="n">
        <v>0</v>
      </c>
      <c r="U333" s="25" t="n">
        <f aca="false">ROUND(O333*T333,2)</f>
        <v>0</v>
      </c>
      <c r="W333" s="25" t="n">
        <f aca="false">ROUND(O333*A333,2)</f>
        <v>0</v>
      </c>
      <c r="X333" s="18" t="s">
        <v>102</v>
      </c>
    </row>
    <row r="334" s="17" customFormat="true" ht="25.5" hidden="false" customHeight="true" outlineLevel="0" collapsed="false">
      <c r="A334" s="16"/>
      <c r="D334" s="18"/>
      <c r="E334" s="18"/>
      <c r="F334" s="19"/>
      <c r="G334" s="18"/>
      <c r="H334" s="20" t="s">
        <v>486</v>
      </c>
      <c r="I334" s="21" t="s">
        <v>492</v>
      </c>
      <c r="J334" s="21"/>
      <c r="K334" s="21"/>
      <c r="L334" s="21"/>
      <c r="M334" s="23"/>
      <c r="N334" s="18"/>
      <c r="O334" s="24"/>
      <c r="P334" s="16"/>
      <c r="Q334" s="22"/>
      <c r="R334" s="16"/>
      <c r="S334" s="22"/>
      <c r="T334" s="16"/>
      <c r="U334" s="25"/>
      <c r="W334" s="25"/>
      <c r="X334" s="18" t="s">
        <v>468</v>
      </c>
    </row>
    <row r="335" s="17" customFormat="true" ht="38.25" hidden="false" customHeight="true" outlineLevel="0" collapsed="false">
      <c r="A335" s="16" t="n">
        <v>1</v>
      </c>
      <c r="D335" s="18" t="n">
        <v>21</v>
      </c>
      <c r="E335" s="18" t="n">
        <v>0</v>
      </c>
      <c r="F335" s="19" t="s">
        <v>174</v>
      </c>
      <c r="G335" s="18" t="s">
        <v>47</v>
      </c>
      <c r="H335" s="20" t="s">
        <v>493</v>
      </c>
      <c r="I335" s="21" t="s">
        <v>494</v>
      </c>
      <c r="J335" s="21"/>
      <c r="K335" s="38" t="n">
        <v>2</v>
      </c>
      <c r="L335" s="17" t="s">
        <v>70</v>
      </c>
      <c r="M335" s="23" t="n">
        <v>0</v>
      </c>
      <c r="N335" s="18"/>
      <c r="O335" s="24" t="n">
        <f aca="false">ROUND(K335*M335,0)</f>
        <v>0</v>
      </c>
      <c r="P335" s="16"/>
      <c r="Q335" s="22"/>
      <c r="R335" s="16"/>
      <c r="S335" s="22"/>
      <c r="T335" s="16" t="n">
        <v>0</v>
      </c>
      <c r="U335" s="25" t="n">
        <f aca="false">ROUND(O335*T335,2)</f>
        <v>0</v>
      </c>
      <c r="W335" s="25" t="n">
        <f aca="false">ROUND(O335*A335,2)</f>
        <v>0</v>
      </c>
      <c r="X335" s="18" t="s">
        <v>102</v>
      </c>
    </row>
    <row r="336" s="17" customFormat="true" ht="63.75" hidden="false" customHeight="true" outlineLevel="0" collapsed="false">
      <c r="A336" s="16" t="n">
        <v>1</v>
      </c>
      <c r="D336" s="18" t="n">
        <v>22</v>
      </c>
      <c r="E336" s="18" t="n">
        <v>0</v>
      </c>
      <c r="F336" s="19" t="s">
        <v>174</v>
      </c>
      <c r="G336" s="18" t="s">
        <v>47</v>
      </c>
      <c r="H336" s="20" t="s">
        <v>495</v>
      </c>
      <c r="I336" s="21" t="s">
        <v>496</v>
      </c>
      <c r="J336" s="21"/>
      <c r="K336" s="38" t="n">
        <v>3</v>
      </c>
      <c r="L336" s="17" t="s">
        <v>70</v>
      </c>
      <c r="M336" s="23" t="n">
        <v>0</v>
      </c>
      <c r="N336" s="18"/>
      <c r="O336" s="24" t="n">
        <f aca="false">ROUND(K336*M336,0)</f>
        <v>0</v>
      </c>
      <c r="P336" s="16"/>
      <c r="Q336" s="22"/>
      <c r="R336" s="16"/>
      <c r="S336" s="22"/>
      <c r="T336" s="16" t="n">
        <v>0</v>
      </c>
      <c r="U336" s="25" t="n">
        <f aca="false">ROUND(O336*T336,2)</f>
        <v>0</v>
      </c>
      <c r="W336" s="25" t="n">
        <f aca="false">ROUND(O336*A336,2)</f>
        <v>0</v>
      </c>
      <c r="X336" s="18" t="s">
        <v>102</v>
      </c>
    </row>
    <row r="337" s="17" customFormat="true" ht="38.25" hidden="false" customHeight="true" outlineLevel="0" collapsed="false">
      <c r="A337" s="16"/>
      <c r="D337" s="18"/>
      <c r="E337" s="18"/>
      <c r="F337" s="19"/>
      <c r="G337" s="18"/>
      <c r="H337" s="20" t="s">
        <v>466</v>
      </c>
      <c r="I337" s="21" t="s">
        <v>497</v>
      </c>
      <c r="J337" s="21"/>
      <c r="K337" s="21"/>
      <c r="L337" s="21"/>
      <c r="M337" s="23"/>
      <c r="N337" s="18"/>
      <c r="O337" s="24"/>
      <c r="P337" s="16"/>
      <c r="Q337" s="22"/>
      <c r="R337" s="16"/>
      <c r="S337" s="22"/>
      <c r="T337" s="16"/>
      <c r="U337" s="25"/>
      <c r="W337" s="25"/>
      <c r="X337" s="18" t="s">
        <v>468</v>
      </c>
    </row>
    <row r="338" s="17" customFormat="true" ht="38.25" hidden="false" customHeight="true" outlineLevel="0" collapsed="false">
      <c r="A338" s="16" t="n">
        <v>1</v>
      </c>
      <c r="D338" s="18" t="n">
        <v>23</v>
      </c>
      <c r="E338" s="18" t="n">
        <v>0</v>
      </c>
      <c r="F338" s="19" t="s">
        <v>174</v>
      </c>
      <c r="G338" s="18" t="s">
        <v>47</v>
      </c>
      <c r="H338" s="20" t="s">
        <v>498</v>
      </c>
      <c r="I338" s="21" t="s">
        <v>499</v>
      </c>
      <c r="J338" s="21"/>
      <c r="K338" s="38" t="n">
        <v>3</v>
      </c>
      <c r="L338" s="17" t="s">
        <v>70</v>
      </c>
      <c r="M338" s="23" t="n">
        <v>0</v>
      </c>
      <c r="N338" s="18"/>
      <c r="O338" s="24" t="n">
        <f aca="false">ROUND(K338*M338,0)</f>
        <v>0</v>
      </c>
      <c r="P338" s="16"/>
      <c r="Q338" s="22"/>
      <c r="R338" s="16"/>
      <c r="S338" s="22"/>
      <c r="T338" s="16" t="n">
        <v>0</v>
      </c>
      <c r="U338" s="25" t="n">
        <f aca="false">ROUND(O338*T338,2)</f>
        <v>0</v>
      </c>
      <c r="W338" s="25" t="n">
        <f aca="false">ROUND(O338*A338,2)</f>
        <v>0</v>
      </c>
      <c r="X338" s="18" t="s">
        <v>102</v>
      </c>
    </row>
    <row r="339" s="17" customFormat="true" ht="63.75" hidden="false" customHeight="true" outlineLevel="0" collapsed="false">
      <c r="A339" s="16" t="n">
        <v>1</v>
      </c>
      <c r="D339" s="18" t="n">
        <v>24</v>
      </c>
      <c r="E339" s="18" t="n">
        <v>0</v>
      </c>
      <c r="F339" s="19" t="s">
        <v>174</v>
      </c>
      <c r="G339" s="18" t="s">
        <v>47</v>
      </c>
      <c r="H339" s="20" t="s">
        <v>500</v>
      </c>
      <c r="I339" s="21" t="s">
        <v>496</v>
      </c>
      <c r="J339" s="21"/>
      <c r="K339" s="38" t="n">
        <v>2</v>
      </c>
      <c r="L339" s="17" t="s">
        <v>70</v>
      </c>
      <c r="M339" s="23" t="n">
        <v>0</v>
      </c>
      <c r="N339" s="18"/>
      <c r="O339" s="24" t="n">
        <f aca="false">ROUND(K339*M339,0)</f>
        <v>0</v>
      </c>
      <c r="P339" s="16"/>
      <c r="Q339" s="22"/>
      <c r="R339" s="16"/>
      <c r="S339" s="22"/>
      <c r="T339" s="16" t="n">
        <v>0</v>
      </c>
      <c r="U339" s="25" t="n">
        <f aca="false">ROUND(O339*T339,2)</f>
        <v>0</v>
      </c>
      <c r="W339" s="25" t="n">
        <f aca="false">ROUND(O339*A339,2)</f>
        <v>0</v>
      </c>
      <c r="X339" s="18" t="s">
        <v>102</v>
      </c>
    </row>
    <row r="340" s="17" customFormat="true" ht="38.25" hidden="false" customHeight="true" outlineLevel="0" collapsed="false">
      <c r="A340" s="16"/>
      <c r="D340" s="18"/>
      <c r="E340" s="18"/>
      <c r="F340" s="19"/>
      <c r="G340" s="18"/>
      <c r="H340" s="20" t="s">
        <v>466</v>
      </c>
      <c r="I340" s="21" t="s">
        <v>501</v>
      </c>
      <c r="J340" s="21"/>
      <c r="K340" s="21"/>
      <c r="L340" s="21"/>
      <c r="M340" s="23"/>
      <c r="N340" s="18"/>
      <c r="O340" s="24"/>
      <c r="P340" s="16"/>
      <c r="Q340" s="22"/>
      <c r="R340" s="16"/>
      <c r="S340" s="22"/>
      <c r="T340" s="16"/>
      <c r="U340" s="25"/>
      <c r="W340" s="25"/>
      <c r="X340" s="18" t="s">
        <v>468</v>
      </c>
    </row>
    <row r="341" s="17" customFormat="true" ht="38.25" hidden="false" customHeight="true" outlineLevel="0" collapsed="false">
      <c r="A341" s="16" t="n">
        <v>1</v>
      </c>
      <c r="D341" s="18" t="n">
        <v>25</v>
      </c>
      <c r="E341" s="18" t="n">
        <v>0</v>
      </c>
      <c r="F341" s="19" t="s">
        <v>174</v>
      </c>
      <c r="G341" s="18" t="s">
        <v>47</v>
      </c>
      <c r="H341" s="20" t="s">
        <v>498</v>
      </c>
      <c r="I341" s="21" t="s">
        <v>499</v>
      </c>
      <c r="J341" s="21"/>
      <c r="K341" s="38" t="n">
        <v>2</v>
      </c>
      <c r="L341" s="17" t="s">
        <v>70</v>
      </c>
      <c r="M341" s="23" t="n">
        <v>0</v>
      </c>
      <c r="N341" s="18"/>
      <c r="O341" s="24" t="n">
        <f aca="false">ROUND(K341*M341,0)</f>
        <v>0</v>
      </c>
      <c r="P341" s="16"/>
      <c r="Q341" s="22"/>
      <c r="R341" s="16"/>
      <c r="S341" s="22"/>
      <c r="T341" s="16" t="n">
        <v>0</v>
      </c>
      <c r="U341" s="25" t="n">
        <f aca="false">ROUND(O341*T341,2)</f>
        <v>0</v>
      </c>
      <c r="W341" s="25" t="n">
        <f aca="false">ROUND(O341*A341,2)</f>
        <v>0</v>
      </c>
      <c r="X341" s="18" t="s">
        <v>102</v>
      </c>
    </row>
    <row r="342" s="17" customFormat="true" ht="76.5" hidden="false" customHeight="true" outlineLevel="0" collapsed="false">
      <c r="A342" s="16" t="n">
        <v>1</v>
      </c>
      <c r="D342" s="18" t="n">
        <v>26</v>
      </c>
      <c r="E342" s="18" t="n">
        <v>0</v>
      </c>
      <c r="F342" s="19" t="s">
        <v>174</v>
      </c>
      <c r="G342" s="18" t="s">
        <v>47</v>
      </c>
      <c r="H342" s="20" t="s">
        <v>502</v>
      </c>
      <c r="I342" s="21" t="s">
        <v>503</v>
      </c>
      <c r="J342" s="21"/>
      <c r="K342" s="38" t="n">
        <v>1</v>
      </c>
      <c r="L342" s="17" t="s">
        <v>70</v>
      </c>
      <c r="M342" s="23" t="n">
        <v>0</v>
      </c>
      <c r="N342" s="18"/>
      <c r="O342" s="24" t="n">
        <f aca="false">ROUND(K342*M342,0)</f>
        <v>0</v>
      </c>
      <c r="P342" s="16"/>
      <c r="Q342" s="22"/>
      <c r="R342" s="16"/>
      <c r="S342" s="22"/>
      <c r="T342" s="16" t="n">
        <v>0</v>
      </c>
      <c r="U342" s="25" t="n">
        <f aca="false">ROUND(O342*T342,2)</f>
        <v>0</v>
      </c>
      <c r="W342" s="25" t="n">
        <f aca="false">ROUND(O342*A342,2)</f>
        <v>0</v>
      </c>
      <c r="X342" s="18" t="s">
        <v>102</v>
      </c>
    </row>
    <row r="343" s="17" customFormat="true" ht="25.5" hidden="false" customHeight="true" outlineLevel="0" collapsed="false">
      <c r="A343" s="16"/>
      <c r="D343" s="18"/>
      <c r="E343" s="18"/>
      <c r="F343" s="19"/>
      <c r="G343" s="18"/>
      <c r="H343" s="20" t="s">
        <v>486</v>
      </c>
      <c r="I343" s="21" t="s">
        <v>504</v>
      </c>
      <c r="J343" s="21"/>
      <c r="K343" s="21"/>
      <c r="L343" s="21"/>
      <c r="M343" s="23"/>
      <c r="N343" s="18"/>
      <c r="O343" s="24"/>
      <c r="P343" s="16"/>
      <c r="Q343" s="22"/>
      <c r="R343" s="16"/>
      <c r="S343" s="22"/>
      <c r="T343" s="16"/>
      <c r="U343" s="25"/>
      <c r="W343" s="25"/>
      <c r="X343" s="18" t="s">
        <v>468</v>
      </c>
    </row>
    <row r="344" s="17" customFormat="true" ht="38.25" hidden="false" customHeight="true" outlineLevel="0" collapsed="false">
      <c r="A344" s="16" t="n">
        <v>1</v>
      </c>
      <c r="D344" s="18" t="n">
        <v>27</v>
      </c>
      <c r="E344" s="18" t="n">
        <v>0</v>
      </c>
      <c r="F344" s="19" t="s">
        <v>174</v>
      </c>
      <c r="G344" s="18" t="s">
        <v>47</v>
      </c>
      <c r="H344" s="20" t="s">
        <v>505</v>
      </c>
      <c r="I344" s="21" t="s">
        <v>506</v>
      </c>
      <c r="J344" s="21"/>
      <c r="K344" s="38" t="n">
        <v>1</v>
      </c>
      <c r="L344" s="17" t="s">
        <v>70</v>
      </c>
      <c r="M344" s="23" t="n">
        <v>0</v>
      </c>
      <c r="N344" s="18"/>
      <c r="O344" s="24" t="n">
        <f aca="false">ROUND(K344*M344,0)</f>
        <v>0</v>
      </c>
      <c r="P344" s="16"/>
      <c r="Q344" s="22"/>
      <c r="R344" s="16"/>
      <c r="S344" s="22"/>
      <c r="T344" s="16" t="n">
        <v>0</v>
      </c>
      <c r="U344" s="25" t="n">
        <f aca="false">ROUND(O344*T344,2)</f>
        <v>0</v>
      </c>
      <c r="W344" s="25" t="n">
        <f aca="false">ROUND(O344*A344,2)</f>
        <v>0</v>
      </c>
      <c r="X344" s="18" t="s">
        <v>102</v>
      </c>
    </row>
    <row r="345" s="17" customFormat="true" ht="76.5" hidden="false" customHeight="true" outlineLevel="0" collapsed="false">
      <c r="A345" s="16" t="n">
        <v>1</v>
      </c>
      <c r="D345" s="18" t="n">
        <v>28</v>
      </c>
      <c r="E345" s="18" t="n">
        <v>0</v>
      </c>
      <c r="F345" s="19" t="s">
        <v>174</v>
      </c>
      <c r="G345" s="18" t="s">
        <v>47</v>
      </c>
      <c r="H345" s="20" t="s">
        <v>507</v>
      </c>
      <c r="I345" s="21" t="s">
        <v>508</v>
      </c>
      <c r="J345" s="21"/>
      <c r="K345" s="38" t="n">
        <v>1</v>
      </c>
      <c r="L345" s="17" t="s">
        <v>70</v>
      </c>
      <c r="M345" s="23" t="n">
        <v>0</v>
      </c>
      <c r="N345" s="18"/>
      <c r="O345" s="24" t="n">
        <f aca="false">ROUND(K345*M345,0)</f>
        <v>0</v>
      </c>
      <c r="P345" s="16"/>
      <c r="Q345" s="22"/>
      <c r="R345" s="16"/>
      <c r="S345" s="22"/>
      <c r="T345" s="16" t="n">
        <v>0</v>
      </c>
      <c r="U345" s="25" t="n">
        <f aca="false">ROUND(O345*T345,2)</f>
        <v>0</v>
      </c>
      <c r="W345" s="25" t="n">
        <f aca="false">ROUND(O345*A345,2)</f>
        <v>0</v>
      </c>
      <c r="X345" s="18" t="s">
        <v>102</v>
      </c>
    </row>
    <row r="346" s="17" customFormat="true" ht="12.75" hidden="false" customHeight="true" outlineLevel="0" collapsed="false">
      <c r="A346" s="16"/>
      <c r="D346" s="18"/>
      <c r="E346" s="18"/>
      <c r="F346" s="19"/>
      <c r="G346" s="18"/>
      <c r="H346" s="20"/>
      <c r="I346" s="21" t="s">
        <v>509</v>
      </c>
      <c r="J346" s="21"/>
      <c r="K346" s="21"/>
      <c r="L346" s="21"/>
      <c r="M346" s="23"/>
      <c r="N346" s="18"/>
      <c r="O346" s="24"/>
      <c r="P346" s="16"/>
      <c r="Q346" s="22"/>
      <c r="R346" s="16"/>
      <c r="S346" s="22"/>
      <c r="T346" s="16"/>
      <c r="U346" s="25"/>
      <c r="W346" s="25"/>
      <c r="X346" s="18" t="s">
        <v>468</v>
      </c>
    </row>
    <row r="347" s="17" customFormat="true" ht="38.25" hidden="false" customHeight="true" outlineLevel="0" collapsed="false">
      <c r="A347" s="16" t="n">
        <v>1</v>
      </c>
      <c r="D347" s="18" t="n">
        <v>29</v>
      </c>
      <c r="E347" s="18" t="n">
        <v>0</v>
      </c>
      <c r="F347" s="19" t="s">
        <v>174</v>
      </c>
      <c r="G347" s="18" t="s">
        <v>47</v>
      </c>
      <c r="H347" s="20" t="s">
        <v>510</v>
      </c>
      <c r="I347" s="21" t="s">
        <v>511</v>
      </c>
      <c r="J347" s="21"/>
      <c r="K347" s="38" t="n">
        <v>1</v>
      </c>
      <c r="L347" s="17" t="s">
        <v>70</v>
      </c>
      <c r="M347" s="23" t="n">
        <v>0</v>
      </c>
      <c r="N347" s="18"/>
      <c r="O347" s="24" t="n">
        <f aca="false">ROUND(K347*M347,0)</f>
        <v>0</v>
      </c>
      <c r="P347" s="16"/>
      <c r="Q347" s="22"/>
      <c r="R347" s="16"/>
      <c r="S347" s="22"/>
      <c r="T347" s="16" t="n">
        <v>0</v>
      </c>
      <c r="U347" s="25" t="n">
        <f aca="false">ROUND(O347*T347,2)</f>
        <v>0</v>
      </c>
      <c r="W347" s="25" t="n">
        <f aca="false">ROUND(O347*A347,2)</f>
        <v>0</v>
      </c>
      <c r="X347" s="18" t="s">
        <v>102</v>
      </c>
    </row>
    <row r="348" s="17" customFormat="true" ht="76.5" hidden="false" customHeight="true" outlineLevel="0" collapsed="false">
      <c r="A348" s="16" t="n">
        <v>1</v>
      </c>
      <c r="D348" s="18" t="n">
        <v>30</v>
      </c>
      <c r="E348" s="18" t="n">
        <v>0</v>
      </c>
      <c r="F348" s="19" t="s">
        <v>174</v>
      </c>
      <c r="G348" s="18" t="s">
        <v>47</v>
      </c>
      <c r="H348" s="20" t="s">
        <v>512</v>
      </c>
      <c r="I348" s="21" t="s">
        <v>513</v>
      </c>
      <c r="J348" s="21"/>
      <c r="K348" s="38" t="n">
        <v>1</v>
      </c>
      <c r="L348" s="17" t="s">
        <v>70</v>
      </c>
      <c r="M348" s="23" t="n">
        <v>0</v>
      </c>
      <c r="N348" s="18"/>
      <c r="O348" s="24" t="n">
        <f aca="false">ROUND(K348*M348,0)</f>
        <v>0</v>
      </c>
      <c r="P348" s="16"/>
      <c r="Q348" s="22"/>
      <c r="R348" s="16"/>
      <c r="S348" s="22"/>
      <c r="T348" s="16" t="n">
        <v>0</v>
      </c>
      <c r="U348" s="25" t="n">
        <f aca="false">ROUND(O348*T348,2)</f>
        <v>0</v>
      </c>
      <c r="W348" s="25" t="n">
        <f aca="false">ROUND(O348*A348,2)</f>
        <v>0</v>
      </c>
      <c r="X348" s="18" t="s">
        <v>102</v>
      </c>
    </row>
    <row r="349" s="17" customFormat="true" ht="12.75" hidden="false" customHeight="true" outlineLevel="0" collapsed="false">
      <c r="A349" s="16"/>
      <c r="D349" s="18"/>
      <c r="E349" s="18"/>
      <c r="F349" s="19"/>
      <c r="G349" s="18"/>
      <c r="H349" s="20"/>
      <c r="I349" s="21" t="s">
        <v>509</v>
      </c>
      <c r="J349" s="21"/>
      <c r="K349" s="21"/>
      <c r="L349" s="21"/>
      <c r="M349" s="23"/>
      <c r="N349" s="18"/>
      <c r="O349" s="24"/>
      <c r="P349" s="16"/>
      <c r="Q349" s="22"/>
      <c r="R349" s="16"/>
      <c r="S349" s="22"/>
      <c r="T349" s="16"/>
      <c r="U349" s="25"/>
      <c r="W349" s="25"/>
      <c r="X349" s="18" t="s">
        <v>468</v>
      </c>
    </row>
    <row r="350" s="17" customFormat="true" ht="38.25" hidden="false" customHeight="true" outlineLevel="0" collapsed="false">
      <c r="A350" s="16" t="n">
        <v>1</v>
      </c>
      <c r="D350" s="18" t="n">
        <v>31</v>
      </c>
      <c r="E350" s="18" t="n">
        <v>0</v>
      </c>
      <c r="F350" s="19" t="s">
        <v>174</v>
      </c>
      <c r="G350" s="18" t="s">
        <v>47</v>
      </c>
      <c r="H350" s="20" t="s">
        <v>505</v>
      </c>
      <c r="I350" s="21" t="s">
        <v>506</v>
      </c>
      <c r="J350" s="21"/>
      <c r="K350" s="38" t="n">
        <v>1</v>
      </c>
      <c r="L350" s="17" t="s">
        <v>70</v>
      </c>
      <c r="M350" s="23" t="n">
        <v>0</v>
      </c>
      <c r="N350" s="18"/>
      <c r="O350" s="24" t="n">
        <f aca="false">ROUND(K350*M350,0)</f>
        <v>0</v>
      </c>
      <c r="P350" s="16"/>
      <c r="Q350" s="22"/>
      <c r="R350" s="16"/>
      <c r="S350" s="22"/>
      <c r="T350" s="16" t="n">
        <v>0</v>
      </c>
      <c r="U350" s="25" t="n">
        <f aca="false">ROUND(O350*T350,2)</f>
        <v>0</v>
      </c>
      <c r="W350" s="25" t="n">
        <f aca="false">ROUND(O350*A350,2)</f>
        <v>0</v>
      </c>
      <c r="X350" s="18" t="s">
        <v>102</v>
      </c>
    </row>
    <row r="351" s="17" customFormat="true" ht="38.25" hidden="false" customHeight="true" outlineLevel="0" collapsed="false">
      <c r="A351" s="16" t="n">
        <v>1</v>
      </c>
      <c r="D351" s="18" t="n">
        <v>32</v>
      </c>
      <c r="E351" s="18" t="n">
        <v>0</v>
      </c>
      <c r="F351" s="19" t="n">
        <v>7400713</v>
      </c>
      <c r="G351" s="18" t="s">
        <v>47</v>
      </c>
      <c r="H351" s="20" t="s">
        <v>514</v>
      </c>
      <c r="I351" s="21" t="s">
        <v>515</v>
      </c>
      <c r="J351" s="21"/>
      <c r="K351" s="38" t="n">
        <v>3</v>
      </c>
      <c r="L351" s="17" t="s">
        <v>70</v>
      </c>
      <c r="M351" s="23" t="n">
        <v>0</v>
      </c>
      <c r="N351" s="18"/>
      <c r="O351" s="24" t="n">
        <f aca="false">ROUND(K351*M351,0)</f>
        <v>0</v>
      </c>
      <c r="P351" s="16"/>
      <c r="Q351" s="22"/>
      <c r="R351" s="16"/>
      <c r="S351" s="22"/>
      <c r="T351" s="16" t="n">
        <v>0</v>
      </c>
      <c r="U351" s="25" t="n">
        <f aca="false">ROUND(O351*T351,2)</f>
        <v>0</v>
      </c>
      <c r="W351" s="25" t="n">
        <f aca="false">ROUND(O351*A351,2)</f>
        <v>0</v>
      </c>
      <c r="X351" s="18" t="s">
        <v>51</v>
      </c>
    </row>
    <row r="352" s="17" customFormat="true" ht="63.75" hidden="false" customHeight="true" outlineLevel="0" collapsed="false">
      <c r="A352" s="16" t="n">
        <v>1</v>
      </c>
      <c r="D352" s="18" t="n">
        <v>33</v>
      </c>
      <c r="E352" s="18" t="n">
        <v>0</v>
      </c>
      <c r="F352" s="19" t="s">
        <v>174</v>
      </c>
      <c r="G352" s="18" t="s">
        <v>47</v>
      </c>
      <c r="H352" s="20" t="s">
        <v>516</v>
      </c>
      <c r="I352" s="21" t="s">
        <v>517</v>
      </c>
      <c r="J352" s="21"/>
      <c r="K352" s="38" t="n">
        <v>1</v>
      </c>
      <c r="L352" s="17" t="s">
        <v>70</v>
      </c>
      <c r="M352" s="23" t="n">
        <v>0</v>
      </c>
      <c r="N352" s="18"/>
      <c r="O352" s="24" t="n">
        <f aca="false">ROUND(K352*M352,0)</f>
        <v>0</v>
      </c>
      <c r="P352" s="16"/>
      <c r="Q352" s="22"/>
      <c r="R352" s="16"/>
      <c r="S352" s="22"/>
      <c r="T352" s="16" t="n">
        <v>0</v>
      </c>
      <c r="U352" s="25" t="n">
        <f aca="false">ROUND(O352*T352,2)</f>
        <v>0</v>
      </c>
      <c r="W352" s="25" t="n">
        <f aca="false">ROUND(O352*A352,2)</f>
        <v>0</v>
      </c>
      <c r="X352" s="18" t="s">
        <v>102</v>
      </c>
    </row>
    <row r="353" s="17" customFormat="true" ht="76.5" hidden="false" customHeight="true" outlineLevel="0" collapsed="false">
      <c r="A353" s="16"/>
      <c r="D353" s="18"/>
      <c r="E353" s="18"/>
      <c r="F353" s="19"/>
      <c r="G353" s="18"/>
      <c r="H353" s="20" t="s">
        <v>518</v>
      </c>
      <c r="I353" s="21" t="s">
        <v>519</v>
      </c>
      <c r="J353" s="21"/>
      <c r="K353" s="21"/>
      <c r="L353" s="21"/>
      <c r="M353" s="23"/>
      <c r="N353" s="18"/>
      <c r="O353" s="24"/>
      <c r="P353" s="16"/>
      <c r="Q353" s="22"/>
      <c r="R353" s="16"/>
      <c r="S353" s="22"/>
      <c r="T353" s="16"/>
      <c r="U353" s="25"/>
      <c r="W353" s="25"/>
      <c r="X353" s="18" t="s">
        <v>468</v>
      </c>
    </row>
    <row r="354" s="17" customFormat="true" ht="38.25" hidden="false" customHeight="true" outlineLevel="0" collapsed="false">
      <c r="A354" s="16" t="n">
        <v>1</v>
      </c>
      <c r="D354" s="18" t="n">
        <v>34</v>
      </c>
      <c r="E354" s="18" t="n">
        <v>0</v>
      </c>
      <c r="F354" s="19" t="s">
        <v>174</v>
      </c>
      <c r="G354" s="18" t="s">
        <v>47</v>
      </c>
      <c r="H354" s="20" t="s">
        <v>493</v>
      </c>
      <c r="I354" s="21" t="s">
        <v>520</v>
      </c>
      <c r="J354" s="21"/>
      <c r="K354" s="38" t="n">
        <v>1</v>
      </c>
      <c r="L354" s="17" t="s">
        <v>70</v>
      </c>
      <c r="M354" s="23" t="n">
        <v>0</v>
      </c>
      <c r="N354" s="18"/>
      <c r="O354" s="24" t="n">
        <f aca="false">ROUND(K354*M354,0)</f>
        <v>0</v>
      </c>
      <c r="P354" s="16"/>
      <c r="Q354" s="22"/>
      <c r="R354" s="16"/>
      <c r="S354" s="22"/>
      <c r="T354" s="16" t="n">
        <v>0</v>
      </c>
      <c r="U354" s="25" t="n">
        <f aca="false">ROUND(O354*T354,2)</f>
        <v>0</v>
      </c>
      <c r="W354" s="25" t="n">
        <f aca="false">ROUND(O354*A354,2)</f>
        <v>0</v>
      </c>
      <c r="X354" s="18" t="s">
        <v>102</v>
      </c>
    </row>
    <row r="355" s="17" customFormat="true" ht="63.75" hidden="false" customHeight="true" outlineLevel="0" collapsed="false">
      <c r="A355" s="16" t="n">
        <v>1</v>
      </c>
      <c r="D355" s="18" t="n">
        <v>35</v>
      </c>
      <c r="E355" s="18" t="n">
        <v>0</v>
      </c>
      <c r="F355" s="19" t="s">
        <v>174</v>
      </c>
      <c r="G355" s="18" t="s">
        <v>47</v>
      </c>
      <c r="H355" s="20" t="s">
        <v>521</v>
      </c>
      <c r="I355" s="21" t="s">
        <v>517</v>
      </c>
      <c r="J355" s="21"/>
      <c r="K355" s="38" t="n">
        <v>1</v>
      </c>
      <c r="L355" s="17" t="s">
        <v>70</v>
      </c>
      <c r="M355" s="23" t="n">
        <v>0</v>
      </c>
      <c r="N355" s="18"/>
      <c r="O355" s="24" t="n">
        <f aca="false">ROUND(K355*M355,0)</f>
        <v>0</v>
      </c>
      <c r="P355" s="16"/>
      <c r="Q355" s="22"/>
      <c r="R355" s="16"/>
      <c r="S355" s="22"/>
      <c r="T355" s="16" t="n">
        <v>0</v>
      </c>
      <c r="U355" s="25" t="n">
        <f aca="false">ROUND(O355*T355,2)</f>
        <v>0</v>
      </c>
      <c r="W355" s="25" t="n">
        <f aca="false">ROUND(O355*A355,2)</f>
        <v>0</v>
      </c>
      <c r="X355" s="18" t="s">
        <v>102</v>
      </c>
    </row>
    <row r="356" s="17" customFormat="true" ht="76.5" hidden="false" customHeight="true" outlineLevel="0" collapsed="false">
      <c r="A356" s="16"/>
      <c r="D356" s="18"/>
      <c r="E356" s="18"/>
      <c r="F356" s="19"/>
      <c r="G356" s="18"/>
      <c r="H356" s="20" t="s">
        <v>518</v>
      </c>
      <c r="I356" s="21" t="s">
        <v>522</v>
      </c>
      <c r="J356" s="21"/>
      <c r="K356" s="21"/>
      <c r="L356" s="21"/>
      <c r="M356" s="23"/>
      <c r="N356" s="18"/>
      <c r="O356" s="24"/>
      <c r="P356" s="16"/>
      <c r="Q356" s="22"/>
      <c r="R356" s="16"/>
      <c r="S356" s="22"/>
      <c r="T356" s="16"/>
      <c r="U356" s="25"/>
      <c r="W356" s="25"/>
      <c r="X356" s="18" t="s">
        <v>468</v>
      </c>
    </row>
    <row r="357" s="17" customFormat="true" ht="38.25" hidden="false" customHeight="true" outlineLevel="0" collapsed="false">
      <c r="A357" s="16" t="n">
        <v>1</v>
      </c>
      <c r="D357" s="18" t="n">
        <v>36</v>
      </c>
      <c r="E357" s="18" t="n">
        <v>0</v>
      </c>
      <c r="F357" s="19" t="s">
        <v>174</v>
      </c>
      <c r="G357" s="18" t="s">
        <v>47</v>
      </c>
      <c r="H357" s="20" t="s">
        <v>523</v>
      </c>
      <c r="I357" s="21" t="s">
        <v>524</v>
      </c>
      <c r="J357" s="21"/>
      <c r="K357" s="38" t="n">
        <v>1</v>
      </c>
      <c r="L357" s="17" t="s">
        <v>70</v>
      </c>
      <c r="M357" s="23" t="n">
        <v>0</v>
      </c>
      <c r="N357" s="18"/>
      <c r="O357" s="24" t="n">
        <f aca="false">ROUND(K357*M357,0)</f>
        <v>0</v>
      </c>
      <c r="P357" s="16"/>
      <c r="Q357" s="22"/>
      <c r="R357" s="16"/>
      <c r="S357" s="22"/>
      <c r="T357" s="16" t="n">
        <v>0</v>
      </c>
      <c r="U357" s="25" t="n">
        <f aca="false">ROUND(O357*T357,2)</f>
        <v>0</v>
      </c>
      <c r="W357" s="25" t="n">
        <f aca="false">ROUND(O357*A357,2)</f>
        <v>0</v>
      </c>
      <c r="X357" s="18" t="s">
        <v>102</v>
      </c>
    </row>
    <row r="358" s="17" customFormat="true" ht="63.75" hidden="false" customHeight="true" outlineLevel="0" collapsed="false">
      <c r="A358" s="16" t="n">
        <v>1</v>
      </c>
      <c r="D358" s="18" t="n">
        <v>37</v>
      </c>
      <c r="E358" s="18" t="n">
        <v>0</v>
      </c>
      <c r="F358" s="19" t="s">
        <v>174</v>
      </c>
      <c r="G358" s="18" t="s">
        <v>47</v>
      </c>
      <c r="H358" s="20" t="s">
        <v>525</v>
      </c>
      <c r="I358" s="21" t="s">
        <v>526</v>
      </c>
      <c r="J358" s="21"/>
      <c r="K358" s="38" t="n">
        <v>1</v>
      </c>
      <c r="L358" s="17" t="s">
        <v>70</v>
      </c>
      <c r="M358" s="23" t="n">
        <v>0</v>
      </c>
      <c r="N358" s="18"/>
      <c r="O358" s="24" t="n">
        <f aca="false">ROUND(K358*M358,0)</f>
        <v>0</v>
      </c>
      <c r="P358" s="16"/>
      <c r="Q358" s="22"/>
      <c r="R358" s="16"/>
      <c r="S358" s="22"/>
      <c r="T358" s="16" t="n">
        <v>0</v>
      </c>
      <c r="U358" s="25" t="n">
        <f aca="false">ROUND(O358*T358,2)</f>
        <v>0</v>
      </c>
      <c r="W358" s="25" t="n">
        <f aca="false">ROUND(O358*A358,2)</f>
        <v>0</v>
      </c>
      <c r="X358" s="18" t="s">
        <v>102</v>
      </c>
    </row>
    <row r="359" s="17" customFormat="true" ht="38.25" hidden="false" customHeight="true" outlineLevel="0" collapsed="false">
      <c r="A359" s="16"/>
      <c r="D359" s="18"/>
      <c r="E359" s="18"/>
      <c r="F359" s="19"/>
      <c r="G359" s="18"/>
      <c r="H359" s="20" t="s">
        <v>466</v>
      </c>
      <c r="I359" s="21" t="s">
        <v>527</v>
      </c>
      <c r="J359" s="21"/>
      <c r="K359" s="21"/>
      <c r="L359" s="21"/>
      <c r="M359" s="23"/>
      <c r="N359" s="18"/>
      <c r="O359" s="24"/>
      <c r="P359" s="16"/>
      <c r="Q359" s="22"/>
      <c r="R359" s="16"/>
      <c r="S359" s="22"/>
      <c r="T359" s="16"/>
      <c r="U359" s="25"/>
      <c r="W359" s="25"/>
      <c r="X359" s="18" t="s">
        <v>468</v>
      </c>
    </row>
    <row r="360" s="17" customFormat="true" ht="38.25" hidden="false" customHeight="true" outlineLevel="0" collapsed="false">
      <c r="A360" s="16" t="n">
        <v>1</v>
      </c>
      <c r="D360" s="18" t="n">
        <v>38</v>
      </c>
      <c r="E360" s="18" t="n">
        <v>0</v>
      </c>
      <c r="F360" s="19" t="s">
        <v>174</v>
      </c>
      <c r="G360" s="18" t="s">
        <v>47</v>
      </c>
      <c r="H360" s="20" t="s">
        <v>493</v>
      </c>
      <c r="I360" s="21" t="s">
        <v>520</v>
      </c>
      <c r="J360" s="21"/>
      <c r="K360" s="38" t="n">
        <v>1</v>
      </c>
      <c r="L360" s="17" t="s">
        <v>70</v>
      </c>
      <c r="M360" s="23" t="n">
        <v>0</v>
      </c>
      <c r="N360" s="18"/>
      <c r="O360" s="24" t="n">
        <f aca="false">ROUND(K360*M360,0)</f>
        <v>0</v>
      </c>
      <c r="P360" s="16"/>
      <c r="Q360" s="22"/>
      <c r="R360" s="16"/>
      <c r="S360" s="22"/>
      <c r="T360" s="16" t="n">
        <v>0</v>
      </c>
      <c r="U360" s="25" t="n">
        <f aca="false">ROUND(O360*T360,2)</f>
        <v>0</v>
      </c>
      <c r="W360" s="25" t="n">
        <f aca="false">ROUND(O360*A360,2)</f>
        <v>0</v>
      </c>
      <c r="X360" s="18" t="s">
        <v>102</v>
      </c>
    </row>
    <row r="361" s="17" customFormat="true" ht="89.25" hidden="false" customHeight="true" outlineLevel="0" collapsed="false">
      <c r="A361" s="16" t="n">
        <v>1</v>
      </c>
      <c r="D361" s="18" t="n">
        <v>39</v>
      </c>
      <c r="E361" s="18" t="n">
        <v>0</v>
      </c>
      <c r="F361" s="19" t="n">
        <v>0</v>
      </c>
      <c r="G361" s="18" t="s">
        <v>47</v>
      </c>
      <c r="H361" s="20" t="s">
        <v>528</v>
      </c>
      <c r="I361" s="21" t="s">
        <v>529</v>
      </c>
      <c r="J361" s="21"/>
      <c r="K361" s="38" t="n">
        <v>1</v>
      </c>
      <c r="L361" s="17" t="s">
        <v>70</v>
      </c>
      <c r="M361" s="23" t="n">
        <v>0</v>
      </c>
      <c r="N361" s="18"/>
      <c r="O361" s="24" t="n">
        <f aca="false">ROUND(K361*M361,0)</f>
        <v>0</v>
      </c>
      <c r="P361" s="16"/>
      <c r="Q361" s="22"/>
      <c r="R361" s="16"/>
      <c r="S361" s="22"/>
      <c r="T361" s="16" t="n">
        <v>0</v>
      </c>
      <c r="U361" s="25" t="n">
        <f aca="false">ROUND(O361*T361,2)</f>
        <v>0</v>
      </c>
      <c r="W361" s="25" t="n">
        <f aca="false">ROUND(O361*A361,2)</f>
        <v>0</v>
      </c>
      <c r="X361" s="18" t="s">
        <v>51</v>
      </c>
    </row>
    <row r="362" s="17" customFormat="true" ht="76.5" hidden="false" customHeight="true" outlineLevel="0" collapsed="false">
      <c r="A362" s="16" t="n">
        <v>1</v>
      </c>
      <c r="D362" s="18" t="n">
        <v>40</v>
      </c>
      <c r="E362" s="18" t="n">
        <v>0</v>
      </c>
      <c r="F362" s="19" t="n">
        <v>0</v>
      </c>
      <c r="G362" s="18" t="s">
        <v>47</v>
      </c>
      <c r="H362" s="20" t="s">
        <v>530</v>
      </c>
      <c r="I362" s="21" t="s">
        <v>531</v>
      </c>
      <c r="J362" s="21"/>
      <c r="K362" s="38" t="n">
        <v>1</v>
      </c>
      <c r="L362" s="17" t="s">
        <v>70</v>
      </c>
      <c r="M362" s="23" t="n">
        <v>0</v>
      </c>
      <c r="N362" s="18"/>
      <c r="O362" s="24" t="n">
        <f aca="false">ROUND(K362*M362,0)</f>
        <v>0</v>
      </c>
      <c r="P362" s="16"/>
      <c r="Q362" s="22"/>
      <c r="R362" s="16"/>
      <c r="S362" s="22"/>
      <c r="T362" s="16" t="n">
        <v>0</v>
      </c>
      <c r="U362" s="25" t="n">
        <f aca="false">ROUND(O362*T362,2)</f>
        <v>0</v>
      </c>
      <c r="W362" s="25" t="n">
        <f aca="false">ROUND(O362*A362,2)</f>
        <v>0</v>
      </c>
      <c r="X362" s="18" t="s">
        <v>51</v>
      </c>
    </row>
    <row r="363" s="17" customFormat="true" ht="76.5" hidden="false" customHeight="true" outlineLevel="0" collapsed="false">
      <c r="A363" s="16" t="n">
        <v>1</v>
      </c>
      <c r="D363" s="18" t="n">
        <v>41</v>
      </c>
      <c r="E363" s="18" t="n">
        <v>0</v>
      </c>
      <c r="F363" s="19" t="n">
        <v>0</v>
      </c>
      <c r="G363" s="18" t="s">
        <v>47</v>
      </c>
      <c r="H363" s="20" t="s">
        <v>530</v>
      </c>
      <c r="I363" s="21" t="s">
        <v>532</v>
      </c>
      <c r="J363" s="21"/>
      <c r="K363" s="38" t="n">
        <v>1</v>
      </c>
      <c r="L363" s="17" t="s">
        <v>70</v>
      </c>
      <c r="M363" s="23" t="n">
        <v>0</v>
      </c>
      <c r="N363" s="18"/>
      <c r="O363" s="24" t="n">
        <f aca="false">ROUND(K363*M363,0)</f>
        <v>0</v>
      </c>
      <c r="P363" s="16"/>
      <c r="Q363" s="22"/>
      <c r="R363" s="16"/>
      <c r="S363" s="22"/>
      <c r="T363" s="16" t="n">
        <v>0</v>
      </c>
      <c r="U363" s="25" t="n">
        <f aca="false">ROUND(O363*T363,2)</f>
        <v>0</v>
      </c>
      <c r="W363" s="25" t="n">
        <f aca="false">ROUND(O363*A363,2)</f>
        <v>0</v>
      </c>
      <c r="X363" s="18" t="s">
        <v>51</v>
      </c>
    </row>
    <row r="364" s="17" customFormat="true" ht="38.25" hidden="false" customHeight="true" outlineLevel="0" collapsed="false">
      <c r="A364" s="16" t="n">
        <v>1</v>
      </c>
      <c r="D364" s="18" t="n">
        <v>42</v>
      </c>
      <c r="E364" s="18" t="n">
        <v>0</v>
      </c>
      <c r="F364" s="19" t="n">
        <v>0</v>
      </c>
      <c r="G364" s="18" t="s">
        <v>47</v>
      </c>
      <c r="H364" s="20" t="s">
        <v>134</v>
      </c>
      <c r="I364" s="21" t="s">
        <v>533</v>
      </c>
      <c r="J364" s="21"/>
      <c r="K364" s="38" t="n">
        <v>1</v>
      </c>
      <c r="L364" s="17" t="s">
        <v>70</v>
      </c>
      <c r="M364" s="23" t="n">
        <v>0</v>
      </c>
      <c r="N364" s="18"/>
      <c r="O364" s="24" t="n">
        <f aca="false">ROUND(K364*M364,0)</f>
        <v>0</v>
      </c>
      <c r="P364" s="16"/>
      <c r="Q364" s="22"/>
      <c r="R364" s="16"/>
      <c r="S364" s="22"/>
      <c r="T364" s="16" t="n">
        <v>0</v>
      </c>
      <c r="U364" s="25" t="n">
        <f aca="false">ROUND(O364*T364,2)</f>
        <v>0</v>
      </c>
      <c r="W364" s="25" t="n">
        <f aca="false">ROUND(O364*A364,2)</f>
        <v>0</v>
      </c>
      <c r="X364" s="18" t="s">
        <v>51</v>
      </c>
    </row>
    <row r="365" s="17" customFormat="true" ht="63.75" hidden="false" customHeight="true" outlineLevel="0" collapsed="false">
      <c r="A365" s="16" t="n">
        <v>1</v>
      </c>
      <c r="D365" s="18" t="n">
        <v>43</v>
      </c>
      <c r="E365" s="18" t="n">
        <v>0</v>
      </c>
      <c r="F365" s="19" t="n">
        <v>0</v>
      </c>
      <c r="G365" s="18" t="s">
        <v>47</v>
      </c>
      <c r="H365" s="20" t="s">
        <v>534</v>
      </c>
      <c r="I365" s="21" t="s">
        <v>535</v>
      </c>
      <c r="J365" s="21"/>
      <c r="K365" s="38" t="n">
        <v>4</v>
      </c>
      <c r="L365" s="17" t="s">
        <v>70</v>
      </c>
      <c r="M365" s="23" t="n">
        <v>0</v>
      </c>
      <c r="N365" s="18"/>
      <c r="O365" s="24" t="n">
        <f aca="false">ROUND(K365*M365,0)</f>
        <v>0</v>
      </c>
      <c r="P365" s="16"/>
      <c r="Q365" s="22"/>
      <c r="R365" s="16"/>
      <c r="S365" s="22"/>
      <c r="T365" s="16" t="n">
        <v>0</v>
      </c>
      <c r="U365" s="25" t="n">
        <f aca="false">ROUND(O365*T365,2)</f>
        <v>0</v>
      </c>
      <c r="W365" s="25" t="n">
        <f aca="false">ROUND(O365*A365,2)</f>
        <v>0</v>
      </c>
      <c r="X365" s="18" t="s">
        <v>51</v>
      </c>
    </row>
    <row r="366" customFormat="false" ht="3" hidden="false" customHeight="true" outlineLevel="0" collapsed="false"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customFormat="false" ht="15" hidden="false" customHeight="true" outlineLevel="0" collapsed="false">
      <c r="D367" s="26" t="s">
        <v>56</v>
      </c>
      <c r="E367" s="26"/>
      <c r="F367" s="26"/>
      <c r="G367" s="26"/>
      <c r="H367" s="27" t="s">
        <v>444</v>
      </c>
      <c r="I367" s="28" t="s">
        <v>445</v>
      </c>
      <c r="O367" s="29" t="n">
        <f aca="false">ROUND(SUBTOTAL(9,O309:O366),0)</f>
        <v>0</v>
      </c>
      <c r="Q367" s="30" t="n">
        <f aca="false">ROUND(SUBTOTAL(9,Q309:Q366),3)</f>
        <v>0.001</v>
      </c>
      <c r="S367" s="30" t="n">
        <f aca="false">ROUND(SUBTOTAL(9,S309:S366),3)</f>
        <v>0.651</v>
      </c>
      <c r="U367" s="1" t="n">
        <f aca="false">ROUND(SUBTOTAL(9,U309:U366),2)</f>
        <v>0</v>
      </c>
      <c r="W367" s="1" t="n">
        <f aca="false">ROUND(SUBTOTAL(9,W309:W366),2)</f>
        <v>0</v>
      </c>
    </row>
    <row r="368" customFormat="false" ht="12.75" hidden="false" customHeight="true" outlineLevel="0" collapsed="false"/>
    <row r="369" customFormat="false" ht="15" hidden="false" customHeight="true" outlineLevel="0" collapsed="false">
      <c r="D369" s="5"/>
      <c r="E369" s="5"/>
      <c r="F369" s="5"/>
      <c r="G369" s="5"/>
      <c r="H369" s="14" t="s">
        <v>536</v>
      </c>
      <c r="I369" s="15" t="s">
        <v>537</v>
      </c>
      <c r="J369" s="15"/>
      <c r="K369" s="15"/>
      <c r="L369" s="15"/>
      <c r="M369" s="15"/>
      <c r="N369" s="15"/>
      <c r="O369" s="15"/>
      <c r="P369" s="6"/>
      <c r="Q369" s="6"/>
      <c r="R369" s="6"/>
      <c r="S369" s="6"/>
      <c r="X369" s="1" t="s">
        <v>26</v>
      </c>
    </row>
    <row r="370" customFormat="false" ht="3" hidden="false" customHeight="true" outlineLevel="0" collapsed="false"/>
    <row r="371" s="17" customFormat="true" ht="25.5" hidden="false" customHeight="true" outlineLevel="0" collapsed="false">
      <c r="A371" s="16" t="n">
        <v>1</v>
      </c>
      <c r="D371" s="18" t="n">
        <v>1</v>
      </c>
      <c r="E371" s="18" t="n">
        <v>0</v>
      </c>
      <c r="F371" s="19" t="n">
        <v>7430604</v>
      </c>
      <c r="G371" s="18" t="s">
        <v>47</v>
      </c>
      <c r="H371" s="20" t="s">
        <v>538</v>
      </c>
      <c r="I371" s="21" t="s">
        <v>539</v>
      </c>
      <c r="J371" s="21"/>
      <c r="K371" s="22" t="n">
        <v>9</v>
      </c>
      <c r="L371" s="18" t="s">
        <v>70</v>
      </c>
      <c r="M371" s="23" t="n">
        <v>0</v>
      </c>
      <c r="N371" s="18"/>
      <c r="O371" s="24" t="n">
        <f aca="false">ROUND(K371*M371,0)</f>
        <v>0</v>
      </c>
      <c r="P371" s="16" t="n">
        <v>0.00033</v>
      </c>
      <c r="Q371" s="22" t="n">
        <f aca="false">ROUND(K371*P371,3)</f>
        <v>0.003</v>
      </c>
      <c r="R371" s="18"/>
      <c r="S371" s="18"/>
      <c r="T371" s="16" t="n">
        <v>0</v>
      </c>
      <c r="U371" s="25" t="n">
        <f aca="false">ROUND(O371*T371,2)</f>
        <v>0</v>
      </c>
      <c r="W371" s="25" t="n">
        <f aca="false">ROUND(O371*A371,2)</f>
        <v>0</v>
      </c>
      <c r="X371" s="18" t="s">
        <v>51</v>
      </c>
    </row>
    <row r="372" s="17" customFormat="true" ht="63.75" hidden="false" customHeight="true" outlineLevel="0" collapsed="false">
      <c r="A372" s="16" t="n">
        <v>1</v>
      </c>
      <c r="D372" s="18" t="n">
        <v>2</v>
      </c>
      <c r="E372" s="18" t="n">
        <v>0</v>
      </c>
      <c r="F372" s="19" t="s">
        <v>174</v>
      </c>
      <c r="G372" s="18" t="s">
        <v>47</v>
      </c>
      <c r="H372" s="20" t="s">
        <v>540</v>
      </c>
      <c r="I372" s="21" t="s">
        <v>541</v>
      </c>
      <c r="J372" s="21"/>
      <c r="K372" s="22" t="n">
        <v>3</v>
      </c>
      <c r="L372" s="18" t="s">
        <v>70</v>
      </c>
      <c r="M372" s="23" t="n">
        <v>0</v>
      </c>
      <c r="N372" s="18"/>
      <c r="O372" s="24" t="n">
        <f aca="false">ROUND(K372*M372,0)</f>
        <v>0</v>
      </c>
      <c r="P372" s="16"/>
      <c r="Q372" s="22"/>
      <c r="R372" s="18"/>
      <c r="S372" s="18"/>
      <c r="T372" s="16" t="n">
        <v>0</v>
      </c>
      <c r="U372" s="25" t="n">
        <f aca="false">ROUND(O372*T372,2)</f>
        <v>0</v>
      </c>
      <c r="W372" s="25" t="n">
        <f aca="false">ROUND(O372*A372,2)</f>
        <v>0</v>
      </c>
      <c r="X372" s="18" t="s">
        <v>102</v>
      </c>
    </row>
    <row r="373" s="17" customFormat="true" ht="51" hidden="false" customHeight="true" outlineLevel="0" collapsed="false">
      <c r="A373" s="16"/>
      <c r="D373" s="18"/>
      <c r="E373" s="18"/>
      <c r="F373" s="19"/>
      <c r="G373" s="18"/>
      <c r="H373" s="20" t="s">
        <v>542</v>
      </c>
      <c r="I373" s="21" t="s">
        <v>543</v>
      </c>
      <c r="J373" s="21"/>
      <c r="K373" s="21"/>
      <c r="L373" s="21"/>
      <c r="M373" s="23"/>
      <c r="N373" s="18"/>
      <c r="O373" s="24"/>
      <c r="P373" s="16"/>
      <c r="Q373" s="22"/>
      <c r="R373" s="18"/>
      <c r="S373" s="18"/>
      <c r="T373" s="16"/>
      <c r="U373" s="25"/>
      <c r="W373" s="25"/>
      <c r="X373" s="18" t="s">
        <v>468</v>
      </c>
    </row>
    <row r="374" s="17" customFormat="true" ht="38.25" hidden="false" customHeight="true" outlineLevel="0" collapsed="false">
      <c r="A374" s="16" t="n">
        <v>1</v>
      </c>
      <c r="D374" s="18" t="n">
        <v>3</v>
      </c>
      <c r="E374" s="18" t="n">
        <v>0</v>
      </c>
      <c r="F374" s="19" t="s">
        <v>174</v>
      </c>
      <c r="G374" s="18" t="s">
        <v>47</v>
      </c>
      <c r="H374" s="20" t="s">
        <v>544</v>
      </c>
      <c r="I374" s="21" t="s">
        <v>545</v>
      </c>
      <c r="J374" s="21"/>
      <c r="K374" s="38" t="n">
        <v>3</v>
      </c>
      <c r="L374" s="17" t="s">
        <v>70</v>
      </c>
      <c r="M374" s="23" t="n">
        <v>0</v>
      </c>
      <c r="N374" s="18"/>
      <c r="O374" s="24" t="n">
        <f aca="false">ROUND(K374*M374,0)</f>
        <v>0</v>
      </c>
      <c r="P374" s="16"/>
      <c r="Q374" s="22"/>
      <c r="R374" s="18"/>
      <c r="S374" s="18"/>
      <c r="T374" s="16" t="n">
        <v>0</v>
      </c>
      <c r="U374" s="25" t="n">
        <f aca="false">ROUND(O374*T374,2)</f>
        <v>0</v>
      </c>
      <c r="W374" s="25" t="n">
        <f aca="false">ROUND(O374*A374,2)</f>
        <v>0</v>
      </c>
      <c r="X374" s="18" t="s">
        <v>102</v>
      </c>
    </row>
    <row r="375" s="17" customFormat="true" ht="63.75" hidden="false" customHeight="true" outlineLevel="0" collapsed="false">
      <c r="A375" s="16" t="n">
        <v>1</v>
      </c>
      <c r="D375" s="18" t="n">
        <v>4</v>
      </c>
      <c r="E375" s="18" t="n">
        <v>0</v>
      </c>
      <c r="F375" s="19" t="s">
        <v>174</v>
      </c>
      <c r="G375" s="18" t="s">
        <v>47</v>
      </c>
      <c r="H375" s="20" t="s">
        <v>546</v>
      </c>
      <c r="I375" s="21" t="s">
        <v>547</v>
      </c>
      <c r="J375" s="21"/>
      <c r="K375" s="38" t="n">
        <v>4</v>
      </c>
      <c r="L375" s="17" t="s">
        <v>70</v>
      </c>
      <c r="M375" s="23" t="n">
        <v>0</v>
      </c>
      <c r="N375" s="18"/>
      <c r="O375" s="24" t="n">
        <f aca="false">ROUND(K375*M375,0)</f>
        <v>0</v>
      </c>
      <c r="P375" s="16"/>
      <c r="Q375" s="22"/>
      <c r="R375" s="18"/>
      <c r="S375" s="18"/>
      <c r="T375" s="16" t="n">
        <v>0</v>
      </c>
      <c r="U375" s="25" t="n">
        <f aca="false">ROUND(O375*T375,2)</f>
        <v>0</v>
      </c>
      <c r="W375" s="25" t="n">
        <f aca="false">ROUND(O375*A375,2)</f>
        <v>0</v>
      </c>
      <c r="X375" s="18" t="s">
        <v>102</v>
      </c>
    </row>
    <row r="376" s="17" customFormat="true" ht="51" hidden="false" customHeight="true" outlineLevel="0" collapsed="false">
      <c r="A376" s="16"/>
      <c r="D376" s="18"/>
      <c r="E376" s="18"/>
      <c r="F376" s="19"/>
      <c r="G376" s="18"/>
      <c r="H376" s="20" t="s">
        <v>542</v>
      </c>
      <c r="I376" s="21" t="s">
        <v>548</v>
      </c>
      <c r="J376" s="21"/>
      <c r="K376" s="21"/>
      <c r="L376" s="21"/>
      <c r="M376" s="23"/>
      <c r="N376" s="18"/>
      <c r="O376" s="24"/>
      <c r="P376" s="16"/>
      <c r="Q376" s="22"/>
      <c r="R376" s="18"/>
      <c r="S376" s="18"/>
      <c r="T376" s="16"/>
      <c r="U376" s="25"/>
      <c r="W376" s="25"/>
      <c r="X376" s="18" t="s">
        <v>468</v>
      </c>
    </row>
    <row r="377" s="17" customFormat="true" ht="38.25" hidden="false" customHeight="true" outlineLevel="0" collapsed="false">
      <c r="A377" s="16" t="n">
        <v>1</v>
      </c>
      <c r="D377" s="18" t="n">
        <v>5</v>
      </c>
      <c r="E377" s="18" t="n">
        <v>0</v>
      </c>
      <c r="F377" s="19" t="s">
        <v>174</v>
      </c>
      <c r="G377" s="18" t="s">
        <v>47</v>
      </c>
      <c r="H377" s="20" t="s">
        <v>549</v>
      </c>
      <c r="I377" s="21" t="s">
        <v>550</v>
      </c>
      <c r="J377" s="21"/>
      <c r="K377" s="38" t="n">
        <v>4</v>
      </c>
      <c r="L377" s="17" t="s">
        <v>70</v>
      </c>
      <c r="M377" s="23" t="n">
        <v>0</v>
      </c>
      <c r="N377" s="18"/>
      <c r="O377" s="24" t="n">
        <f aca="false">ROUND(K377*M377,0)</f>
        <v>0</v>
      </c>
      <c r="P377" s="16"/>
      <c r="Q377" s="22"/>
      <c r="R377" s="18"/>
      <c r="S377" s="18"/>
      <c r="T377" s="16" t="n">
        <v>0</v>
      </c>
      <c r="U377" s="25" t="n">
        <f aca="false">ROUND(O377*T377,2)</f>
        <v>0</v>
      </c>
      <c r="W377" s="25" t="n">
        <f aca="false">ROUND(O377*A377,2)</f>
        <v>0</v>
      </c>
      <c r="X377" s="18" t="s">
        <v>102</v>
      </c>
    </row>
    <row r="378" s="17" customFormat="true" ht="63.75" hidden="false" customHeight="true" outlineLevel="0" collapsed="false">
      <c r="A378" s="16" t="n">
        <v>1</v>
      </c>
      <c r="D378" s="18" t="n">
        <v>6</v>
      </c>
      <c r="E378" s="18" t="n">
        <v>0</v>
      </c>
      <c r="F378" s="19" t="s">
        <v>174</v>
      </c>
      <c r="G378" s="18" t="s">
        <v>47</v>
      </c>
      <c r="H378" s="20" t="s">
        <v>551</v>
      </c>
      <c r="I378" s="21" t="s">
        <v>552</v>
      </c>
      <c r="J378" s="21"/>
      <c r="K378" s="38" t="n">
        <v>2</v>
      </c>
      <c r="L378" s="17" t="s">
        <v>70</v>
      </c>
      <c r="M378" s="23" t="n">
        <v>0</v>
      </c>
      <c r="N378" s="18"/>
      <c r="O378" s="24" t="n">
        <f aca="false">ROUND(K378*M378,0)</f>
        <v>0</v>
      </c>
      <c r="P378" s="16"/>
      <c r="Q378" s="22"/>
      <c r="R378" s="18"/>
      <c r="S378" s="18"/>
      <c r="T378" s="16" t="n">
        <v>0</v>
      </c>
      <c r="U378" s="25" t="n">
        <f aca="false">ROUND(O378*T378,2)</f>
        <v>0</v>
      </c>
      <c r="W378" s="25" t="n">
        <f aca="false">ROUND(O378*A378,2)</f>
        <v>0</v>
      </c>
      <c r="X378" s="18" t="s">
        <v>102</v>
      </c>
    </row>
    <row r="379" s="17" customFormat="true" ht="51" hidden="false" customHeight="true" outlineLevel="0" collapsed="false">
      <c r="A379" s="16"/>
      <c r="D379" s="18"/>
      <c r="E379" s="18"/>
      <c r="F379" s="19"/>
      <c r="G379" s="18"/>
      <c r="H379" s="20" t="s">
        <v>542</v>
      </c>
      <c r="I379" s="21" t="s">
        <v>553</v>
      </c>
      <c r="J379" s="21"/>
      <c r="K379" s="21"/>
      <c r="L379" s="21"/>
      <c r="M379" s="23"/>
      <c r="N379" s="18"/>
      <c r="O379" s="24"/>
      <c r="P379" s="16"/>
      <c r="Q379" s="22"/>
      <c r="R379" s="18"/>
      <c r="S379" s="18"/>
      <c r="T379" s="16"/>
      <c r="U379" s="25"/>
      <c r="W379" s="25"/>
      <c r="X379" s="18" t="s">
        <v>468</v>
      </c>
    </row>
    <row r="380" s="17" customFormat="true" ht="38.25" hidden="false" customHeight="true" outlineLevel="0" collapsed="false">
      <c r="A380" s="16" t="n">
        <v>1</v>
      </c>
      <c r="D380" s="18" t="n">
        <v>7</v>
      </c>
      <c r="E380" s="18" t="n">
        <v>0</v>
      </c>
      <c r="F380" s="19" t="s">
        <v>174</v>
      </c>
      <c r="G380" s="18" t="s">
        <v>47</v>
      </c>
      <c r="H380" s="20" t="s">
        <v>549</v>
      </c>
      <c r="I380" s="21" t="s">
        <v>550</v>
      </c>
      <c r="J380" s="21"/>
      <c r="K380" s="38" t="n">
        <v>2</v>
      </c>
      <c r="L380" s="17" t="s">
        <v>70</v>
      </c>
      <c r="M380" s="23" t="n">
        <v>0</v>
      </c>
      <c r="N380" s="18"/>
      <c r="O380" s="24" t="n">
        <f aca="false">ROUND(K380*M380,0)</f>
        <v>0</v>
      </c>
      <c r="P380" s="16"/>
      <c r="Q380" s="22"/>
      <c r="R380" s="18"/>
      <c r="S380" s="18"/>
      <c r="T380" s="16" t="n">
        <v>0</v>
      </c>
      <c r="U380" s="25" t="n">
        <f aca="false">ROUND(O380*T380,2)</f>
        <v>0</v>
      </c>
      <c r="W380" s="25" t="n">
        <f aca="false">ROUND(O380*A380,2)</f>
        <v>0</v>
      </c>
      <c r="X380" s="18" t="s">
        <v>102</v>
      </c>
    </row>
    <row r="381" s="17" customFormat="true" ht="25.5" hidden="false" customHeight="true" outlineLevel="0" collapsed="false">
      <c r="A381" s="16" t="n">
        <v>1</v>
      </c>
      <c r="D381" s="18" t="n">
        <v>8</v>
      </c>
      <c r="E381" s="18" t="n">
        <v>0</v>
      </c>
      <c r="F381" s="19" t="n">
        <v>7430606</v>
      </c>
      <c r="G381" s="18" t="s">
        <v>47</v>
      </c>
      <c r="H381" s="20" t="s">
        <v>554</v>
      </c>
      <c r="I381" s="21" t="s">
        <v>555</v>
      </c>
      <c r="J381" s="21"/>
      <c r="K381" s="38" t="n">
        <v>1</v>
      </c>
      <c r="L381" s="17" t="s">
        <v>70</v>
      </c>
      <c r="M381" s="23" t="n">
        <v>0</v>
      </c>
      <c r="N381" s="18"/>
      <c r="O381" s="24" t="n">
        <f aca="false">ROUND(K381*M381,0)</f>
        <v>0</v>
      </c>
      <c r="P381" s="16" t="n">
        <v>0.00061</v>
      </c>
      <c r="Q381" s="22" t="n">
        <f aca="false">ROUND(K381*P381,3)</f>
        <v>0.001</v>
      </c>
      <c r="R381" s="18"/>
      <c r="S381" s="18"/>
      <c r="T381" s="16" t="n">
        <v>0</v>
      </c>
      <c r="U381" s="25" t="n">
        <f aca="false">ROUND(O381*T381,2)</f>
        <v>0</v>
      </c>
      <c r="W381" s="25" t="n">
        <f aca="false">ROUND(O381*A381,2)</f>
        <v>0</v>
      </c>
      <c r="X381" s="18" t="s">
        <v>51</v>
      </c>
    </row>
    <row r="382" s="17" customFormat="true" ht="63.75" hidden="false" customHeight="true" outlineLevel="0" collapsed="false">
      <c r="A382" s="16" t="n">
        <v>1</v>
      </c>
      <c r="D382" s="18" t="n">
        <v>9</v>
      </c>
      <c r="E382" s="18" t="n">
        <v>0</v>
      </c>
      <c r="F382" s="19" t="s">
        <v>174</v>
      </c>
      <c r="G382" s="18" t="s">
        <v>47</v>
      </c>
      <c r="H382" s="20" t="s">
        <v>556</v>
      </c>
      <c r="I382" s="21" t="s">
        <v>557</v>
      </c>
      <c r="J382" s="21"/>
      <c r="K382" s="38" t="n">
        <v>1</v>
      </c>
      <c r="L382" s="17" t="s">
        <v>70</v>
      </c>
      <c r="M382" s="23" t="n">
        <v>0</v>
      </c>
      <c r="N382" s="18"/>
      <c r="O382" s="24" t="n">
        <f aca="false">ROUND(K382*M382,0)</f>
        <v>0</v>
      </c>
      <c r="P382" s="16"/>
      <c r="Q382" s="22"/>
      <c r="R382" s="18"/>
      <c r="S382" s="18"/>
      <c r="T382" s="16" t="n">
        <v>0</v>
      </c>
      <c r="U382" s="25" t="n">
        <f aca="false">ROUND(O382*T382,2)</f>
        <v>0</v>
      </c>
      <c r="W382" s="25" t="n">
        <f aca="false">ROUND(O382*A382,2)</f>
        <v>0</v>
      </c>
      <c r="X382" s="18" t="s">
        <v>102</v>
      </c>
    </row>
    <row r="383" s="17" customFormat="true" ht="38.25" hidden="false" customHeight="true" outlineLevel="0" collapsed="false">
      <c r="A383" s="16"/>
      <c r="D383" s="18"/>
      <c r="E383" s="18"/>
      <c r="F383" s="19"/>
      <c r="G383" s="18"/>
      <c r="H383" s="20" t="s">
        <v>466</v>
      </c>
      <c r="I383" s="21" t="s">
        <v>558</v>
      </c>
      <c r="J383" s="21"/>
      <c r="K383" s="21"/>
      <c r="L383" s="21"/>
      <c r="M383" s="23"/>
      <c r="N383" s="18"/>
      <c r="O383" s="24"/>
      <c r="P383" s="16"/>
      <c r="Q383" s="22"/>
      <c r="R383" s="18"/>
      <c r="S383" s="18"/>
      <c r="T383" s="16"/>
      <c r="U383" s="25"/>
      <c r="W383" s="25"/>
      <c r="X383" s="18" t="s">
        <v>468</v>
      </c>
    </row>
    <row r="384" s="17" customFormat="true" ht="38.25" hidden="false" customHeight="true" outlineLevel="0" collapsed="false">
      <c r="A384" s="16" t="n">
        <v>1</v>
      </c>
      <c r="D384" s="18" t="n">
        <v>10</v>
      </c>
      <c r="E384" s="18" t="n">
        <v>0</v>
      </c>
      <c r="F384" s="19" t="s">
        <v>174</v>
      </c>
      <c r="G384" s="18" t="s">
        <v>47</v>
      </c>
      <c r="H384" s="20" t="s">
        <v>559</v>
      </c>
      <c r="I384" s="21" t="s">
        <v>560</v>
      </c>
      <c r="J384" s="21"/>
      <c r="K384" s="38" t="n">
        <v>1</v>
      </c>
      <c r="L384" s="17" t="s">
        <v>70</v>
      </c>
      <c r="M384" s="23" t="n">
        <v>0</v>
      </c>
      <c r="N384" s="18"/>
      <c r="O384" s="24" t="n">
        <f aca="false">ROUND(K384*M384,0)</f>
        <v>0</v>
      </c>
      <c r="P384" s="16"/>
      <c r="Q384" s="22"/>
      <c r="R384" s="18"/>
      <c r="S384" s="18"/>
      <c r="T384" s="16" t="n">
        <v>0</v>
      </c>
      <c r="U384" s="25" t="n">
        <f aca="false">ROUND(O384*T384,2)</f>
        <v>0</v>
      </c>
      <c r="W384" s="25" t="n">
        <f aca="false">ROUND(O384*A384,2)</f>
        <v>0</v>
      </c>
      <c r="X384" s="18" t="s">
        <v>102</v>
      </c>
    </row>
    <row r="385" s="17" customFormat="true" ht="25.5" hidden="false" customHeight="true" outlineLevel="0" collapsed="false">
      <c r="A385" s="16" t="n">
        <v>1</v>
      </c>
      <c r="D385" s="18" t="n">
        <v>11</v>
      </c>
      <c r="E385" s="18" t="n">
        <v>0</v>
      </c>
      <c r="F385" s="19" t="n">
        <v>7430075</v>
      </c>
      <c r="G385" s="18" t="s">
        <v>47</v>
      </c>
      <c r="H385" s="20" t="s">
        <v>561</v>
      </c>
      <c r="I385" s="21" t="s">
        <v>562</v>
      </c>
      <c r="J385" s="21"/>
      <c r="K385" s="38" t="n">
        <v>22.455</v>
      </c>
      <c r="L385" s="17" t="s">
        <v>63</v>
      </c>
      <c r="M385" s="23" t="n">
        <v>0</v>
      </c>
      <c r="N385" s="18"/>
      <c r="O385" s="24" t="n">
        <f aca="false">ROUND(K385*M385,0)</f>
        <v>0</v>
      </c>
      <c r="P385" s="16" t="n">
        <v>5E-005</v>
      </c>
      <c r="Q385" s="22" t="n">
        <f aca="false">ROUND(K385*P385,3)</f>
        <v>0.001</v>
      </c>
      <c r="R385" s="18"/>
      <c r="S385" s="18"/>
      <c r="T385" s="16" t="n">
        <v>0</v>
      </c>
      <c r="U385" s="25" t="n">
        <f aca="false">ROUND(O385*T385,2)</f>
        <v>0</v>
      </c>
      <c r="W385" s="25" t="n">
        <f aca="false">ROUND(O385*A385,2)</f>
        <v>0</v>
      </c>
      <c r="X385" s="18" t="s">
        <v>51</v>
      </c>
    </row>
    <row r="386" s="17" customFormat="true" ht="63.75" hidden="false" customHeight="true" outlineLevel="0" collapsed="false">
      <c r="A386" s="16" t="n">
        <v>1</v>
      </c>
      <c r="D386" s="18" t="n">
        <v>12</v>
      </c>
      <c r="E386" s="18" t="n">
        <v>0</v>
      </c>
      <c r="F386" s="19" t="s">
        <v>174</v>
      </c>
      <c r="G386" s="18" t="s">
        <v>47</v>
      </c>
      <c r="H386" s="20" t="s">
        <v>563</v>
      </c>
      <c r="I386" s="21" t="s">
        <v>564</v>
      </c>
      <c r="J386" s="21"/>
      <c r="K386" s="38" t="n">
        <v>78</v>
      </c>
      <c r="L386" s="17" t="s">
        <v>565</v>
      </c>
      <c r="M386" s="23" t="n">
        <v>0</v>
      </c>
      <c r="N386" s="18"/>
      <c r="O386" s="24" t="n">
        <f aca="false">ROUND(K386*M386,0)</f>
        <v>0</v>
      </c>
      <c r="P386" s="16"/>
      <c r="Q386" s="22"/>
      <c r="R386" s="18"/>
      <c r="S386" s="18"/>
      <c r="T386" s="16" t="n">
        <v>0</v>
      </c>
      <c r="U386" s="25" t="n">
        <f aca="false">ROUND(O386*T386,2)</f>
        <v>0</v>
      </c>
      <c r="W386" s="25" t="n">
        <f aca="false">ROUND(O386*A386,2)</f>
        <v>0</v>
      </c>
      <c r="X386" s="18" t="s">
        <v>102</v>
      </c>
    </row>
    <row r="387" s="17" customFormat="true" ht="25.5" hidden="false" customHeight="true" outlineLevel="0" collapsed="false">
      <c r="A387" s="16"/>
      <c r="D387" s="18"/>
      <c r="E387" s="18"/>
      <c r="F387" s="19"/>
      <c r="G387" s="18"/>
      <c r="H387" s="20" t="s">
        <v>486</v>
      </c>
      <c r="I387" s="21" t="s">
        <v>566</v>
      </c>
      <c r="J387" s="21"/>
      <c r="K387" s="21"/>
      <c r="L387" s="21"/>
      <c r="M387" s="23"/>
      <c r="N387" s="18"/>
      <c r="O387" s="24"/>
      <c r="P387" s="16"/>
      <c r="Q387" s="22"/>
      <c r="R387" s="18"/>
      <c r="S387" s="18"/>
      <c r="T387" s="16"/>
      <c r="U387" s="25"/>
      <c r="W387" s="25"/>
      <c r="X387" s="18" t="s">
        <v>468</v>
      </c>
    </row>
    <row r="388" s="17" customFormat="true" ht="63.75" hidden="false" customHeight="true" outlineLevel="0" collapsed="false">
      <c r="A388" s="16" t="n">
        <v>1</v>
      </c>
      <c r="D388" s="18" t="n">
        <v>13</v>
      </c>
      <c r="E388" s="18" t="n">
        <v>0</v>
      </c>
      <c r="F388" s="19" t="s">
        <v>174</v>
      </c>
      <c r="G388" s="18" t="s">
        <v>47</v>
      </c>
      <c r="H388" s="20" t="s">
        <v>567</v>
      </c>
      <c r="I388" s="21" t="s">
        <v>568</v>
      </c>
      <c r="J388" s="21"/>
      <c r="K388" s="38" t="n">
        <v>60</v>
      </c>
      <c r="L388" s="17" t="s">
        <v>565</v>
      </c>
      <c r="M388" s="23" t="n">
        <v>0</v>
      </c>
      <c r="N388" s="18"/>
      <c r="O388" s="24" t="n">
        <f aca="false">ROUND(K388*M388,0)</f>
        <v>0</v>
      </c>
      <c r="P388" s="16"/>
      <c r="Q388" s="22"/>
      <c r="R388" s="18"/>
      <c r="S388" s="18"/>
      <c r="T388" s="16" t="n">
        <v>0</v>
      </c>
      <c r="U388" s="25" t="n">
        <f aca="false">ROUND(O388*T388,2)</f>
        <v>0</v>
      </c>
      <c r="W388" s="25" t="n">
        <f aca="false">ROUND(O388*A388,2)</f>
        <v>0</v>
      </c>
      <c r="X388" s="18" t="s">
        <v>102</v>
      </c>
    </row>
    <row r="389" s="17" customFormat="true" ht="25.5" hidden="false" customHeight="true" outlineLevel="0" collapsed="false">
      <c r="A389" s="16"/>
      <c r="D389" s="18"/>
      <c r="E389" s="18"/>
      <c r="F389" s="19"/>
      <c r="G389" s="18"/>
      <c r="H389" s="20" t="s">
        <v>486</v>
      </c>
      <c r="I389" s="21" t="s">
        <v>569</v>
      </c>
      <c r="J389" s="21"/>
      <c r="K389" s="21"/>
      <c r="L389" s="21"/>
      <c r="M389" s="23"/>
      <c r="N389" s="18"/>
      <c r="O389" s="24"/>
      <c r="P389" s="16"/>
      <c r="Q389" s="22"/>
      <c r="R389" s="18"/>
      <c r="S389" s="18"/>
      <c r="T389" s="16"/>
      <c r="U389" s="25"/>
      <c r="W389" s="25"/>
      <c r="X389" s="18" t="s">
        <v>468</v>
      </c>
    </row>
    <row r="390" s="17" customFormat="true" ht="63.75" hidden="false" customHeight="true" outlineLevel="0" collapsed="false">
      <c r="A390" s="16" t="n">
        <v>1</v>
      </c>
      <c r="D390" s="18" t="n">
        <v>14</v>
      </c>
      <c r="E390" s="18" t="n">
        <v>0</v>
      </c>
      <c r="F390" s="19" t="s">
        <v>174</v>
      </c>
      <c r="G390" s="18" t="s">
        <v>47</v>
      </c>
      <c r="H390" s="20" t="s">
        <v>570</v>
      </c>
      <c r="I390" s="21" t="s">
        <v>571</v>
      </c>
      <c r="J390" s="21"/>
      <c r="K390" s="38" t="n">
        <v>24</v>
      </c>
      <c r="L390" s="17" t="s">
        <v>565</v>
      </c>
      <c r="M390" s="23" t="n">
        <v>0</v>
      </c>
      <c r="N390" s="18"/>
      <c r="O390" s="24" t="n">
        <f aca="false">ROUND(K390*M390,0)</f>
        <v>0</v>
      </c>
      <c r="P390" s="16"/>
      <c r="Q390" s="22"/>
      <c r="R390" s="18"/>
      <c r="S390" s="18"/>
      <c r="T390" s="16" t="n">
        <v>0</v>
      </c>
      <c r="U390" s="25" t="n">
        <f aca="false">ROUND(O390*T390,2)</f>
        <v>0</v>
      </c>
      <c r="W390" s="25" t="n">
        <f aca="false">ROUND(O390*A390,2)</f>
        <v>0</v>
      </c>
      <c r="X390" s="18" t="s">
        <v>102</v>
      </c>
    </row>
    <row r="391" s="17" customFormat="true" ht="25.5" hidden="false" customHeight="true" outlineLevel="0" collapsed="false">
      <c r="A391" s="16"/>
      <c r="D391" s="18"/>
      <c r="E391" s="18"/>
      <c r="F391" s="19"/>
      <c r="G391" s="18"/>
      <c r="H391" s="20" t="s">
        <v>486</v>
      </c>
      <c r="I391" s="21" t="s">
        <v>572</v>
      </c>
      <c r="J391" s="21"/>
      <c r="K391" s="21"/>
      <c r="L391" s="21"/>
      <c r="M391" s="23"/>
      <c r="N391" s="18"/>
      <c r="O391" s="24"/>
      <c r="P391" s="16"/>
      <c r="Q391" s="22"/>
      <c r="R391" s="18"/>
      <c r="S391" s="18"/>
      <c r="T391" s="16"/>
      <c r="U391" s="25"/>
      <c r="W391" s="25"/>
      <c r="X391" s="18" t="s">
        <v>468</v>
      </c>
    </row>
    <row r="392" s="17" customFormat="true" ht="25.5" hidden="false" customHeight="true" outlineLevel="0" collapsed="false">
      <c r="A392" s="16" t="n">
        <v>1</v>
      </c>
      <c r="D392" s="18" t="n">
        <v>15</v>
      </c>
      <c r="E392" s="18" t="n">
        <v>0</v>
      </c>
      <c r="F392" s="19" t="n">
        <v>7430118</v>
      </c>
      <c r="G392" s="18" t="s">
        <v>47</v>
      </c>
      <c r="H392" s="20" t="s">
        <v>573</v>
      </c>
      <c r="I392" s="21" t="s">
        <v>574</v>
      </c>
      <c r="J392" s="21"/>
      <c r="K392" s="38" t="n">
        <v>3.6</v>
      </c>
      <c r="L392" s="17" t="s">
        <v>63</v>
      </c>
      <c r="M392" s="23" t="n">
        <v>0</v>
      </c>
      <c r="N392" s="18"/>
      <c r="O392" s="24" t="n">
        <f aca="false">ROUND(K392*M392,0)</f>
        <v>0</v>
      </c>
      <c r="P392" s="16"/>
      <c r="Q392" s="22"/>
      <c r="R392" s="18"/>
      <c r="S392" s="18"/>
      <c r="T392" s="16" t="n">
        <v>0</v>
      </c>
      <c r="U392" s="25" t="n">
        <f aca="false">ROUND(O392*T392,2)</f>
        <v>0</v>
      </c>
      <c r="W392" s="25" t="n">
        <f aca="false">ROUND(O392*A392,2)</f>
        <v>0</v>
      </c>
      <c r="X392" s="18" t="s">
        <v>51</v>
      </c>
    </row>
    <row r="393" s="17" customFormat="true" ht="63.75" hidden="false" customHeight="true" outlineLevel="0" collapsed="false">
      <c r="A393" s="16" t="n">
        <v>1</v>
      </c>
      <c r="D393" s="18" t="n">
        <v>16</v>
      </c>
      <c r="E393" s="18" t="n">
        <v>0</v>
      </c>
      <c r="F393" s="19" t="s">
        <v>174</v>
      </c>
      <c r="G393" s="18" t="s">
        <v>47</v>
      </c>
      <c r="H393" s="20" t="s">
        <v>575</v>
      </c>
      <c r="I393" s="21" t="s">
        <v>576</v>
      </c>
      <c r="J393" s="21"/>
      <c r="K393" s="38" t="n">
        <v>36</v>
      </c>
      <c r="L393" s="17" t="s">
        <v>565</v>
      </c>
      <c r="M393" s="23" t="n">
        <v>0</v>
      </c>
      <c r="N393" s="18"/>
      <c r="O393" s="24" t="n">
        <f aca="false">ROUND(K393*M393,0)</f>
        <v>0</v>
      </c>
      <c r="P393" s="16"/>
      <c r="Q393" s="22"/>
      <c r="R393" s="18"/>
      <c r="S393" s="18"/>
      <c r="T393" s="16" t="n">
        <v>0</v>
      </c>
      <c r="U393" s="25" t="n">
        <f aca="false">ROUND(O393*T393,2)</f>
        <v>0</v>
      </c>
      <c r="W393" s="25" t="n">
        <f aca="false">ROUND(O393*A393,2)</f>
        <v>0</v>
      </c>
      <c r="X393" s="18" t="s">
        <v>102</v>
      </c>
    </row>
    <row r="394" s="17" customFormat="true" ht="12.75" hidden="false" customHeight="true" outlineLevel="0" collapsed="false">
      <c r="A394" s="16"/>
      <c r="D394" s="18"/>
      <c r="E394" s="18"/>
      <c r="F394" s="19"/>
      <c r="G394" s="18"/>
      <c r="H394" s="20"/>
      <c r="I394" s="21" t="s">
        <v>577</v>
      </c>
      <c r="J394" s="21"/>
      <c r="K394" s="21"/>
      <c r="L394" s="21"/>
      <c r="M394" s="23"/>
      <c r="N394" s="18"/>
      <c r="O394" s="24"/>
      <c r="P394" s="16"/>
      <c r="Q394" s="22"/>
      <c r="R394" s="18"/>
      <c r="S394" s="18"/>
      <c r="T394" s="16"/>
      <c r="U394" s="25"/>
      <c r="W394" s="25"/>
      <c r="X394" s="18" t="s">
        <v>468</v>
      </c>
    </row>
    <row r="395" s="17" customFormat="true" ht="38.25" hidden="false" customHeight="true" outlineLevel="0" collapsed="false">
      <c r="A395" s="16" t="n">
        <v>1</v>
      </c>
      <c r="D395" s="18" t="n">
        <v>17</v>
      </c>
      <c r="E395" s="18" t="n">
        <v>0</v>
      </c>
      <c r="F395" s="19" t="n">
        <v>7430112</v>
      </c>
      <c r="G395" s="18" t="s">
        <v>47</v>
      </c>
      <c r="H395" s="20" t="s">
        <v>578</v>
      </c>
      <c r="I395" s="21" t="s">
        <v>579</v>
      </c>
      <c r="J395" s="21"/>
      <c r="K395" s="38" t="n">
        <v>1.8</v>
      </c>
      <c r="L395" s="17" t="s">
        <v>63</v>
      </c>
      <c r="M395" s="23" t="n">
        <v>0</v>
      </c>
      <c r="N395" s="18"/>
      <c r="O395" s="24" t="n">
        <f aca="false">ROUND(K395*M395,0)</f>
        <v>0</v>
      </c>
      <c r="P395" s="16"/>
      <c r="Q395" s="22"/>
      <c r="R395" s="18"/>
      <c r="S395" s="18"/>
      <c r="T395" s="16" t="n">
        <v>0</v>
      </c>
      <c r="U395" s="25" t="n">
        <f aca="false">ROUND(O395*T395,2)</f>
        <v>0</v>
      </c>
      <c r="W395" s="25" t="n">
        <f aca="false">ROUND(O395*A395,2)</f>
        <v>0</v>
      </c>
      <c r="X395" s="18" t="s">
        <v>51</v>
      </c>
    </row>
    <row r="396" s="17" customFormat="true" ht="51" hidden="false" customHeight="true" outlineLevel="0" collapsed="false">
      <c r="A396" s="16" t="n">
        <v>1</v>
      </c>
      <c r="D396" s="18" t="n">
        <v>18</v>
      </c>
      <c r="E396" s="18" t="n">
        <v>0</v>
      </c>
      <c r="F396" s="19" t="s">
        <v>174</v>
      </c>
      <c r="G396" s="18" t="s">
        <v>47</v>
      </c>
      <c r="H396" s="20" t="s">
        <v>580</v>
      </c>
      <c r="I396" s="21" t="s">
        <v>581</v>
      </c>
      <c r="J396" s="21"/>
      <c r="K396" s="38" t="n">
        <v>5</v>
      </c>
      <c r="L396" s="17" t="s">
        <v>565</v>
      </c>
      <c r="M396" s="23" t="n">
        <v>0</v>
      </c>
      <c r="N396" s="18"/>
      <c r="O396" s="24" t="n">
        <f aca="false">ROUND(K396*M396,0)</f>
        <v>0</v>
      </c>
      <c r="P396" s="16"/>
      <c r="Q396" s="22"/>
      <c r="R396" s="18"/>
      <c r="S396" s="18"/>
      <c r="T396" s="16" t="n">
        <v>0</v>
      </c>
      <c r="U396" s="25" t="n">
        <f aca="false">ROUND(O396*T396,2)</f>
        <v>0</v>
      </c>
      <c r="W396" s="25" t="n">
        <f aca="false">ROUND(O396*A396,2)</f>
        <v>0</v>
      </c>
      <c r="X396" s="18" t="s">
        <v>102</v>
      </c>
    </row>
    <row r="397" customFormat="false" ht="3" hidden="false" customHeight="true" outlineLevel="0" collapsed="false"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customFormat="false" ht="15" hidden="false" customHeight="true" outlineLevel="0" collapsed="false">
      <c r="D398" s="26" t="s">
        <v>56</v>
      </c>
      <c r="E398" s="26"/>
      <c r="F398" s="26"/>
      <c r="G398" s="26"/>
      <c r="H398" s="27" t="s">
        <v>536</v>
      </c>
      <c r="I398" s="28" t="s">
        <v>537</v>
      </c>
      <c r="O398" s="29" t="n">
        <f aca="false">ROUND(SUBTOTAL(9,O370:O397),0)</f>
        <v>0</v>
      </c>
      <c r="Q398" s="30" t="n">
        <f aca="false">ROUND(SUBTOTAL(9,Q370:Q397),3)</f>
        <v>0.005</v>
      </c>
      <c r="S398" s="30" t="n">
        <f aca="false">ROUND(SUBTOTAL(9,S370:S397),3)</f>
        <v>0</v>
      </c>
      <c r="U398" s="1" t="n">
        <f aca="false">ROUND(SUBTOTAL(9,U370:U397),2)</f>
        <v>0</v>
      </c>
      <c r="W398" s="1" t="n">
        <f aca="false">ROUND(SUBTOTAL(9,W370:W397),2)</f>
        <v>0</v>
      </c>
    </row>
    <row r="399" customFormat="false" ht="12.75" hidden="false" customHeight="true" outlineLevel="0" collapsed="false"/>
    <row r="400" customFormat="false" ht="15" hidden="false" customHeight="true" outlineLevel="0" collapsed="false">
      <c r="D400" s="5"/>
      <c r="E400" s="5"/>
      <c r="F400" s="5"/>
      <c r="G400" s="5"/>
      <c r="H400" s="14" t="s">
        <v>582</v>
      </c>
      <c r="I400" s="15" t="s">
        <v>583</v>
      </c>
      <c r="J400" s="15"/>
      <c r="K400" s="15"/>
      <c r="L400" s="15"/>
      <c r="M400" s="15"/>
      <c r="N400" s="15"/>
      <c r="O400" s="15"/>
      <c r="P400" s="6"/>
      <c r="Q400" s="6"/>
      <c r="R400" s="6"/>
      <c r="S400" s="6"/>
      <c r="X400" s="1" t="s">
        <v>26</v>
      </c>
    </row>
    <row r="401" customFormat="false" ht="3" hidden="false" customHeight="true" outlineLevel="0" collapsed="false"/>
    <row r="402" s="17" customFormat="true" ht="38.25" hidden="false" customHeight="true" outlineLevel="0" collapsed="false">
      <c r="A402" s="16" t="n">
        <v>1</v>
      </c>
      <c r="D402" s="18" t="n">
        <v>1</v>
      </c>
      <c r="E402" s="18" t="n">
        <v>0</v>
      </c>
      <c r="F402" s="19" t="n">
        <v>7460375</v>
      </c>
      <c r="G402" s="18" t="s">
        <v>47</v>
      </c>
      <c r="H402" s="20" t="s">
        <v>584</v>
      </c>
      <c r="I402" s="21" t="s">
        <v>585</v>
      </c>
      <c r="J402" s="21"/>
      <c r="K402" s="22" t="n">
        <v>17.532</v>
      </c>
      <c r="L402" s="18" t="s">
        <v>81</v>
      </c>
      <c r="M402" s="23" t="n">
        <v>0</v>
      </c>
      <c r="N402" s="18"/>
      <c r="O402" s="24" t="n">
        <f aca="false">ROUND(K402*M402,0)</f>
        <v>0</v>
      </c>
      <c r="P402" s="16" t="n">
        <v>0.0035</v>
      </c>
      <c r="Q402" s="22" t="n">
        <f aca="false">ROUND(K402*P402,3)</f>
        <v>0.061</v>
      </c>
      <c r="R402" s="18"/>
      <c r="S402" s="18"/>
      <c r="T402" s="16" t="n">
        <v>0</v>
      </c>
      <c r="U402" s="25" t="n">
        <f aca="false">ROUND(O402*T402,2)</f>
        <v>0</v>
      </c>
      <c r="W402" s="25" t="n">
        <f aca="false">ROUND(O402*A402,2)</f>
        <v>0</v>
      </c>
      <c r="X402" s="18" t="s">
        <v>51</v>
      </c>
    </row>
    <row r="403" s="17" customFormat="true" ht="38.25" hidden="false" customHeight="true" outlineLevel="0" collapsed="false">
      <c r="A403" s="16" t="n">
        <v>1</v>
      </c>
      <c r="D403" s="18" t="n">
        <v>2</v>
      </c>
      <c r="E403" s="18" t="n">
        <v>0</v>
      </c>
      <c r="F403" s="19" t="n">
        <v>7460381</v>
      </c>
      <c r="G403" s="18" t="s">
        <v>47</v>
      </c>
      <c r="H403" s="20" t="s">
        <v>586</v>
      </c>
      <c r="I403" s="21" t="s">
        <v>587</v>
      </c>
      <c r="J403" s="21"/>
      <c r="K403" s="22" t="n">
        <v>14.942</v>
      </c>
      <c r="L403" s="18" t="s">
        <v>81</v>
      </c>
      <c r="M403" s="23" t="n">
        <v>0</v>
      </c>
      <c r="N403" s="18"/>
      <c r="O403" s="24" t="n">
        <f aca="false">ROUND(K403*M403,0)</f>
        <v>0</v>
      </c>
      <c r="P403" s="16" t="n">
        <v>0.00392</v>
      </c>
      <c r="Q403" s="22" t="n">
        <f aca="false">ROUND(K403*P403,3)</f>
        <v>0.059</v>
      </c>
      <c r="R403" s="18"/>
      <c r="S403" s="18"/>
      <c r="T403" s="16" t="n">
        <v>0</v>
      </c>
      <c r="U403" s="25" t="n">
        <f aca="false">ROUND(O403*T403,2)</f>
        <v>0</v>
      </c>
      <c r="W403" s="25" t="n">
        <f aca="false">ROUND(O403*A403,2)</f>
        <v>0</v>
      </c>
      <c r="X403" s="18" t="s">
        <v>51</v>
      </c>
    </row>
    <row r="404" s="17" customFormat="true" ht="25.5" hidden="false" customHeight="true" outlineLevel="0" collapsed="false">
      <c r="A404" s="16" t="n">
        <v>1</v>
      </c>
      <c r="D404" s="18" t="n">
        <v>3</v>
      </c>
      <c r="E404" s="18" t="n">
        <v>0</v>
      </c>
      <c r="F404" s="19" t="n">
        <v>7460403</v>
      </c>
      <c r="G404" s="18" t="s">
        <v>47</v>
      </c>
      <c r="H404" s="20" t="s">
        <v>588</v>
      </c>
      <c r="I404" s="21" t="s">
        <v>589</v>
      </c>
      <c r="J404" s="21"/>
      <c r="K404" s="22" t="n">
        <v>19.202</v>
      </c>
      <c r="L404" s="18" t="s">
        <v>81</v>
      </c>
      <c r="M404" s="23" t="n">
        <v>0</v>
      </c>
      <c r="N404" s="18"/>
      <c r="O404" s="24" t="n">
        <f aca="false">ROUND(K404*M404,0)</f>
        <v>0</v>
      </c>
      <c r="P404" s="16"/>
      <c r="Q404" s="22"/>
      <c r="R404" s="18"/>
      <c r="S404" s="18"/>
      <c r="T404" s="16" t="n">
        <v>0</v>
      </c>
      <c r="U404" s="25" t="n">
        <f aca="false">ROUND(O404*T404,2)</f>
        <v>0</v>
      </c>
      <c r="W404" s="25" t="n">
        <f aca="false">ROUND(O404*A404,2)</f>
        <v>0</v>
      </c>
      <c r="X404" s="18" t="s">
        <v>51</v>
      </c>
    </row>
    <row r="405" s="17" customFormat="true" ht="38.25" hidden="false" customHeight="true" outlineLevel="0" collapsed="false">
      <c r="A405" s="16" t="n">
        <v>1</v>
      </c>
      <c r="D405" s="18" t="n">
        <v>4</v>
      </c>
      <c r="E405" s="18" t="n">
        <v>0</v>
      </c>
      <c r="F405" s="19" t="s">
        <v>174</v>
      </c>
      <c r="G405" s="18" t="s">
        <v>47</v>
      </c>
      <c r="H405" s="20" t="s">
        <v>590</v>
      </c>
      <c r="I405" s="21" t="s">
        <v>591</v>
      </c>
      <c r="J405" s="21"/>
      <c r="K405" s="22" t="n">
        <v>18.409</v>
      </c>
      <c r="L405" s="18" t="s">
        <v>81</v>
      </c>
      <c r="M405" s="23" t="n">
        <v>0</v>
      </c>
      <c r="N405" s="18"/>
      <c r="O405" s="24" t="n">
        <f aca="false">ROUND(K405*M405,0)</f>
        <v>0</v>
      </c>
      <c r="P405" s="16"/>
      <c r="Q405" s="22"/>
      <c r="R405" s="18"/>
      <c r="S405" s="18"/>
      <c r="T405" s="16" t="n">
        <v>0</v>
      </c>
      <c r="U405" s="25" t="n">
        <f aca="false">ROUND(O405*T405,2)</f>
        <v>0</v>
      </c>
      <c r="W405" s="25" t="n">
        <f aca="false">ROUND(O405*A405,2)</f>
        <v>0</v>
      </c>
      <c r="X405" s="18" t="s">
        <v>102</v>
      </c>
    </row>
    <row r="406" s="17" customFormat="true" ht="25.5" hidden="false" customHeight="true" outlineLevel="0" collapsed="false">
      <c r="A406" s="16" t="n">
        <v>1</v>
      </c>
      <c r="D406" s="18" t="n">
        <v>5</v>
      </c>
      <c r="E406" s="18" t="n">
        <v>0</v>
      </c>
      <c r="F406" s="19" t="s">
        <v>174</v>
      </c>
      <c r="G406" s="18" t="s">
        <v>47</v>
      </c>
      <c r="H406" s="20" t="s">
        <v>592</v>
      </c>
      <c r="I406" s="21" t="s">
        <v>593</v>
      </c>
      <c r="J406" s="21"/>
      <c r="K406" s="22" t="n">
        <v>15.689</v>
      </c>
      <c r="L406" s="18" t="s">
        <v>81</v>
      </c>
      <c r="M406" s="23" t="n">
        <v>0</v>
      </c>
      <c r="N406" s="18"/>
      <c r="O406" s="24" t="n">
        <f aca="false">ROUND(K406*M406,0)</f>
        <v>0</v>
      </c>
      <c r="P406" s="16"/>
      <c r="Q406" s="22"/>
      <c r="R406" s="18"/>
      <c r="S406" s="18"/>
      <c r="T406" s="16" t="n">
        <v>0</v>
      </c>
      <c r="U406" s="25" t="n">
        <f aca="false">ROUND(O406*T406,2)</f>
        <v>0</v>
      </c>
      <c r="W406" s="25" t="n">
        <f aca="false">ROUND(O406*A406,2)</f>
        <v>0</v>
      </c>
      <c r="X406" s="18" t="s">
        <v>102</v>
      </c>
    </row>
    <row r="407" s="17" customFormat="true" ht="25.5" hidden="false" customHeight="true" outlineLevel="0" collapsed="false">
      <c r="A407" s="16" t="n">
        <v>1</v>
      </c>
      <c r="D407" s="18" t="n">
        <v>6</v>
      </c>
      <c r="E407" s="18" t="n">
        <v>0</v>
      </c>
      <c r="F407" s="19" t="n">
        <v>7460458</v>
      </c>
      <c r="G407" s="18" t="s">
        <v>47</v>
      </c>
      <c r="H407" s="20" t="s">
        <v>594</v>
      </c>
      <c r="I407" s="21" t="s">
        <v>595</v>
      </c>
      <c r="J407" s="21"/>
      <c r="K407" s="22" t="n">
        <v>11.682</v>
      </c>
      <c r="L407" s="18" t="s">
        <v>81</v>
      </c>
      <c r="M407" s="23" t="n">
        <v>0</v>
      </c>
      <c r="N407" s="18"/>
      <c r="O407" s="24" t="n">
        <f aca="false">ROUND(K407*M407,0)</f>
        <v>0</v>
      </c>
      <c r="P407" s="16" t="n">
        <v>0.00715</v>
      </c>
      <c r="Q407" s="22" t="n">
        <f aca="false">ROUND(K407*P407,3)</f>
        <v>0.084</v>
      </c>
      <c r="R407" s="18"/>
      <c r="S407" s="18"/>
      <c r="T407" s="16" t="n">
        <v>0</v>
      </c>
      <c r="U407" s="25" t="n">
        <f aca="false">ROUND(O407*T407,2)</f>
        <v>0</v>
      </c>
      <c r="W407" s="25" t="n">
        <f aca="false">ROUND(O407*A407,2)</f>
        <v>0</v>
      </c>
      <c r="X407" s="18" t="s">
        <v>51</v>
      </c>
    </row>
    <row r="408" s="17" customFormat="true" ht="51" hidden="false" customHeight="true" outlineLevel="0" collapsed="false">
      <c r="A408" s="16" t="n">
        <v>1</v>
      </c>
      <c r="D408" s="18" t="n">
        <v>7</v>
      </c>
      <c r="E408" s="18" t="n">
        <v>0</v>
      </c>
      <c r="F408" s="19" t="n">
        <v>7460461</v>
      </c>
      <c r="G408" s="18" t="s">
        <v>47</v>
      </c>
      <c r="H408" s="20" t="s">
        <v>596</v>
      </c>
      <c r="I408" s="21" t="s">
        <v>597</v>
      </c>
      <c r="J408" s="21"/>
      <c r="K408" s="22" t="n">
        <v>11.682</v>
      </c>
      <c r="L408" s="18" t="s">
        <v>81</v>
      </c>
      <c r="M408" s="23" t="n">
        <v>0</v>
      </c>
      <c r="N408" s="18"/>
      <c r="O408" s="24" t="n">
        <f aca="false">ROUND(K408*M408,0)</f>
        <v>0</v>
      </c>
      <c r="P408" s="16" t="n">
        <v>0.00179</v>
      </c>
      <c r="Q408" s="22" t="n">
        <f aca="false">ROUND(K408*P408,3)</f>
        <v>0.021</v>
      </c>
      <c r="R408" s="18"/>
      <c r="S408" s="18"/>
      <c r="T408" s="16" t="n">
        <v>0</v>
      </c>
      <c r="U408" s="25" t="n">
        <f aca="false">ROUND(O408*T408,2)</f>
        <v>0</v>
      </c>
      <c r="W408" s="25" t="n">
        <f aca="false">ROUND(O408*A408,2)</f>
        <v>0</v>
      </c>
      <c r="X408" s="18" t="s">
        <v>51</v>
      </c>
    </row>
    <row r="409" s="17" customFormat="true" ht="25.5" hidden="false" customHeight="true" outlineLevel="0" collapsed="false">
      <c r="A409" s="16" t="n">
        <v>1</v>
      </c>
      <c r="D409" s="18" t="n">
        <v>8</v>
      </c>
      <c r="E409" s="18" t="n">
        <v>0</v>
      </c>
      <c r="F409" s="19" t="n">
        <v>7460213</v>
      </c>
      <c r="G409" s="18" t="s">
        <v>47</v>
      </c>
      <c r="H409" s="20" t="s">
        <v>598</v>
      </c>
      <c r="I409" s="21" t="s">
        <v>599</v>
      </c>
      <c r="J409" s="21"/>
      <c r="K409" s="22" t="n">
        <v>25.102</v>
      </c>
      <c r="L409" s="18" t="s">
        <v>63</v>
      </c>
      <c r="M409" s="23" t="n">
        <v>0</v>
      </c>
      <c r="N409" s="18"/>
      <c r="O409" s="24" t="n">
        <f aca="false">ROUND(K409*M409,0)</f>
        <v>0</v>
      </c>
      <c r="P409" s="16" t="n">
        <v>0.00062</v>
      </c>
      <c r="Q409" s="22" t="n">
        <f aca="false">ROUND(K409*P409,3)</f>
        <v>0.016</v>
      </c>
      <c r="R409" s="18"/>
      <c r="S409" s="18"/>
      <c r="T409" s="16" t="n">
        <v>0</v>
      </c>
      <c r="U409" s="25" t="n">
        <f aca="false">ROUND(O409*T409,2)</f>
        <v>0</v>
      </c>
      <c r="W409" s="25" t="n">
        <f aca="false">ROUND(O409*A409,2)</f>
        <v>0</v>
      </c>
      <c r="X409" s="18" t="s">
        <v>51</v>
      </c>
    </row>
    <row r="410" s="17" customFormat="true" ht="12.75" hidden="false" customHeight="true" outlineLevel="0" collapsed="false">
      <c r="A410" s="16" t="n">
        <v>1</v>
      </c>
      <c r="D410" s="18" t="n">
        <v>9</v>
      </c>
      <c r="E410" s="18" t="n">
        <v>0</v>
      </c>
      <c r="F410" s="19" t="s">
        <v>174</v>
      </c>
      <c r="G410" s="18" t="s">
        <v>47</v>
      </c>
      <c r="H410" s="20" t="s">
        <v>600</v>
      </c>
      <c r="I410" s="21" t="s">
        <v>601</v>
      </c>
      <c r="J410" s="21"/>
      <c r="K410" s="22" t="n">
        <v>26.357</v>
      </c>
      <c r="L410" s="18" t="s">
        <v>376</v>
      </c>
      <c r="M410" s="23" t="n">
        <v>0</v>
      </c>
      <c r="N410" s="18"/>
      <c r="O410" s="24" t="n">
        <f aca="false">ROUND(K410*M410,0)</f>
        <v>0</v>
      </c>
      <c r="P410" s="16"/>
      <c r="Q410" s="22"/>
      <c r="R410" s="18"/>
      <c r="S410" s="18"/>
      <c r="T410" s="16" t="n">
        <v>0</v>
      </c>
      <c r="U410" s="25" t="n">
        <f aca="false">ROUND(O410*T410,2)</f>
        <v>0</v>
      </c>
      <c r="W410" s="25" t="n">
        <f aca="false">ROUND(O410*A410,2)</f>
        <v>0</v>
      </c>
      <c r="X410" s="18" t="s">
        <v>102</v>
      </c>
    </row>
    <row r="411" s="17" customFormat="true" ht="25.5" hidden="false" customHeight="true" outlineLevel="0" collapsed="false">
      <c r="A411" s="16" t="n">
        <v>1</v>
      </c>
      <c r="D411" s="18" t="n">
        <v>10</v>
      </c>
      <c r="E411" s="18" t="n">
        <v>0</v>
      </c>
      <c r="F411" s="19" t="n">
        <v>7460035</v>
      </c>
      <c r="G411" s="18" t="s">
        <v>47</v>
      </c>
      <c r="H411" s="20" t="s">
        <v>602</v>
      </c>
      <c r="I411" s="21" t="s">
        <v>603</v>
      </c>
      <c r="J411" s="21"/>
      <c r="K411" s="22" t="n">
        <v>3.14</v>
      </c>
      <c r="L411" s="18" t="s">
        <v>63</v>
      </c>
      <c r="M411" s="23" t="n">
        <v>0</v>
      </c>
      <c r="N411" s="18"/>
      <c r="O411" s="24" t="n">
        <f aca="false">ROUND(K411*M411,0)</f>
        <v>0</v>
      </c>
      <c r="P411" s="16" t="n">
        <v>0.00147</v>
      </c>
      <c r="Q411" s="22" t="n">
        <f aca="false">ROUND(K411*P411,3)</f>
        <v>0.005</v>
      </c>
      <c r="R411" s="18"/>
      <c r="S411" s="18"/>
      <c r="T411" s="16" t="n">
        <v>0</v>
      </c>
      <c r="U411" s="25" t="n">
        <f aca="false">ROUND(O411*T411,2)</f>
        <v>0</v>
      </c>
      <c r="W411" s="25" t="n">
        <f aca="false">ROUND(O411*A411,2)</f>
        <v>0</v>
      </c>
      <c r="X411" s="18" t="s">
        <v>51</v>
      </c>
    </row>
    <row r="412" s="17" customFormat="true" ht="25.5" hidden="false" customHeight="true" outlineLevel="0" collapsed="false">
      <c r="A412" s="16" t="n">
        <v>1</v>
      </c>
      <c r="D412" s="18" t="n">
        <v>11</v>
      </c>
      <c r="E412" s="18" t="n">
        <v>0</v>
      </c>
      <c r="F412" s="19" t="n">
        <v>7460040</v>
      </c>
      <c r="G412" s="18" t="s">
        <v>47</v>
      </c>
      <c r="H412" s="20" t="s">
        <v>604</v>
      </c>
      <c r="I412" s="21" t="s">
        <v>605</v>
      </c>
      <c r="J412" s="21"/>
      <c r="K412" s="22" t="n">
        <v>4.335</v>
      </c>
      <c r="L412" s="18" t="s">
        <v>63</v>
      </c>
      <c r="M412" s="23" t="n">
        <v>0</v>
      </c>
      <c r="N412" s="18"/>
      <c r="O412" s="24" t="n">
        <f aca="false">ROUND(K412*M412,0)</f>
        <v>0</v>
      </c>
      <c r="P412" s="16" t="n">
        <v>0.00072</v>
      </c>
      <c r="Q412" s="22" t="n">
        <f aca="false">ROUND(K412*P412,3)</f>
        <v>0.003</v>
      </c>
      <c r="R412" s="18"/>
      <c r="S412" s="18"/>
      <c r="T412" s="16" t="n">
        <v>0</v>
      </c>
      <c r="U412" s="25" t="n">
        <f aca="false">ROUND(O412*T412,2)</f>
        <v>0</v>
      </c>
      <c r="W412" s="25" t="n">
        <f aca="false">ROUND(O412*A412,2)</f>
        <v>0</v>
      </c>
      <c r="X412" s="18" t="s">
        <v>51</v>
      </c>
    </row>
    <row r="413" s="17" customFormat="true" ht="25.5" hidden="false" customHeight="true" outlineLevel="0" collapsed="false">
      <c r="A413" s="16" t="n">
        <v>1</v>
      </c>
      <c r="D413" s="18" t="n">
        <v>12</v>
      </c>
      <c r="E413" s="18" t="n">
        <v>0</v>
      </c>
      <c r="F413" s="19" t="n">
        <v>7460042</v>
      </c>
      <c r="G413" s="18" t="s">
        <v>47</v>
      </c>
      <c r="H413" s="20" t="s">
        <v>606</v>
      </c>
      <c r="I413" s="21" t="s">
        <v>607</v>
      </c>
      <c r="J413" s="21"/>
      <c r="K413" s="22" t="n">
        <v>0.375</v>
      </c>
      <c r="L413" s="18" t="s">
        <v>63</v>
      </c>
      <c r="M413" s="23" t="n">
        <v>0</v>
      </c>
      <c r="N413" s="18"/>
      <c r="O413" s="24" t="n">
        <f aca="false">ROUND(K413*M413,0)</f>
        <v>0</v>
      </c>
      <c r="P413" s="16" t="n">
        <v>0.00123</v>
      </c>
      <c r="Q413" s="22" t="n">
        <f aca="false">ROUND(K413*P413,3)</f>
        <v>0</v>
      </c>
      <c r="R413" s="18"/>
      <c r="S413" s="18"/>
      <c r="T413" s="16" t="n">
        <v>0</v>
      </c>
      <c r="U413" s="25" t="n">
        <f aca="false">ROUND(O413*T413,2)</f>
        <v>0</v>
      </c>
      <c r="W413" s="25" t="n">
        <f aca="false">ROUND(O413*A413,2)</f>
        <v>0</v>
      </c>
      <c r="X413" s="18" t="s">
        <v>51</v>
      </c>
    </row>
    <row r="414" s="17" customFormat="true" ht="12.75" hidden="false" customHeight="true" outlineLevel="0" collapsed="false">
      <c r="A414" s="16" t="n">
        <v>1</v>
      </c>
      <c r="D414" s="18" t="n">
        <v>13</v>
      </c>
      <c r="E414" s="18" t="n">
        <v>0</v>
      </c>
      <c r="F414" s="19" t="s">
        <v>174</v>
      </c>
      <c r="G414" s="18" t="s">
        <v>47</v>
      </c>
      <c r="H414" s="20" t="s">
        <v>608</v>
      </c>
      <c r="I414" s="21" t="s">
        <v>609</v>
      </c>
      <c r="J414" s="21"/>
      <c r="K414" s="22" t="n">
        <v>1.77</v>
      </c>
      <c r="L414" s="18" t="s">
        <v>81</v>
      </c>
      <c r="M414" s="23" t="n">
        <v>0</v>
      </c>
      <c r="N414" s="18"/>
      <c r="O414" s="24" t="n">
        <f aca="false">ROUND(K414*M414,0)</f>
        <v>0</v>
      </c>
      <c r="P414" s="16"/>
      <c r="Q414" s="22"/>
      <c r="R414" s="18"/>
      <c r="S414" s="18"/>
      <c r="T414" s="16" t="n">
        <v>0</v>
      </c>
      <c r="U414" s="25" t="n">
        <f aca="false">ROUND(O414*T414,2)</f>
        <v>0</v>
      </c>
      <c r="W414" s="25" t="n">
        <f aca="false">ROUND(O414*A414,2)</f>
        <v>0</v>
      </c>
      <c r="X414" s="18" t="s">
        <v>102</v>
      </c>
    </row>
    <row r="415" s="17" customFormat="true" ht="25.5" hidden="false" customHeight="true" outlineLevel="0" collapsed="false">
      <c r="A415" s="16" t="n">
        <v>1</v>
      </c>
      <c r="D415" s="18" t="n">
        <v>14</v>
      </c>
      <c r="E415" s="18" t="n">
        <v>0</v>
      </c>
      <c r="F415" s="19" t="n">
        <v>7460204</v>
      </c>
      <c r="G415" s="18" t="s">
        <v>47</v>
      </c>
      <c r="H415" s="20" t="s">
        <v>610</v>
      </c>
      <c r="I415" s="21" t="s">
        <v>611</v>
      </c>
      <c r="J415" s="21"/>
      <c r="K415" s="22" t="n">
        <v>2.05</v>
      </c>
      <c r="L415" s="18" t="s">
        <v>63</v>
      </c>
      <c r="M415" s="23" t="n">
        <v>0</v>
      </c>
      <c r="N415" s="18"/>
      <c r="O415" s="24" t="n">
        <f aca="false">ROUND(K415*M415,0)</f>
        <v>0</v>
      </c>
      <c r="P415" s="16" t="n">
        <v>0.00062</v>
      </c>
      <c r="Q415" s="22" t="n">
        <f aca="false">ROUND(K415*P415,3)</f>
        <v>0.001</v>
      </c>
      <c r="R415" s="18"/>
      <c r="S415" s="18"/>
      <c r="T415" s="16" t="n">
        <v>0</v>
      </c>
      <c r="U415" s="25" t="n">
        <f aca="false">ROUND(O415*T415,2)</f>
        <v>0</v>
      </c>
      <c r="W415" s="25" t="n">
        <f aca="false">ROUND(O415*A415,2)</f>
        <v>0</v>
      </c>
      <c r="X415" s="18" t="s">
        <v>51</v>
      </c>
    </row>
    <row r="416" s="17" customFormat="true" ht="12.75" hidden="false" customHeight="true" outlineLevel="0" collapsed="false">
      <c r="A416" s="16" t="n">
        <v>1</v>
      </c>
      <c r="D416" s="18" t="n">
        <v>15</v>
      </c>
      <c r="E416" s="18" t="n">
        <v>0</v>
      </c>
      <c r="F416" s="19" t="s">
        <v>174</v>
      </c>
      <c r="G416" s="18" t="s">
        <v>47</v>
      </c>
      <c r="H416" s="20" t="s">
        <v>612</v>
      </c>
      <c r="I416" s="21" t="s">
        <v>613</v>
      </c>
      <c r="J416" s="21"/>
      <c r="K416" s="22" t="n">
        <v>2.153</v>
      </c>
      <c r="L416" s="18" t="s">
        <v>63</v>
      </c>
      <c r="M416" s="23" t="n">
        <v>0</v>
      </c>
      <c r="N416" s="18"/>
      <c r="O416" s="24" t="n">
        <f aca="false">ROUND(K416*M416,0)</f>
        <v>0</v>
      </c>
      <c r="P416" s="16"/>
      <c r="Q416" s="22"/>
      <c r="R416" s="18"/>
      <c r="S416" s="18"/>
      <c r="T416" s="16" t="n">
        <v>0</v>
      </c>
      <c r="U416" s="25" t="n">
        <f aca="false">ROUND(O416*T416,2)</f>
        <v>0</v>
      </c>
      <c r="W416" s="25" t="n">
        <f aca="false">ROUND(O416*A416,2)</f>
        <v>0</v>
      </c>
      <c r="X416" s="18" t="s">
        <v>102</v>
      </c>
    </row>
    <row r="417" customFormat="false" ht="3" hidden="false" customHeight="true" outlineLevel="0" collapsed="false"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</row>
    <row r="418" customFormat="false" ht="15" hidden="false" customHeight="true" outlineLevel="0" collapsed="false">
      <c r="D418" s="26" t="s">
        <v>56</v>
      </c>
      <c r="E418" s="26"/>
      <c r="F418" s="26"/>
      <c r="G418" s="26"/>
      <c r="H418" s="27" t="s">
        <v>582</v>
      </c>
      <c r="I418" s="28" t="s">
        <v>583</v>
      </c>
      <c r="O418" s="29" t="n">
        <f aca="false">ROUND(SUBTOTAL(9,O401:O417),0)</f>
        <v>0</v>
      </c>
      <c r="Q418" s="30" t="n">
        <f aca="false">ROUND(SUBTOTAL(9,Q401:Q417),3)</f>
        <v>0.25</v>
      </c>
      <c r="S418" s="30" t="n">
        <f aca="false">ROUND(SUBTOTAL(9,S401:S417),3)</f>
        <v>0</v>
      </c>
      <c r="U418" s="1" t="n">
        <f aca="false">ROUND(SUBTOTAL(9,U401:U417),2)</f>
        <v>0</v>
      </c>
      <c r="W418" s="1" t="n">
        <f aca="false">ROUND(SUBTOTAL(9,W401:W417),2)</f>
        <v>0</v>
      </c>
    </row>
    <row r="419" customFormat="false" ht="12.75" hidden="false" customHeight="true" outlineLevel="0" collapsed="false"/>
    <row r="420" customFormat="false" ht="15" hidden="false" customHeight="true" outlineLevel="0" collapsed="false">
      <c r="D420" s="5"/>
      <c r="E420" s="5"/>
      <c r="F420" s="5"/>
      <c r="G420" s="5"/>
      <c r="H420" s="14" t="s">
        <v>614</v>
      </c>
      <c r="I420" s="15" t="s">
        <v>615</v>
      </c>
      <c r="J420" s="15"/>
      <c r="K420" s="15"/>
      <c r="L420" s="15"/>
      <c r="M420" s="15"/>
      <c r="N420" s="15"/>
      <c r="O420" s="15"/>
      <c r="P420" s="6"/>
      <c r="Q420" s="6"/>
      <c r="R420" s="6"/>
      <c r="S420" s="6"/>
      <c r="X420" s="1" t="s">
        <v>26</v>
      </c>
    </row>
    <row r="421" customFormat="false" ht="3" hidden="false" customHeight="true" outlineLevel="0" collapsed="false"/>
    <row r="422" customFormat="false" ht="12.75" hidden="false" customHeight="true" outlineLevel="0" collapsed="false">
      <c r="A422" s="31" t="n">
        <v>1</v>
      </c>
      <c r="D422" s="1" t="n">
        <v>1</v>
      </c>
      <c r="E422" s="1" t="n">
        <v>0</v>
      </c>
      <c r="F422" s="4" t="n">
        <v>7490047</v>
      </c>
      <c r="G422" s="1" t="s">
        <v>47</v>
      </c>
      <c r="H422" s="32" t="s">
        <v>616</v>
      </c>
      <c r="I422" s="33" t="s">
        <v>617</v>
      </c>
      <c r="J422" s="33"/>
      <c r="K422" s="34" t="n">
        <v>7.945</v>
      </c>
      <c r="L422" s="1" t="s">
        <v>81</v>
      </c>
      <c r="M422" s="35" t="n">
        <v>0</v>
      </c>
      <c r="O422" s="36" t="n">
        <f aca="false">ROUND(K422*M422,0)</f>
        <v>0</v>
      </c>
      <c r="P422" s="31" t="n">
        <v>0.1075</v>
      </c>
      <c r="Q422" s="34" t="n">
        <f aca="false">ROUND(K422*P422,3)</f>
        <v>0.854</v>
      </c>
      <c r="T422" s="31" t="n">
        <v>0</v>
      </c>
      <c r="U422" s="37" t="n">
        <f aca="false">ROUND(O422*T422,2)</f>
        <v>0</v>
      </c>
      <c r="W422" s="37" t="n">
        <f aca="false">ROUND(O422*A422,2)</f>
        <v>0</v>
      </c>
      <c r="X422" s="1" t="s">
        <v>51</v>
      </c>
    </row>
    <row r="423" customFormat="false" ht="12.75" hidden="false" customHeight="true" outlineLevel="0" collapsed="false">
      <c r="A423" s="31" t="n">
        <v>1</v>
      </c>
      <c r="D423" s="1" t="n">
        <v>2</v>
      </c>
      <c r="E423" s="1" t="n">
        <v>0</v>
      </c>
      <c r="F423" s="4" t="s">
        <v>618</v>
      </c>
      <c r="G423" s="1" t="s">
        <v>47</v>
      </c>
      <c r="H423" s="32" t="s">
        <v>619</v>
      </c>
      <c r="I423" s="33" t="s">
        <v>620</v>
      </c>
      <c r="J423" s="33"/>
      <c r="K423" s="34" t="n">
        <v>7.945</v>
      </c>
      <c r="L423" s="1" t="s">
        <v>81</v>
      </c>
      <c r="M423" s="35" t="n">
        <v>0</v>
      </c>
      <c r="O423" s="36" t="n">
        <f aca="false">ROUND(K423*M423,0)</f>
        <v>0</v>
      </c>
      <c r="P423" s="31" t="n">
        <v>0.081</v>
      </c>
      <c r="Q423" s="34" t="n">
        <f aca="false">ROUND(K423*P423,3)</f>
        <v>0.644</v>
      </c>
      <c r="T423" s="31" t="n">
        <v>0</v>
      </c>
      <c r="U423" s="37" t="n">
        <f aca="false">ROUND(O423*T423,2)</f>
        <v>0</v>
      </c>
      <c r="W423" s="37" t="n">
        <f aca="false">ROUND(O423*A423,2)</f>
        <v>0</v>
      </c>
      <c r="X423" s="1" t="s">
        <v>102</v>
      </c>
    </row>
    <row r="424" customFormat="false" ht="12.75" hidden="false" customHeight="true" outlineLevel="0" collapsed="false">
      <c r="A424" s="31" t="n">
        <v>1</v>
      </c>
      <c r="D424" s="1" t="n">
        <v>3</v>
      </c>
      <c r="E424" s="1" t="n">
        <v>0</v>
      </c>
      <c r="F424" s="4" t="n">
        <v>7490015</v>
      </c>
      <c r="G424" s="1" t="s">
        <v>47</v>
      </c>
      <c r="H424" s="32" t="s">
        <v>621</v>
      </c>
      <c r="I424" s="33" t="s">
        <v>622</v>
      </c>
      <c r="J424" s="33"/>
      <c r="K424" s="34" t="n">
        <v>27.6</v>
      </c>
      <c r="L424" s="1" t="s">
        <v>63</v>
      </c>
      <c r="M424" s="35" t="n">
        <v>0</v>
      </c>
      <c r="O424" s="36" t="n">
        <f aca="false">ROUND(K424*M424,0)</f>
        <v>0</v>
      </c>
      <c r="P424" s="31" t="n">
        <v>0.0424</v>
      </c>
      <c r="Q424" s="34" t="n">
        <f aca="false">ROUND(K424*P424,3)</f>
        <v>1.17</v>
      </c>
      <c r="T424" s="31" t="n">
        <v>0</v>
      </c>
      <c r="U424" s="37" t="n">
        <f aca="false">ROUND(O424*T424,2)</f>
        <v>0</v>
      </c>
      <c r="W424" s="37" t="n">
        <f aca="false">ROUND(O424*A424,2)</f>
        <v>0</v>
      </c>
      <c r="X424" s="1" t="s">
        <v>51</v>
      </c>
    </row>
    <row r="425" customFormat="false" ht="12.75" hidden="false" customHeight="true" outlineLevel="0" collapsed="false">
      <c r="A425" s="31" t="n">
        <v>1</v>
      </c>
      <c r="D425" s="1" t="n">
        <v>4</v>
      </c>
      <c r="E425" s="1" t="n">
        <v>0</v>
      </c>
      <c r="F425" s="4" t="s">
        <v>618</v>
      </c>
      <c r="G425" s="1" t="s">
        <v>47</v>
      </c>
      <c r="H425" s="32" t="s">
        <v>623</v>
      </c>
      <c r="I425" s="33" t="s">
        <v>624</v>
      </c>
      <c r="J425" s="33"/>
      <c r="K425" s="34" t="n">
        <v>27.6</v>
      </c>
      <c r="L425" s="1" t="s">
        <v>63</v>
      </c>
      <c r="M425" s="35" t="n">
        <v>0</v>
      </c>
      <c r="O425" s="36" t="n">
        <f aca="false">ROUND(K425*M425,0)</f>
        <v>0</v>
      </c>
      <c r="P425" s="31" t="n">
        <v>0.029</v>
      </c>
      <c r="Q425" s="34" t="n">
        <f aca="false">ROUND(K425*P425,3)</f>
        <v>0.8</v>
      </c>
      <c r="T425" s="31" t="n">
        <v>0</v>
      </c>
      <c r="U425" s="37" t="n">
        <f aca="false">ROUND(O425*T425,2)</f>
        <v>0</v>
      </c>
      <c r="W425" s="37" t="n">
        <f aca="false">ROUND(O425*A425,2)</f>
        <v>0</v>
      </c>
      <c r="X425" s="1" t="s">
        <v>102</v>
      </c>
    </row>
    <row r="426" customFormat="false" ht="12.75" hidden="false" customHeight="true" outlineLevel="0" collapsed="false">
      <c r="A426" s="31" t="n">
        <v>1</v>
      </c>
      <c r="D426" s="1" t="n">
        <v>5</v>
      </c>
      <c r="E426" s="1" t="n">
        <v>0</v>
      </c>
      <c r="F426" s="4" t="n">
        <v>7490025</v>
      </c>
      <c r="G426" s="1" t="s">
        <v>47</v>
      </c>
      <c r="H426" s="32" t="s">
        <v>625</v>
      </c>
      <c r="I426" s="33" t="s">
        <v>626</v>
      </c>
      <c r="J426" s="33"/>
      <c r="K426" s="34" t="n">
        <v>29.9</v>
      </c>
      <c r="L426" s="1" t="s">
        <v>63</v>
      </c>
      <c r="M426" s="35" t="n">
        <v>0</v>
      </c>
      <c r="O426" s="36" t="n">
        <f aca="false">ROUND(K426*M426,0)</f>
        <v>0</v>
      </c>
      <c r="P426" s="31" t="n">
        <v>0.00838</v>
      </c>
      <c r="Q426" s="34" t="n">
        <f aca="false">ROUND(K426*P426,3)</f>
        <v>0.251</v>
      </c>
      <c r="T426" s="31" t="n">
        <v>0</v>
      </c>
      <c r="U426" s="37" t="n">
        <f aca="false">ROUND(O426*T426,2)</f>
        <v>0</v>
      </c>
      <c r="W426" s="37" t="n">
        <f aca="false">ROUND(O426*A426,2)</f>
        <v>0</v>
      </c>
      <c r="X426" s="1" t="s">
        <v>51</v>
      </c>
    </row>
    <row r="427" customFormat="false" ht="12.75" hidden="false" customHeight="true" outlineLevel="0" collapsed="false">
      <c r="A427" s="31" t="n">
        <v>1</v>
      </c>
      <c r="D427" s="1" t="n">
        <v>6</v>
      </c>
      <c r="E427" s="1" t="n">
        <v>0</v>
      </c>
      <c r="F427" s="4" t="s">
        <v>618</v>
      </c>
      <c r="G427" s="1" t="s">
        <v>47</v>
      </c>
      <c r="H427" s="32" t="s">
        <v>627</v>
      </c>
      <c r="I427" s="33" t="s">
        <v>628</v>
      </c>
      <c r="J427" s="33"/>
      <c r="K427" s="34" t="n">
        <v>29.9</v>
      </c>
      <c r="L427" s="1" t="s">
        <v>63</v>
      </c>
      <c r="M427" s="35" t="n">
        <v>0</v>
      </c>
      <c r="O427" s="36" t="n">
        <f aca="false">ROUND(K427*M427,0)</f>
        <v>0</v>
      </c>
      <c r="P427" s="31" t="n">
        <v>0.014</v>
      </c>
      <c r="Q427" s="34" t="n">
        <f aca="false">ROUND(K427*P427,3)</f>
        <v>0.419</v>
      </c>
      <c r="T427" s="31" t="n">
        <v>0</v>
      </c>
      <c r="U427" s="37" t="n">
        <f aca="false">ROUND(O427*T427,2)</f>
        <v>0</v>
      </c>
      <c r="W427" s="37" t="n">
        <f aca="false">ROUND(O427*A427,2)</f>
        <v>0</v>
      </c>
      <c r="X427" s="1" t="s">
        <v>102</v>
      </c>
    </row>
    <row r="428" customFormat="false" ht="3" hidden="false" customHeight="true" outlineLevel="0" collapsed="false"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</row>
    <row r="429" customFormat="false" ht="15" hidden="false" customHeight="true" outlineLevel="0" collapsed="false">
      <c r="D429" s="26" t="s">
        <v>56</v>
      </c>
      <c r="E429" s="26"/>
      <c r="F429" s="26"/>
      <c r="G429" s="26"/>
      <c r="H429" s="27" t="s">
        <v>614</v>
      </c>
      <c r="I429" s="28" t="s">
        <v>615</v>
      </c>
      <c r="O429" s="29" t="n">
        <f aca="false">ROUND(SUBTOTAL(9,O421:O428),0)</f>
        <v>0</v>
      </c>
      <c r="Q429" s="30" t="n">
        <f aca="false">ROUND(SUBTOTAL(9,Q421:Q428),3)</f>
        <v>4.138</v>
      </c>
      <c r="S429" s="30" t="n">
        <f aca="false">ROUND(SUBTOTAL(9,S421:S428),3)</f>
        <v>0</v>
      </c>
      <c r="U429" s="1" t="n">
        <f aca="false">ROUND(SUBTOTAL(9,U421:U428),2)</f>
        <v>0</v>
      </c>
      <c r="W429" s="1" t="n">
        <f aca="false">ROUND(SUBTOTAL(9,W421:W428),2)</f>
        <v>0</v>
      </c>
    </row>
    <row r="430" customFormat="false" ht="12.75" hidden="false" customHeight="true" outlineLevel="0" collapsed="false"/>
    <row r="431" customFormat="false" ht="15" hidden="false" customHeight="true" outlineLevel="0" collapsed="false">
      <c r="D431" s="5"/>
      <c r="E431" s="5"/>
      <c r="F431" s="5"/>
      <c r="G431" s="5"/>
      <c r="H431" s="14" t="s">
        <v>629</v>
      </c>
      <c r="I431" s="15" t="s">
        <v>630</v>
      </c>
      <c r="J431" s="15"/>
      <c r="K431" s="15"/>
      <c r="L431" s="15"/>
      <c r="M431" s="15"/>
      <c r="N431" s="15"/>
      <c r="O431" s="15"/>
      <c r="P431" s="6"/>
      <c r="Q431" s="6"/>
      <c r="R431" s="6"/>
      <c r="S431" s="6"/>
      <c r="X431" s="1" t="s">
        <v>26</v>
      </c>
    </row>
    <row r="432" customFormat="false" ht="3" hidden="false" customHeight="true" outlineLevel="0" collapsed="false"/>
    <row r="433" customFormat="false" ht="12.75" hidden="false" customHeight="true" outlineLevel="0" collapsed="false">
      <c r="A433" s="31" t="n">
        <v>1</v>
      </c>
      <c r="D433" s="1" t="n">
        <v>1</v>
      </c>
      <c r="E433" s="1" t="n">
        <v>0</v>
      </c>
      <c r="F433" s="4" t="n">
        <v>7520111</v>
      </c>
      <c r="G433" s="1" t="s">
        <v>47</v>
      </c>
      <c r="H433" s="32" t="s">
        <v>631</v>
      </c>
      <c r="I433" s="33" t="s">
        <v>632</v>
      </c>
      <c r="J433" s="33"/>
      <c r="K433" s="34" t="n">
        <v>69.262</v>
      </c>
      <c r="L433" s="1" t="s">
        <v>81</v>
      </c>
      <c r="M433" s="35" t="n">
        <v>0</v>
      </c>
      <c r="O433" s="36" t="n">
        <f aca="false">ROUND(K433*M433,0)</f>
        <v>0</v>
      </c>
      <c r="T433" s="31" t="n">
        <v>0</v>
      </c>
      <c r="U433" s="37" t="n">
        <f aca="false">ROUND(O433*T433,2)</f>
        <v>0</v>
      </c>
      <c r="W433" s="37" t="n">
        <f aca="false">ROUND(O433*A433,2)</f>
        <v>0</v>
      </c>
      <c r="X433" s="1" t="s">
        <v>51</v>
      </c>
    </row>
    <row r="434" s="17" customFormat="true" ht="38.25" hidden="false" customHeight="true" outlineLevel="0" collapsed="false">
      <c r="A434" s="16" t="n">
        <v>1</v>
      </c>
      <c r="D434" s="18" t="n">
        <v>2</v>
      </c>
      <c r="E434" s="18" t="n">
        <v>0</v>
      </c>
      <c r="F434" s="19" t="n">
        <v>7520038</v>
      </c>
      <c r="G434" s="18" t="s">
        <v>47</v>
      </c>
      <c r="H434" s="20" t="s">
        <v>633</v>
      </c>
      <c r="I434" s="21" t="s">
        <v>634</v>
      </c>
      <c r="J434" s="21"/>
      <c r="K434" s="22" t="n">
        <v>8.05</v>
      </c>
      <c r="L434" s="18" t="s">
        <v>81</v>
      </c>
      <c r="M434" s="23" t="n">
        <v>0</v>
      </c>
      <c r="N434" s="18"/>
      <c r="O434" s="24" t="n">
        <f aca="false">ROUND(K434*M434,0)</f>
        <v>0</v>
      </c>
      <c r="P434" s="16" t="n">
        <v>0.0166</v>
      </c>
      <c r="Q434" s="22" t="n">
        <f aca="false">ROUND(K434*P434,3)</f>
        <v>0.134</v>
      </c>
      <c r="R434" s="18"/>
      <c r="S434" s="18"/>
      <c r="T434" s="16" t="n">
        <v>0</v>
      </c>
      <c r="U434" s="25" t="n">
        <f aca="false">ROUND(O434*T434,2)</f>
        <v>0</v>
      </c>
      <c r="W434" s="25" t="n">
        <f aca="false">ROUND(O434*A434,2)</f>
        <v>0</v>
      </c>
      <c r="X434" s="18" t="s">
        <v>51</v>
      </c>
    </row>
    <row r="435" customFormat="false" ht="3" hidden="false" customHeight="true" outlineLevel="0" collapsed="false"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</row>
    <row r="436" customFormat="false" ht="15" hidden="false" customHeight="true" outlineLevel="0" collapsed="false">
      <c r="D436" s="26" t="s">
        <v>56</v>
      </c>
      <c r="E436" s="26"/>
      <c r="F436" s="26"/>
      <c r="G436" s="26"/>
      <c r="H436" s="27" t="s">
        <v>629</v>
      </c>
      <c r="I436" s="28" t="s">
        <v>630</v>
      </c>
      <c r="O436" s="29" t="n">
        <f aca="false">ROUND(SUBTOTAL(9,O432:O435),0)</f>
        <v>0</v>
      </c>
      <c r="Q436" s="30" t="n">
        <f aca="false">ROUND(SUBTOTAL(9,Q432:Q435),3)</f>
        <v>0.134</v>
      </c>
      <c r="S436" s="30" t="n">
        <f aca="false">ROUND(SUBTOTAL(9,S432:S435),3)</f>
        <v>0</v>
      </c>
      <c r="U436" s="1" t="n">
        <f aca="false">ROUND(SUBTOTAL(9,U432:U435),2)</f>
        <v>0</v>
      </c>
      <c r="W436" s="1" t="n">
        <f aca="false">ROUND(SUBTOTAL(9,W432:W435),2)</f>
        <v>0</v>
      </c>
    </row>
    <row r="437" customFormat="false" ht="12.75" hidden="false" customHeight="true" outlineLevel="0" collapsed="false"/>
    <row r="438" customFormat="false" ht="15" hidden="false" customHeight="true" outlineLevel="0" collapsed="false">
      <c r="D438" s="5"/>
      <c r="E438" s="5"/>
      <c r="F438" s="5"/>
      <c r="G438" s="5"/>
      <c r="H438" s="14" t="s">
        <v>635</v>
      </c>
      <c r="I438" s="15" t="s">
        <v>636</v>
      </c>
      <c r="J438" s="15"/>
      <c r="K438" s="15"/>
      <c r="L438" s="15"/>
      <c r="M438" s="15"/>
      <c r="N438" s="15"/>
      <c r="O438" s="15"/>
      <c r="P438" s="6"/>
      <c r="Q438" s="6"/>
      <c r="R438" s="6"/>
      <c r="S438" s="6"/>
      <c r="X438" s="1" t="s">
        <v>26</v>
      </c>
    </row>
    <row r="439" customFormat="false" ht="3" hidden="false" customHeight="true" outlineLevel="0" collapsed="false"/>
    <row r="440" s="17" customFormat="true" ht="38.25" hidden="false" customHeight="true" outlineLevel="0" collapsed="false">
      <c r="A440" s="16" t="n">
        <v>1</v>
      </c>
      <c r="D440" s="18" t="n">
        <v>1</v>
      </c>
      <c r="E440" s="18" t="n">
        <v>0</v>
      </c>
      <c r="F440" s="19" t="n">
        <v>7610081</v>
      </c>
      <c r="G440" s="18" t="s">
        <v>47</v>
      </c>
      <c r="H440" s="20" t="s">
        <v>637</v>
      </c>
      <c r="I440" s="21" t="s">
        <v>638</v>
      </c>
      <c r="J440" s="21"/>
      <c r="K440" s="22" t="n">
        <v>117.029</v>
      </c>
      <c r="L440" s="18" t="s">
        <v>63</v>
      </c>
      <c r="M440" s="23" t="n">
        <v>0</v>
      </c>
      <c r="N440" s="18"/>
      <c r="O440" s="24" t="n">
        <f aca="false">ROUND(K440*M440,0)</f>
        <v>0</v>
      </c>
      <c r="P440" s="18"/>
      <c r="Q440" s="18"/>
      <c r="R440" s="18"/>
      <c r="S440" s="18"/>
      <c r="T440" s="16" t="n">
        <v>0</v>
      </c>
      <c r="U440" s="25" t="n">
        <f aca="false">ROUND(O440*T440,2)</f>
        <v>0</v>
      </c>
      <c r="W440" s="25" t="n">
        <f aca="false">ROUND(O440*A440,2)</f>
        <v>0</v>
      </c>
      <c r="X440" s="18" t="s">
        <v>51</v>
      </c>
    </row>
    <row r="441" s="17" customFormat="true" ht="38.25" hidden="false" customHeight="true" outlineLevel="0" collapsed="false">
      <c r="A441" s="16" t="n">
        <v>1</v>
      </c>
      <c r="D441" s="18" t="n">
        <v>2</v>
      </c>
      <c r="E441" s="18" t="n">
        <v>0</v>
      </c>
      <c r="F441" s="19" t="n">
        <v>7610083</v>
      </c>
      <c r="G441" s="18" t="s">
        <v>47</v>
      </c>
      <c r="H441" s="20" t="s">
        <v>639</v>
      </c>
      <c r="I441" s="21" t="s">
        <v>640</v>
      </c>
      <c r="J441" s="21"/>
      <c r="K441" s="22" t="n">
        <v>64.598</v>
      </c>
      <c r="L441" s="18" t="s">
        <v>81</v>
      </c>
      <c r="M441" s="23" t="n">
        <v>0</v>
      </c>
      <c r="N441" s="18"/>
      <c r="O441" s="24" t="n">
        <f aca="false">ROUND(K441*M441,0)</f>
        <v>0</v>
      </c>
      <c r="P441" s="18"/>
      <c r="Q441" s="18"/>
      <c r="R441" s="16" t="n">
        <v>0.003</v>
      </c>
      <c r="S441" s="22" t="n">
        <f aca="false">ROUND(K441*R441,3)</f>
        <v>0.194</v>
      </c>
      <c r="T441" s="16" t="n">
        <v>0</v>
      </c>
      <c r="U441" s="25" t="n">
        <f aca="false">ROUND(O441*T441,2)</f>
        <v>0</v>
      </c>
      <c r="W441" s="25" t="n">
        <f aca="false">ROUND(O441*A441,2)</f>
        <v>0</v>
      </c>
      <c r="X441" s="18" t="s">
        <v>51</v>
      </c>
    </row>
    <row r="442" s="17" customFormat="true" ht="38.25" hidden="false" customHeight="true" outlineLevel="0" collapsed="false">
      <c r="A442" s="16" t="n">
        <v>1</v>
      </c>
      <c r="D442" s="18" t="n">
        <v>3</v>
      </c>
      <c r="E442" s="18" t="n">
        <v>0</v>
      </c>
      <c r="F442" s="19" t="n">
        <v>7610083</v>
      </c>
      <c r="G442" s="18" t="s">
        <v>47</v>
      </c>
      <c r="H442" s="20" t="s">
        <v>639</v>
      </c>
      <c r="I442" s="21" t="s">
        <v>641</v>
      </c>
      <c r="J442" s="21"/>
      <c r="K442" s="22" t="n">
        <v>91.689</v>
      </c>
      <c r="L442" s="18" t="s">
        <v>81</v>
      </c>
      <c r="M442" s="23" t="n">
        <v>0</v>
      </c>
      <c r="N442" s="18"/>
      <c r="O442" s="24" t="n">
        <f aca="false">ROUND(K442*M442,0)</f>
        <v>0</v>
      </c>
      <c r="P442" s="18"/>
      <c r="Q442" s="18"/>
      <c r="R442" s="16" t="n">
        <v>0.002</v>
      </c>
      <c r="S442" s="22" t="n">
        <f aca="false">ROUND(K442*R442,3)</f>
        <v>0.183</v>
      </c>
      <c r="T442" s="16" t="n">
        <v>0</v>
      </c>
      <c r="U442" s="25" t="n">
        <f aca="false">ROUND(O442*T442,2)</f>
        <v>0</v>
      </c>
      <c r="W442" s="25" t="n">
        <f aca="false">ROUND(O442*A442,2)</f>
        <v>0</v>
      </c>
      <c r="X442" s="18" t="s">
        <v>51</v>
      </c>
    </row>
    <row r="443" s="17" customFormat="true" ht="51" hidden="false" customHeight="true" outlineLevel="0" collapsed="false">
      <c r="A443" s="16" t="n">
        <v>1</v>
      </c>
      <c r="D443" s="18" t="n">
        <v>4</v>
      </c>
      <c r="E443" s="18" t="n">
        <v>0</v>
      </c>
      <c r="F443" s="19" t="n">
        <v>7610026</v>
      </c>
      <c r="G443" s="18" t="s">
        <v>47</v>
      </c>
      <c r="H443" s="20" t="s">
        <v>642</v>
      </c>
      <c r="I443" s="21" t="s">
        <v>643</v>
      </c>
      <c r="J443" s="21"/>
      <c r="K443" s="22" t="n">
        <v>156.163</v>
      </c>
      <c r="L443" s="18" t="s">
        <v>81</v>
      </c>
      <c r="M443" s="23" t="n">
        <v>0</v>
      </c>
      <c r="N443" s="18"/>
      <c r="O443" s="24" t="n">
        <f aca="false">ROUND(K443*M443,0)</f>
        <v>0</v>
      </c>
      <c r="P443" s="16" t="n">
        <v>0.00027</v>
      </c>
      <c r="Q443" s="22" t="n">
        <f aca="false">ROUND(K443*P443,3)</f>
        <v>0.042</v>
      </c>
      <c r="R443" s="16"/>
      <c r="S443" s="22"/>
      <c r="T443" s="16" t="n">
        <v>0</v>
      </c>
      <c r="U443" s="25" t="n">
        <f aca="false">ROUND(O443*T443,2)</f>
        <v>0</v>
      </c>
      <c r="W443" s="25" t="n">
        <f aca="false">ROUND(O443*A443,2)</f>
        <v>0</v>
      </c>
      <c r="X443" s="18" t="s">
        <v>51</v>
      </c>
    </row>
    <row r="444" s="17" customFormat="true" ht="12.75" hidden="false" customHeight="true" outlineLevel="0" collapsed="false">
      <c r="A444" s="16" t="n">
        <v>1</v>
      </c>
      <c r="D444" s="18" t="n">
        <v>5</v>
      </c>
      <c r="E444" s="18" t="n">
        <v>0</v>
      </c>
      <c r="F444" s="19" t="s">
        <v>174</v>
      </c>
      <c r="G444" s="18" t="s">
        <v>47</v>
      </c>
      <c r="H444" s="20" t="s">
        <v>644</v>
      </c>
      <c r="I444" s="21" t="s">
        <v>645</v>
      </c>
      <c r="J444" s="21"/>
      <c r="K444" s="22" t="n">
        <v>160.848</v>
      </c>
      <c r="L444" s="18" t="s">
        <v>81</v>
      </c>
      <c r="M444" s="23" t="n">
        <v>0</v>
      </c>
      <c r="N444" s="18"/>
      <c r="O444" s="24" t="n">
        <f aca="false">ROUND(K444*M444,0)</f>
        <v>0</v>
      </c>
      <c r="P444" s="16"/>
      <c r="Q444" s="22"/>
      <c r="R444" s="16"/>
      <c r="S444" s="22"/>
      <c r="T444" s="16" t="n">
        <v>0</v>
      </c>
      <c r="U444" s="25" t="n">
        <f aca="false">ROUND(O444*T444,2)</f>
        <v>0</v>
      </c>
      <c r="W444" s="25" t="n">
        <f aca="false">ROUND(O444*A444,2)</f>
        <v>0</v>
      </c>
      <c r="X444" s="18" t="s">
        <v>102</v>
      </c>
    </row>
    <row r="445" s="17" customFormat="true" ht="38.25" hidden="false" customHeight="true" outlineLevel="0" collapsed="false">
      <c r="A445" s="16" t="n">
        <v>1</v>
      </c>
      <c r="D445" s="18" t="n">
        <v>6</v>
      </c>
      <c r="E445" s="18" t="n">
        <v>0</v>
      </c>
      <c r="F445" s="19" t="n">
        <v>7610030</v>
      </c>
      <c r="G445" s="18" t="s">
        <v>47</v>
      </c>
      <c r="H445" s="20" t="s">
        <v>646</v>
      </c>
      <c r="I445" s="21" t="s">
        <v>647</v>
      </c>
      <c r="J445" s="21"/>
      <c r="K445" s="22" t="n">
        <v>109.314</v>
      </c>
      <c r="L445" s="18" t="s">
        <v>63</v>
      </c>
      <c r="M445" s="23" t="n">
        <v>0</v>
      </c>
      <c r="N445" s="18"/>
      <c r="O445" s="24" t="n">
        <f aca="false">ROUND(K445*M445,0)</f>
        <v>0</v>
      </c>
      <c r="P445" s="16"/>
      <c r="Q445" s="22"/>
      <c r="R445" s="16"/>
      <c r="S445" s="22"/>
      <c r="T445" s="16" t="n">
        <v>0</v>
      </c>
      <c r="U445" s="25" t="n">
        <f aca="false">ROUND(O445*T445,2)</f>
        <v>0</v>
      </c>
      <c r="W445" s="25" t="n">
        <f aca="false">ROUND(O445*A445,2)</f>
        <v>0</v>
      </c>
      <c r="X445" s="18" t="s">
        <v>51</v>
      </c>
    </row>
    <row r="446" s="17" customFormat="true" ht="38.25" hidden="false" customHeight="true" outlineLevel="0" collapsed="false">
      <c r="A446" s="16" t="n">
        <v>1</v>
      </c>
      <c r="D446" s="18" t="n">
        <v>7</v>
      </c>
      <c r="E446" s="18" t="n">
        <v>0</v>
      </c>
      <c r="F446" s="19" t="n">
        <v>7610020</v>
      </c>
      <c r="G446" s="18" t="s">
        <v>47</v>
      </c>
      <c r="H446" s="20" t="s">
        <v>648</v>
      </c>
      <c r="I446" s="21" t="s">
        <v>649</v>
      </c>
      <c r="J446" s="21"/>
      <c r="K446" s="22" t="n">
        <v>102.528</v>
      </c>
      <c r="L446" s="18" t="s">
        <v>63</v>
      </c>
      <c r="M446" s="23" t="n">
        <v>0</v>
      </c>
      <c r="N446" s="18"/>
      <c r="O446" s="24" t="n">
        <f aca="false">ROUND(K446*M446,0)</f>
        <v>0</v>
      </c>
      <c r="P446" s="16" t="n">
        <v>2E-005</v>
      </c>
      <c r="Q446" s="22" t="n">
        <f aca="false">ROUND(K446*P446,3)</f>
        <v>0.002</v>
      </c>
      <c r="R446" s="16"/>
      <c r="S446" s="22"/>
      <c r="T446" s="16" t="n">
        <v>0</v>
      </c>
      <c r="U446" s="25" t="n">
        <f aca="false">ROUND(O446*T446,2)</f>
        <v>0</v>
      </c>
      <c r="W446" s="25" t="n">
        <f aca="false">ROUND(O446*A446,2)</f>
        <v>0</v>
      </c>
      <c r="X446" s="18" t="s">
        <v>51</v>
      </c>
    </row>
    <row r="447" s="17" customFormat="true" ht="25.5" hidden="false" customHeight="true" outlineLevel="0" collapsed="false">
      <c r="A447" s="16" t="n">
        <v>1</v>
      </c>
      <c r="D447" s="18" t="n">
        <v>8</v>
      </c>
      <c r="E447" s="18" t="n">
        <v>0</v>
      </c>
      <c r="F447" s="19" t="s">
        <v>174</v>
      </c>
      <c r="G447" s="18" t="s">
        <v>47</v>
      </c>
      <c r="H447" s="20" t="s">
        <v>650</v>
      </c>
      <c r="I447" s="21" t="s">
        <v>651</v>
      </c>
      <c r="J447" s="21"/>
      <c r="K447" s="22" t="n">
        <v>104.579</v>
      </c>
      <c r="L447" s="18" t="s">
        <v>376</v>
      </c>
      <c r="M447" s="23" t="n">
        <v>0</v>
      </c>
      <c r="N447" s="18"/>
      <c r="O447" s="24" t="n">
        <f aca="false">ROUND(K447*M447,0)</f>
        <v>0</v>
      </c>
      <c r="P447" s="16"/>
      <c r="Q447" s="22"/>
      <c r="R447" s="16"/>
      <c r="S447" s="22"/>
      <c r="T447" s="16" t="n">
        <v>0</v>
      </c>
      <c r="U447" s="25" t="n">
        <f aca="false">ROUND(O447*T447,2)</f>
        <v>0</v>
      </c>
      <c r="W447" s="25" t="n">
        <f aca="false">ROUND(O447*A447,2)</f>
        <v>0</v>
      </c>
      <c r="X447" s="18" t="s">
        <v>102</v>
      </c>
    </row>
    <row r="448" s="17" customFormat="true" ht="12.75" hidden="false" customHeight="true" outlineLevel="0" collapsed="false">
      <c r="A448" s="16" t="n">
        <v>1</v>
      </c>
      <c r="D448" s="18" t="n">
        <v>9</v>
      </c>
      <c r="E448" s="18" t="n">
        <v>0</v>
      </c>
      <c r="F448" s="19" t="n">
        <v>7610042</v>
      </c>
      <c r="G448" s="18" t="s">
        <v>47</v>
      </c>
      <c r="H448" s="20" t="s">
        <v>652</v>
      </c>
      <c r="I448" s="21" t="s">
        <v>653</v>
      </c>
      <c r="J448" s="21"/>
      <c r="K448" s="22" t="n">
        <v>57.503</v>
      </c>
      <c r="L448" s="18" t="s">
        <v>81</v>
      </c>
      <c r="M448" s="23" t="n">
        <v>0</v>
      </c>
      <c r="N448" s="18"/>
      <c r="O448" s="24" t="n">
        <f aca="false">ROUND(K448*M448,0)</f>
        <v>0</v>
      </c>
      <c r="P448" s="16"/>
      <c r="Q448" s="22"/>
      <c r="R448" s="16"/>
      <c r="S448" s="22"/>
      <c r="T448" s="16" t="n">
        <v>0</v>
      </c>
      <c r="U448" s="25" t="n">
        <f aca="false">ROUND(O448*T448,2)</f>
        <v>0</v>
      </c>
      <c r="W448" s="25" t="n">
        <f aca="false">ROUND(O448*A448,2)</f>
        <v>0</v>
      </c>
      <c r="X448" s="18" t="s">
        <v>51</v>
      </c>
    </row>
    <row r="449" s="17" customFormat="true" ht="12.75" hidden="false" customHeight="true" outlineLevel="0" collapsed="false">
      <c r="A449" s="16" t="n">
        <v>1</v>
      </c>
      <c r="D449" s="18" t="n">
        <v>10</v>
      </c>
      <c r="E449" s="18" t="n">
        <v>0</v>
      </c>
      <c r="F449" s="19" t="s">
        <v>174</v>
      </c>
      <c r="G449" s="18" t="s">
        <v>47</v>
      </c>
      <c r="H449" s="20" t="s">
        <v>654</v>
      </c>
      <c r="I449" s="21" t="s">
        <v>655</v>
      </c>
      <c r="J449" s="21"/>
      <c r="K449" s="22" t="n">
        <v>60.378</v>
      </c>
      <c r="L449" s="18" t="s">
        <v>81</v>
      </c>
      <c r="M449" s="23" t="n">
        <v>0</v>
      </c>
      <c r="N449" s="18"/>
      <c r="O449" s="24" t="n">
        <f aca="false">ROUND(K449*M449,0)</f>
        <v>0</v>
      </c>
      <c r="P449" s="16"/>
      <c r="Q449" s="22"/>
      <c r="R449" s="16"/>
      <c r="S449" s="22"/>
      <c r="T449" s="16" t="n">
        <v>0</v>
      </c>
      <c r="U449" s="25" t="n">
        <f aca="false">ROUND(O449*T449,2)</f>
        <v>0</v>
      </c>
      <c r="W449" s="25" t="n">
        <f aca="false">ROUND(O449*A449,2)</f>
        <v>0</v>
      </c>
      <c r="X449" s="18" t="s">
        <v>102</v>
      </c>
    </row>
    <row r="450" s="17" customFormat="true" ht="12.75" hidden="false" customHeight="true" outlineLevel="0" collapsed="false">
      <c r="A450" s="16" t="n">
        <v>1</v>
      </c>
      <c r="D450" s="18" t="n">
        <v>11</v>
      </c>
      <c r="E450" s="18" t="n">
        <v>0</v>
      </c>
      <c r="F450" s="19" t="n">
        <v>7760017</v>
      </c>
      <c r="G450" s="18" t="s">
        <v>47</v>
      </c>
      <c r="H450" s="20" t="s">
        <v>656</v>
      </c>
      <c r="I450" s="21" t="s">
        <v>657</v>
      </c>
      <c r="J450" s="21"/>
      <c r="K450" s="22" t="n">
        <v>57.503</v>
      </c>
      <c r="L450" s="18" t="s">
        <v>81</v>
      </c>
      <c r="M450" s="23" t="n">
        <v>0</v>
      </c>
      <c r="N450" s="18"/>
      <c r="O450" s="24" t="n">
        <f aca="false">ROUND(K450*M450,0)</f>
        <v>0</v>
      </c>
      <c r="P450" s="16"/>
      <c r="Q450" s="22"/>
      <c r="R450" s="16"/>
      <c r="S450" s="22"/>
      <c r="T450" s="16" t="n">
        <v>0</v>
      </c>
      <c r="U450" s="25" t="n">
        <f aca="false">ROUND(O450*T450,2)</f>
        <v>0</v>
      </c>
      <c r="W450" s="25" t="n">
        <f aca="false">ROUND(O450*A450,2)</f>
        <v>0</v>
      </c>
      <c r="X450" s="18" t="s">
        <v>51</v>
      </c>
    </row>
    <row r="451" s="17" customFormat="true" ht="25.5" hidden="false" customHeight="true" outlineLevel="0" collapsed="false">
      <c r="A451" s="16" t="n">
        <v>1</v>
      </c>
      <c r="D451" s="18" t="n">
        <v>12</v>
      </c>
      <c r="E451" s="18" t="n">
        <v>0</v>
      </c>
      <c r="F451" s="19" t="s">
        <v>658</v>
      </c>
      <c r="G451" s="18" t="s">
        <v>47</v>
      </c>
      <c r="H451" s="20" t="s">
        <v>659</v>
      </c>
      <c r="I451" s="21" t="s">
        <v>660</v>
      </c>
      <c r="J451" s="21"/>
      <c r="K451" s="22" t="n">
        <v>58.653</v>
      </c>
      <c r="L451" s="18" t="s">
        <v>81</v>
      </c>
      <c r="M451" s="23" t="n">
        <v>0</v>
      </c>
      <c r="N451" s="18"/>
      <c r="O451" s="24" t="n">
        <f aca="false">ROUND(K451*M451,0)</f>
        <v>0</v>
      </c>
      <c r="P451" s="16" t="n">
        <v>0.0004</v>
      </c>
      <c r="Q451" s="22" t="n">
        <f aca="false">ROUND(K451*P451,3)</f>
        <v>0.023</v>
      </c>
      <c r="R451" s="16"/>
      <c r="S451" s="22"/>
      <c r="T451" s="16" t="n">
        <v>0</v>
      </c>
      <c r="U451" s="25" t="n">
        <f aca="false">ROUND(O451*T451,2)</f>
        <v>0</v>
      </c>
      <c r="W451" s="25" t="n">
        <f aca="false">ROUND(O451*A451,2)</f>
        <v>0</v>
      </c>
      <c r="X451" s="18" t="s">
        <v>102</v>
      </c>
    </row>
    <row r="452" s="17" customFormat="true" ht="12.75" hidden="false" customHeight="true" outlineLevel="0" collapsed="false">
      <c r="A452" s="16" t="n">
        <v>1</v>
      </c>
      <c r="D452" s="18" t="n">
        <v>13</v>
      </c>
      <c r="E452" s="18" t="n">
        <v>0</v>
      </c>
      <c r="F452" s="19" t="n">
        <v>7610053</v>
      </c>
      <c r="G452" s="18" t="s">
        <v>47</v>
      </c>
      <c r="H452" s="20" t="s">
        <v>661</v>
      </c>
      <c r="I452" s="21" t="s">
        <v>662</v>
      </c>
      <c r="J452" s="21"/>
      <c r="K452" s="22" t="n">
        <v>57.503</v>
      </c>
      <c r="L452" s="18" t="s">
        <v>81</v>
      </c>
      <c r="M452" s="23" t="n">
        <v>0</v>
      </c>
      <c r="N452" s="18"/>
      <c r="O452" s="24" t="n">
        <f aca="false">ROUND(K452*M452,0)</f>
        <v>0</v>
      </c>
      <c r="P452" s="16" t="n">
        <v>0.00536</v>
      </c>
      <c r="Q452" s="22" t="n">
        <f aca="false">ROUND(K452*P452,3)</f>
        <v>0.308</v>
      </c>
      <c r="R452" s="16"/>
      <c r="S452" s="22"/>
      <c r="T452" s="16" t="n">
        <v>0</v>
      </c>
      <c r="U452" s="25" t="n">
        <f aca="false">ROUND(O452*T452,2)</f>
        <v>0</v>
      </c>
      <c r="W452" s="25" t="n">
        <f aca="false">ROUND(O452*A452,2)</f>
        <v>0</v>
      </c>
      <c r="X452" s="18" t="s">
        <v>51</v>
      </c>
    </row>
    <row r="453" s="17" customFormat="true" ht="51" hidden="false" customHeight="true" outlineLevel="0" collapsed="false">
      <c r="A453" s="16" t="n">
        <v>1</v>
      </c>
      <c r="D453" s="18" t="n">
        <v>14</v>
      </c>
      <c r="E453" s="18" t="n">
        <v>0</v>
      </c>
      <c r="F453" s="19" t="n">
        <v>7610055</v>
      </c>
      <c r="G453" s="18" t="s">
        <v>47</v>
      </c>
      <c r="H453" s="20" t="s">
        <v>663</v>
      </c>
      <c r="I453" s="21" t="s">
        <v>664</v>
      </c>
      <c r="J453" s="21"/>
      <c r="K453" s="22" t="n">
        <v>115.006</v>
      </c>
      <c r="L453" s="18" t="s">
        <v>81</v>
      </c>
      <c r="M453" s="23" t="n">
        <v>0</v>
      </c>
      <c r="N453" s="18"/>
      <c r="O453" s="24" t="n">
        <f aca="false">ROUND(K453*M453,0)</f>
        <v>0</v>
      </c>
      <c r="P453" s="16" t="n">
        <v>0.00179</v>
      </c>
      <c r="Q453" s="22" t="n">
        <f aca="false">ROUND(K453*P453,3)</f>
        <v>0.206</v>
      </c>
      <c r="R453" s="16"/>
      <c r="S453" s="22"/>
      <c r="T453" s="16" t="n">
        <v>0</v>
      </c>
      <c r="U453" s="25" t="n">
        <f aca="false">ROUND(O453*T453,2)</f>
        <v>0</v>
      </c>
      <c r="W453" s="25" t="n">
        <f aca="false">ROUND(O453*A453,2)</f>
        <v>0</v>
      </c>
      <c r="X453" s="18" t="s">
        <v>51</v>
      </c>
    </row>
    <row r="454" s="17" customFormat="true" ht="25.5" hidden="false" customHeight="true" outlineLevel="0" collapsed="false">
      <c r="A454" s="16" t="n">
        <v>1</v>
      </c>
      <c r="D454" s="18" t="n">
        <v>15</v>
      </c>
      <c r="E454" s="18" t="n">
        <v>0</v>
      </c>
      <c r="F454" s="19" t="n">
        <v>0</v>
      </c>
      <c r="G454" s="18" t="s">
        <v>47</v>
      </c>
      <c r="H454" s="20" t="s">
        <v>134</v>
      </c>
      <c r="I454" s="21" t="s">
        <v>665</v>
      </c>
      <c r="J454" s="21"/>
      <c r="K454" s="22" t="n">
        <v>51.342</v>
      </c>
      <c r="L454" s="18" t="s">
        <v>376</v>
      </c>
      <c r="M454" s="23" t="n">
        <v>0</v>
      </c>
      <c r="N454" s="18"/>
      <c r="O454" s="24" t="n">
        <f aca="false">ROUND(K454*M454,0)</f>
        <v>0</v>
      </c>
      <c r="P454" s="16"/>
      <c r="Q454" s="22"/>
      <c r="R454" s="16"/>
      <c r="S454" s="22"/>
      <c r="T454" s="16" t="n">
        <v>0</v>
      </c>
      <c r="U454" s="25" t="n">
        <f aca="false">ROUND(O454*T454,2)</f>
        <v>0</v>
      </c>
      <c r="W454" s="25" t="n">
        <f aca="false">ROUND(O454*A454,2)</f>
        <v>0</v>
      </c>
      <c r="X454" s="18" t="s">
        <v>51</v>
      </c>
    </row>
    <row r="455" customFormat="false" ht="3" hidden="false" customHeight="true" outlineLevel="0" collapsed="false"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</row>
    <row r="456" customFormat="false" ht="15" hidden="false" customHeight="true" outlineLevel="0" collapsed="false">
      <c r="D456" s="26" t="s">
        <v>56</v>
      </c>
      <c r="E456" s="26"/>
      <c r="F456" s="26"/>
      <c r="G456" s="26"/>
      <c r="H456" s="27" t="s">
        <v>635</v>
      </c>
      <c r="I456" s="28" t="s">
        <v>636</v>
      </c>
      <c r="O456" s="29" t="n">
        <f aca="false">ROUND(SUBTOTAL(9,O439:O455),0)</f>
        <v>0</v>
      </c>
      <c r="Q456" s="30" t="n">
        <f aca="false">ROUND(SUBTOTAL(9,Q439:Q455),3)</f>
        <v>0.581</v>
      </c>
      <c r="S456" s="30" t="n">
        <f aca="false">ROUND(SUBTOTAL(9,S439:S455),3)</f>
        <v>0.377</v>
      </c>
      <c r="U456" s="1" t="n">
        <f aca="false">ROUND(SUBTOTAL(9,U439:U455),2)</f>
        <v>0</v>
      </c>
      <c r="W456" s="1" t="n">
        <f aca="false">ROUND(SUBTOTAL(9,W439:W455),2)</f>
        <v>0</v>
      </c>
    </row>
    <row r="457" customFormat="false" ht="12.75" hidden="false" customHeight="true" outlineLevel="0" collapsed="false"/>
    <row r="458" customFormat="false" ht="15" hidden="false" customHeight="true" outlineLevel="0" collapsed="false">
      <c r="D458" s="5"/>
      <c r="E458" s="5"/>
      <c r="F458" s="5"/>
      <c r="G458" s="5"/>
      <c r="H458" s="14" t="s">
        <v>666</v>
      </c>
      <c r="I458" s="15" t="s">
        <v>667</v>
      </c>
      <c r="J458" s="15"/>
      <c r="K458" s="15"/>
      <c r="L458" s="15"/>
      <c r="M458" s="15"/>
      <c r="N458" s="15"/>
      <c r="O458" s="15"/>
      <c r="P458" s="6"/>
      <c r="Q458" s="6"/>
      <c r="R458" s="6"/>
      <c r="S458" s="6"/>
      <c r="X458" s="1" t="s">
        <v>26</v>
      </c>
    </row>
    <row r="459" customFormat="false" ht="3" hidden="false" customHeight="true" outlineLevel="0" collapsed="false"/>
    <row r="460" s="17" customFormat="true" ht="63.75" hidden="false" customHeight="true" outlineLevel="0" collapsed="false">
      <c r="A460" s="16" t="n">
        <v>1</v>
      </c>
      <c r="D460" s="18" t="n">
        <v>1</v>
      </c>
      <c r="E460" s="18" t="n">
        <v>0</v>
      </c>
      <c r="F460" s="19" t="n">
        <v>7670032</v>
      </c>
      <c r="G460" s="18" t="s">
        <v>47</v>
      </c>
      <c r="H460" s="20" t="s">
        <v>668</v>
      </c>
      <c r="I460" s="21" t="s">
        <v>669</v>
      </c>
      <c r="J460" s="21"/>
      <c r="K460" s="22" t="n">
        <v>109.878</v>
      </c>
      <c r="L460" s="18" t="s">
        <v>81</v>
      </c>
      <c r="M460" s="23" t="n">
        <v>0</v>
      </c>
      <c r="N460" s="18"/>
      <c r="O460" s="24" t="n">
        <f aca="false">ROUND(K460*M460,0)</f>
        <v>0</v>
      </c>
      <c r="P460" s="16" t="n">
        <v>0.0032</v>
      </c>
      <c r="Q460" s="22" t="n">
        <f aca="false">ROUND(K460*P460,3)</f>
        <v>0.352</v>
      </c>
      <c r="R460" s="18"/>
      <c r="S460" s="18"/>
      <c r="T460" s="16" t="n">
        <v>0</v>
      </c>
      <c r="U460" s="25" t="n">
        <f aca="false">ROUND(O460*T460,2)</f>
        <v>0</v>
      </c>
      <c r="W460" s="25" t="n">
        <f aca="false">ROUND(O460*A460,2)</f>
        <v>0</v>
      </c>
      <c r="X460" s="18" t="s">
        <v>51</v>
      </c>
    </row>
    <row r="461" s="17" customFormat="true" ht="38.25" hidden="false" customHeight="true" outlineLevel="0" collapsed="false">
      <c r="A461" s="16" t="n">
        <v>1</v>
      </c>
      <c r="D461" s="18" t="n">
        <v>2</v>
      </c>
      <c r="E461" s="18" t="n">
        <v>0</v>
      </c>
      <c r="F461" s="19" t="n">
        <v>7670050</v>
      </c>
      <c r="G461" s="18" t="s">
        <v>47</v>
      </c>
      <c r="H461" s="20" t="s">
        <v>670</v>
      </c>
      <c r="I461" s="21" t="s">
        <v>671</v>
      </c>
      <c r="J461" s="21"/>
      <c r="K461" s="22" t="n">
        <v>87.986</v>
      </c>
      <c r="L461" s="18" t="s">
        <v>81</v>
      </c>
      <c r="M461" s="23" t="n">
        <v>0</v>
      </c>
      <c r="N461" s="18"/>
      <c r="O461" s="24" t="n">
        <f aca="false">ROUND(K461*M461,0)</f>
        <v>0</v>
      </c>
      <c r="P461" s="16"/>
      <c r="Q461" s="22"/>
      <c r="R461" s="18"/>
      <c r="S461" s="18"/>
      <c r="T461" s="16" t="n">
        <v>0</v>
      </c>
      <c r="U461" s="25" t="n">
        <f aca="false">ROUND(O461*T461,2)</f>
        <v>0</v>
      </c>
      <c r="W461" s="25" t="n">
        <f aca="false">ROUND(O461*A461,2)</f>
        <v>0</v>
      </c>
      <c r="X461" s="18" t="s">
        <v>51</v>
      </c>
    </row>
    <row r="462" s="17" customFormat="true" ht="12.75" hidden="false" customHeight="true" outlineLevel="0" collapsed="false">
      <c r="A462" s="16" t="n">
        <v>1</v>
      </c>
      <c r="D462" s="18" t="n">
        <v>3</v>
      </c>
      <c r="E462" s="18" t="n">
        <v>0</v>
      </c>
      <c r="F462" s="19" t="s">
        <v>174</v>
      </c>
      <c r="G462" s="18" t="s">
        <v>47</v>
      </c>
      <c r="H462" s="20" t="s">
        <v>672</v>
      </c>
      <c r="I462" s="21" t="s">
        <v>673</v>
      </c>
      <c r="J462" s="21"/>
      <c r="K462" s="22" t="n">
        <v>115.372</v>
      </c>
      <c r="L462" s="18" t="s">
        <v>81</v>
      </c>
      <c r="M462" s="23" t="n">
        <v>0</v>
      </c>
      <c r="N462" s="18"/>
      <c r="O462" s="24" t="n">
        <f aca="false">ROUND(K462*M462,0)</f>
        <v>0</v>
      </c>
      <c r="P462" s="16"/>
      <c r="Q462" s="22"/>
      <c r="R462" s="18"/>
      <c r="S462" s="18"/>
      <c r="T462" s="16" t="n">
        <v>0</v>
      </c>
      <c r="U462" s="25" t="n">
        <f aca="false">ROUND(O462*T462,2)</f>
        <v>0</v>
      </c>
      <c r="W462" s="25" t="n">
        <f aca="false">ROUND(O462*A462,2)</f>
        <v>0</v>
      </c>
      <c r="X462" s="18" t="s">
        <v>102</v>
      </c>
    </row>
    <row r="463" s="17" customFormat="true" ht="38.25" hidden="false" customHeight="true" outlineLevel="0" collapsed="false">
      <c r="A463" s="16" t="n">
        <v>1</v>
      </c>
      <c r="D463" s="18" t="n">
        <v>4</v>
      </c>
      <c r="E463" s="18" t="n">
        <v>0</v>
      </c>
      <c r="F463" s="19" t="n">
        <v>7670222</v>
      </c>
      <c r="G463" s="18" t="s">
        <v>47</v>
      </c>
      <c r="H463" s="20" t="s">
        <v>674</v>
      </c>
      <c r="I463" s="21" t="s">
        <v>675</v>
      </c>
      <c r="J463" s="21"/>
      <c r="K463" s="22" t="n">
        <v>76</v>
      </c>
      <c r="L463" s="18" t="s">
        <v>63</v>
      </c>
      <c r="M463" s="23" t="n">
        <v>0</v>
      </c>
      <c r="N463" s="18"/>
      <c r="O463" s="24" t="n">
        <f aca="false">ROUND(K463*M463,0)</f>
        <v>0</v>
      </c>
      <c r="P463" s="16" t="n">
        <v>0.00031</v>
      </c>
      <c r="Q463" s="22" t="n">
        <f aca="false">ROUND(K463*P463,3)</f>
        <v>0.024</v>
      </c>
      <c r="R463" s="18"/>
      <c r="S463" s="18"/>
      <c r="T463" s="16" t="n">
        <v>0</v>
      </c>
      <c r="U463" s="25" t="n">
        <f aca="false">ROUND(O463*T463,2)</f>
        <v>0</v>
      </c>
      <c r="W463" s="25" t="n">
        <f aca="false">ROUND(O463*A463,2)</f>
        <v>0</v>
      </c>
      <c r="X463" s="18" t="s">
        <v>51</v>
      </c>
    </row>
    <row r="464" s="17" customFormat="true" ht="38.25" hidden="false" customHeight="true" outlineLevel="0" collapsed="false">
      <c r="A464" s="16" t="n">
        <v>1</v>
      </c>
      <c r="D464" s="18" t="n">
        <v>5</v>
      </c>
      <c r="E464" s="18" t="n">
        <v>0</v>
      </c>
      <c r="F464" s="19" t="n">
        <v>7670226</v>
      </c>
      <c r="G464" s="18" t="s">
        <v>47</v>
      </c>
      <c r="H464" s="20" t="s">
        <v>676</v>
      </c>
      <c r="I464" s="21" t="s">
        <v>677</v>
      </c>
      <c r="J464" s="21"/>
      <c r="K464" s="22" t="n">
        <v>144.45</v>
      </c>
      <c r="L464" s="18" t="s">
        <v>63</v>
      </c>
      <c r="M464" s="23" t="n">
        <v>0</v>
      </c>
      <c r="N464" s="18"/>
      <c r="O464" s="24" t="n">
        <f aca="false">ROUND(K464*M464,0)</f>
        <v>0</v>
      </c>
      <c r="P464" s="16" t="n">
        <v>0.00026</v>
      </c>
      <c r="Q464" s="22" t="n">
        <f aca="false">ROUND(K464*P464,3)</f>
        <v>0.038</v>
      </c>
      <c r="R464" s="18"/>
      <c r="S464" s="18"/>
      <c r="T464" s="16" t="n">
        <v>0</v>
      </c>
      <c r="U464" s="25" t="n">
        <f aca="false">ROUND(O464*T464,2)</f>
        <v>0</v>
      </c>
      <c r="W464" s="25" t="n">
        <f aca="false">ROUND(O464*A464,2)</f>
        <v>0</v>
      </c>
      <c r="X464" s="18" t="s">
        <v>51</v>
      </c>
    </row>
    <row r="465" customFormat="false" ht="3" hidden="false" customHeight="true" outlineLevel="0" collapsed="false"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</row>
    <row r="466" customFormat="false" ht="15" hidden="false" customHeight="true" outlineLevel="0" collapsed="false">
      <c r="D466" s="26" t="s">
        <v>56</v>
      </c>
      <c r="E466" s="26"/>
      <c r="F466" s="26"/>
      <c r="G466" s="26"/>
      <c r="H466" s="27" t="s">
        <v>666</v>
      </c>
      <c r="I466" s="28" t="s">
        <v>667</v>
      </c>
      <c r="O466" s="29" t="n">
        <f aca="false">ROUND(SUBTOTAL(9,O459:O465),0)</f>
        <v>0</v>
      </c>
      <c r="Q466" s="30" t="n">
        <f aca="false">ROUND(SUBTOTAL(9,Q459:Q465),3)</f>
        <v>0.414</v>
      </c>
      <c r="S466" s="30" t="n">
        <f aca="false">ROUND(SUBTOTAL(9,S459:S465),3)</f>
        <v>0</v>
      </c>
      <c r="U466" s="1" t="n">
        <f aca="false">ROUND(SUBTOTAL(9,U459:U465),2)</f>
        <v>0</v>
      </c>
      <c r="W466" s="1" t="n">
        <f aca="false">ROUND(SUBTOTAL(9,W459:W465),2)</f>
        <v>0</v>
      </c>
    </row>
    <row r="467" customFormat="false" ht="12.75" hidden="false" customHeight="true" outlineLevel="0" collapsed="false"/>
    <row r="468" customFormat="false" ht="15" hidden="false" customHeight="true" outlineLevel="0" collapsed="false">
      <c r="D468" s="5"/>
      <c r="E468" s="5"/>
      <c r="F468" s="5"/>
      <c r="G468" s="5"/>
      <c r="H468" s="14" t="s">
        <v>678</v>
      </c>
      <c r="I468" s="15" t="s">
        <v>679</v>
      </c>
      <c r="J468" s="15"/>
      <c r="K468" s="15"/>
      <c r="L468" s="15"/>
      <c r="M468" s="15"/>
      <c r="N468" s="15"/>
      <c r="O468" s="15"/>
      <c r="P468" s="6"/>
      <c r="Q468" s="6"/>
      <c r="R468" s="6"/>
      <c r="S468" s="6"/>
      <c r="X468" s="1" t="s">
        <v>26</v>
      </c>
    </row>
    <row r="469" customFormat="false" ht="3" hidden="false" customHeight="true" outlineLevel="0" collapsed="false"/>
    <row r="470" customFormat="false" ht="12.75" hidden="false" customHeight="true" outlineLevel="0" collapsed="false">
      <c r="A470" s="31" t="n">
        <v>1</v>
      </c>
      <c r="D470" s="1" t="n">
        <v>1</v>
      </c>
      <c r="E470" s="1" t="n">
        <v>0</v>
      </c>
      <c r="F470" s="4" t="n">
        <v>7731012</v>
      </c>
      <c r="G470" s="1" t="s">
        <v>47</v>
      </c>
      <c r="H470" s="32" t="s">
        <v>680</v>
      </c>
      <c r="I470" s="33" t="s">
        <v>681</v>
      </c>
      <c r="J470" s="33"/>
      <c r="K470" s="34" t="n">
        <v>35.82</v>
      </c>
      <c r="L470" s="1" t="s">
        <v>81</v>
      </c>
      <c r="M470" s="35" t="n">
        <v>0</v>
      </c>
      <c r="O470" s="36" t="n">
        <f aca="false">ROUND(K470*M470,0)</f>
        <v>0</v>
      </c>
      <c r="T470" s="31" t="n">
        <v>0</v>
      </c>
      <c r="U470" s="37" t="n">
        <f aca="false">ROUND(O470*T470,2)</f>
        <v>0</v>
      </c>
      <c r="W470" s="37" t="n">
        <f aca="false">ROUND(O470*A470,2)</f>
        <v>0</v>
      </c>
      <c r="X470" s="1" t="s">
        <v>51</v>
      </c>
    </row>
    <row r="471" s="17" customFormat="true" ht="25.5" hidden="false" customHeight="true" outlineLevel="0" collapsed="false">
      <c r="A471" s="16" t="n">
        <v>1</v>
      </c>
      <c r="D471" s="18" t="n">
        <v>2</v>
      </c>
      <c r="E471" s="18" t="n">
        <v>0</v>
      </c>
      <c r="F471" s="19" t="n">
        <v>7731037</v>
      </c>
      <c r="G471" s="18" t="s">
        <v>47</v>
      </c>
      <c r="H471" s="20" t="s">
        <v>682</v>
      </c>
      <c r="I471" s="21" t="s">
        <v>683</v>
      </c>
      <c r="J471" s="21"/>
      <c r="K471" s="22" t="n">
        <v>35.82</v>
      </c>
      <c r="L471" s="18" t="s">
        <v>81</v>
      </c>
      <c r="M471" s="23" t="n">
        <v>0</v>
      </c>
      <c r="N471" s="18"/>
      <c r="O471" s="24" t="n">
        <f aca="false">ROUND(K471*M471,0)</f>
        <v>0</v>
      </c>
      <c r="P471" s="16" t="n">
        <v>6E-005</v>
      </c>
      <c r="Q471" s="22" t="n">
        <f aca="false">ROUND(K471*P471,3)</f>
        <v>0.002</v>
      </c>
      <c r="R471" s="18"/>
      <c r="S471" s="18"/>
      <c r="T471" s="16" t="n">
        <v>0</v>
      </c>
      <c r="U471" s="25" t="n">
        <f aca="false">ROUND(O471*T471,2)</f>
        <v>0</v>
      </c>
      <c r="W471" s="25" t="n">
        <f aca="false">ROUND(O471*A471,2)</f>
        <v>0</v>
      </c>
      <c r="X471" s="18" t="s">
        <v>51</v>
      </c>
    </row>
    <row r="472" s="17" customFormat="true" ht="38.25" hidden="false" customHeight="true" outlineLevel="0" collapsed="false">
      <c r="A472" s="16" t="n">
        <v>1</v>
      </c>
      <c r="D472" s="18" t="n">
        <v>3</v>
      </c>
      <c r="E472" s="18" t="n">
        <v>0</v>
      </c>
      <c r="F472" s="19" t="n">
        <v>7730344</v>
      </c>
      <c r="G472" s="18" t="s">
        <v>47</v>
      </c>
      <c r="H472" s="20" t="s">
        <v>684</v>
      </c>
      <c r="I472" s="21" t="s">
        <v>685</v>
      </c>
      <c r="J472" s="21"/>
      <c r="K472" s="22" t="n">
        <v>65.741</v>
      </c>
      <c r="L472" s="18" t="s">
        <v>81</v>
      </c>
      <c r="M472" s="23" t="n">
        <v>0</v>
      </c>
      <c r="N472" s="18"/>
      <c r="O472" s="24" t="n">
        <f aca="false">ROUND(K472*M472,0)</f>
        <v>0</v>
      </c>
      <c r="P472" s="16" t="n">
        <v>0.00031</v>
      </c>
      <c r="Q472" s="22" t="n">
        <f aca="false">ROUND(K472*P472,3)</f>
        <v>0.02</v>
      </c>
      <c r="R472" s="18"/>
      <c r="S472" s="18"/>
      <c r="T472" s="16" t="n">
        <v>0</v>
      </c>
      <c r="U472" s="25" t="n">
        <f aca="false">ROUND(O472*T472,2)</f>
        <v>0</v>
      </c>
      <c r="W472" s="25" t="n">
        <f aca="false">ROUND(O472*A472,2)</f>
        <v>0</v>
      </c>
      <c r="X472" s="18" t="s">
        <v>51</v>
      </c>
    </row>
    <row r="473" s="17" customFormat="true" ht="38.25" hidden="false" customHeight="true" outlineLevel="0" collapsed="false">
      <c r="A473" s="16" t="n">
        <v>1</v>
      </c>
      <c r="D473" s="18" t="n">
        <v>4</v>
      </c>
      <c r="E473" s="18" t="n">
        <v>0</v>
      </c>
      <c r="F473" s="19" t="n">
        <v>7730345</v>
      </c>
      <c r="G473" s="18" t="s">
        <v>47</v>
      </c>
      <c r="H473" s="20" t="s">
        <v>686</v>
      </c>
      <c r="I473" s="21" t="s">
        <v>687</v>
      </c>
      <c r="J473" s="21"/>
      <c r="K473" s="22" t="n">
        <v>27.476</v>
      </c>
      <c r="L473" s="18" t="s">
        <v>81</v>
      </c>
      <c r="M473" s="23" t="n">
        <v>0</v>
      </c>
      <c r="N473" s="18"/>
      <c r="O473" s="24" t="n">
        <f aca="false">ROUND(K473*M473,0)</f>
        <v>0</v>
      </c>
      <c r="P473" s="16" t="n">
        <v>0.00034</v>
      </c>
      <c r="Q473" s="22" t="n">
        <f aca="false">ROUND(K473*P473,3)</f>
        <v>0.009</v>
      </c>
      <c r="R473" s="18"/>
      <c r="S473" s="18"/>
      <c r="T473" s="16" t="n">
        <v>0</v>
      </c>
      <c r="U473" s="25" t="n">
        <f aca="false">ROUND(O473*T473,2)</f>
        <v>0</v>
      </c>
      <c r="W473" s="25" t="n">
        <f aca="false">ROUND(O473*A473,2)</f>
        <v>0</v>
      </c>
      <c r="X473" s="18" t="s">
        <v>51</v>
      </c>
    </row>
    <row r="474" s="17" customFormat="true" ht="25.5" hidden="false" customHeight="true" outlineLevel="0" collapsed="false">
      <c r="A474" s="16" t="n">
        <v>1</v>
      </c>
      <c r="D474" s="18" t="n">
        <v>5</v>
      </c>
      <c r="E474" s="18" t="n">
        <v>0</v>
      </c>
      <c r="F474" s="19" t="n">
        <v>7730347</v>
      </c>
      <c r="G474" s="18" t="s">
        <v>47</v>
      </c>
      <c r="H474" s="20" t="s">
        <v>688</v>
      </c>
      <c r="I474" s="21" t="s">
        <v>689</v>
      </c>
      <c r="J474" s="21"/>
      <c r="K474" s="22" t="n">
        <v>93.217</v>
      </c>
      <c r="L474" s="18" t="s">
        <v>81</v>
      </c>
      <c r="M474" s="23" t="n">
        <v>0</v>
      </c>
      <c r="N474" s="18"/>
      <c r="O474" s="24" t="n">
        <f aca="false">ROUND(K474*M474,0)</f>
        <v>0</v>
      </c>
      <c r="P474" s="16" t="n">
        <v>8E-005</v>
      </c>
      <c r="Q474" s="22" t="n">
        <f aca="false">ROUND(K474*P474,3)</f>
        <v>0.007</v>
      </c>
      <c r="R474" s="18"/>
      <c r="S474" s="18"/>
      <c r="T474" s="16" t="n">
        <v>0</v>
      </c>
      <c r="U474" s="25" t="n">
        <f aca="false">ROUND(O474*T474,2)</f>
        <v>0</v>
      </c>
      <c r="W474" s="25" t="n">
        <f aca="false">ROUND(O474*A474,2)</f>
        <v>0</v>
      </c>
      <c r="X474" s="18" t="s">
        <v>51</v>
      </c>
    </row>
    <row r="475" s="17" customFormat="true" ht="12.75" hidden="false" customHeight="true" outlineLevel="0" collapsed="false">
      <c r="A475" s="16" t="n">
        <v>1</v>
      </c>
      <c r="D475" s="18" t="n">
        <v>6</v>
      </c>
      <c r="E475" s="18" t="n">
        <v>0</v>
      </c>
      <c r="F475" s="19" t="n">
        <v>0</v>
      </c>
      <c r="G475" s="18" t="s">
        <v>47</v>
      </c>
      <c r="H475" s="20" t="s">
        <v>174</v>
      </c>
      <c r="I475" s="21" t="s">
        <v>690</v>
      </c>
      <c r="J475" s="21"/>
      <c r="K475" s="22" t="n">
        <v>972.632</v>
      </c>
      <c r="L475" s="18" t="s">
        <v>81</v>
      </c>
      <c r="M475" s="23" t="n">
        <v>0</v>
      </c>
      <c r="N475" s="18"/>
      <c r="O475" s="24" t="n">
        <f aca="false">ROUND(K475*M475,0)</f>
        <v>0</v>
      </c>
      <c r="P475" s="16"/>
      <c r="Q475" s="22"/>
      <c r="R475" s="18"/>
      <c r="S475" s="18"/>
      <c r="T475" s="16" t="n">
        <v>0</v>
      </c>
      <c r="U475" s="25" t="n">
        <f aca="false">ROUND(O475*T475,2)</f>
        <v>0</v>
      </c>
      <c r="W475" s="25" t="n">
        <f aca="false">ROUND(O475*A475,2)</f>
        <v>0</v>
      </c>
      <c r="X475" s="18" t="s">
        <v>51</v>
      </c>
    </row>
    <row r="476" s="17" customFormat="true" ht="25.5" hidden="false" customHeight="true" outlineLevel="0" collapsed="false">
      <c r="A476" s="16" t="n">
        <v>1</v>
      </c>
      <c r="D476" s="18" t="n">
        <v>7</v>
      </c>
      <c r="E476" s="18" t="n">
        <v>0</v>
      </c>
      <c r="F476" s="19" t="n">
        <v>0</v>
      </c>
      <c r="G476" s="18" t="s">
        <v>47</v>
      </c>
      <c r="H476" s="20" t="s">
        <v>134</v>
      </c>
      <c r="I476" s="21" t="s">
        <v>691</v>
      </c>
      <c r="J476" s="21"/>
      <c r="K476" s="22" t="n">
        <v>33.314</v>
      </c>
      <c r="L476" s="18" t="s">
        <v>81</v>
      </c>
      <c r="M476" s="23" t="n">
        <v>0</v>
      </c>
      <c r="N476" s="18"/>
      <c r="O476" s="24" t="n">
        <f aca="false">ROUND(K476*M476,0)</f>
        <v>0</v>
      </c>
      <c r="P476" s="16"/>
      <c r="Q476" s="22"/>
      <c r="R476" s="18"/>
      <c r="S476" s="18"/>
      <c r="T476" s="16" t="n">
        <v>0</v>
      </c>
      <c r="U476" s="25" t="n">
        <f aca="false">ROUND(O476*T476,2)</f>
        <v>0</v>
      </c>
      <c r="W476" s="25" t="n">
        <f aca="false">ROUND(O476*A476,2)</f>
        <v>0</v>
      </c>
      <c r="X476" s="18" t="s">
        <v>51</v>
      </c>
    </row>
    <row r="477" customFormat="false" ht="3" hidden="false" customHeight="true" outlineLevel="0" collapsed="false"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</row>
    <row r="478" customFormat="false" ht="15" hidden="false" customHeight="true" outlineLevel="0" collapsed="false">
      <c r="D478" s="26" t="s">
        <v>56</v>
      </c>
      <c r="E478" s="26"/>
      <c r="F478" s="26"/>
      <c r="G478" s="26"/>
      <c r="H478" s="27" t="s">
        <v>678</v>
      </c>
      <c r="I478" s="28" t="s">
        <v>679</v>
      </c>
      <c r="O478" s="29" t="n">
        <f aca="false">ROUND(SUBTOTAL(9,O469:O477),0)</f>
        <v>0</v>
      </c>
      <c r="Q478" s="30" t="n">
        <f aca="false">ROUND(SUBTOTAL(9,Q469:Q477),3)</f>
        <v>0.038</v>
      </c>
      <c r="S478" s="30" t="n">
        <f aca="false">ROUND(SUBTOTAL(9,S469:S477),3)</f>
        <v>0</v>
      </c>
      <c r="U478" s="1" t="n">
        <f aca="false">ROUND(SUBTOTAL(9,U469:U477),2)</f>
        <v>0</v>
      </c>
      <c r="W478" s="1" t="n">
        <f aca="false">ROUND(SUBTOTAL(9,W469:W477),2)</f>
        <v>0</v>
      </c>
    </row>
    <row r="479" customFormat="false" ht="12.75" hidden="false" customHeight="true" outlineLevel="0" collapsed="false"/>
    <row r="480" customFormat="false" ht="15" hidden="false" customHeight="true" outlineLevel="0" collapsed="false">
      <c r="D480" s="5"/>
      <c r="E480" s="5"/>
      <c r="F480" s="5"/>
      <c r="G480" s="5"/>
      <c r="H480" s="14" t="s">
        <v>692</v>
      </c>
      <c r="I480" s="15" t="s">
        <v>693</v>
      </c>
      <c r="J480" s="15"/>
      <c r="K480" s="15"/>
      <c r="L480" s="15"/>
      <c r="M480" s="15"/>
      <c r="N480" s="15"/>
      <c r="O480" s="15"/>
      <c r="P480" s="6"/>
      <c r="Q480" s="6"/>
      <c r="R480" s="6"/>
      <c r="S480" s="6"/>
      <c r="X480" s="1" t="s">
        <v>26</v>
      </c>
    </row>
    <row r="481" customFormat="false" ht="3" hidden="false" customHeight="true" outlineLevel="0" collapsed="false"/>
    <row r="482" s="17" customFormat="true" ht="38.25" hidden="false" customHeight="true" outlineLevel="0" collapsed="false">
      <c r="A482" s="16" t="n">
        <v>1</v>
      </c>
      <c r="D482" s="18" t="n">
        <v>1</v>
      </c>
      <c r="E482" s="18" t="n">
        <v>0</v>
      </c>
      <c r="F482" s="19" t="n">
        <v>7760337</v>
      </c>
      <c r="G482" s="18" t="s">
        <v>47</v>
      </c>
      <c r="H482" s="20" t="s">
        <v>694</v>
      </c>
      <c r="I482" s="21" t="s">
        <v>695</v>
      </c>
      <c r="J482" s="21"/>
      <c r="K482" s="22" t="n">
        <v>1134.12</v>
      </c>
      <c r="L482" s="18" t="s">
        <v>81</v>
      </c>
      <c r="M482" s="23" t="n">
        <v>0</v>
      </c>
      <c r="N482" s="18"/>
      <c r="O482" s="24" t="n">
        <f aca="false">ROUND(K482*M482,0)</f>
        <v>0</v>
      </c>
      <c r="P482" s="16" t="n">
        <v>0.00031</v>
      </c>
      <c r="Q482" s="22" t="n">
        <f aca="false">ROUND(K482*P482,3)</f>
        <v>0.352</v>
      </c>
      <c r="R482" s="18"/>
      <c r="S482" s="18"/>
      <c r="T482" s="16" t="n">
        <v>0</v>
      </c>
      <c r="U482" s="25" t="n">
        <f aca="false">ROUND(O482*T482,2)</f>
        <v>0</v>
      </c>
      <c r="W482" s="25" t="n">
        <f aca="false">ROUND(O482*A482,2)</f>
        <v>0</v>
      </c>
      <c r="X482" s="18" t="s">
        <v>51</v>
      </c>
    </row>
    <row r="483" s="17" customFormat="true" ht="38.25" hidden="false" customHeight="true" outlineLevel="0" collapsed="false">
      <c r="A483" s="16" t="n">
        <v>1</v>
      </c>
      <c r="D483" s="18" t="n">
        <v>2</v>
      </c>
      <c r="E483" s="18" t="n">
        <v>0</v>
      </c>
      <c r="F483" s="19" t="n">
        <v>0</v>
      </c>
      <c r="G483" s="18" t="s">
        <v>47</v>
      </c>
      <c r="H483" s="20" t="s">
        <v>136</v>
      </c>
      <c r="I483" s="21" t="s">
        <v>696</v>
      </c>
      <c r="J483" s="21"/>
      <c r="K483" s="22" t="n">
        <v>36.67</v>
      </c>
      <c r="L483" s="18" t="s">
        <v>81</v>
      </c>
      <c r="M483" s="23" t="n">
        <v>0</v>
      </c>
      <c r="N483" s="18"/>
      <c r="O483" s="24" t="n">
        <f aca="false">ROUND(K483*M483,0)</f>
        <v>0</v>
      </c>
      <c r="P483" s="16"/>
      <c r="Q483" s="22"/>
      <c r="R483" s="18"/>
      <c r="S483" s="18"/>
      <c r="T483" s="16" t="n">
        <v>0</v>
      </c>
      <c r="U483" s="25" t="n">
        <f aca="false">ROUND(O483*T483,2)</f>
        <v>0</v>
      </c>
      <c r="W483" s="25" t="n">
        <f aca="false">ROUND(O483*A483,2)</f>
        <v>0</v>
      </c>
      <c r="X483" s="18" t="s">
        <v>51</v>
      </c>
    </row>
    <row r="484" s="17" customFormat="true" ht="25.5" hidden="false" customHeight="true" outlineLevel="0" collapsed="false">
      <c r="A484" s="16" t="n">
        <v>1</v>
      </c>
      <c r="D484" s="18" t="n">
        <v>3</v>
      </c>
      <c r="E484" s="18" t="n">
        <v>0</v>
      </c>
      <c r="F484" s="19" t="n">
        <v>0</v>
      </c>
      <c r="G484" s="18" t="s">
        <v>47</v>
      </c>
      <c r="H484" s="20" t="s">
        <v>134</v>
      </c>
      <c r="I484" s="21" t="s">
        <v>697</v>
      </c>
      <c r="J484" s="21"/>
      <c r="K484" s="22" t="n">
        <v>19.018</v>
      </c>
      <c r="L484" s="18" t="s">
        <v>81</v>
      </c>
      <c r="M484" s="23" t="n">
        <v>0</v>
      </c>
      <c r="N484" s="18"/>
      <c r="O484" s="24" t="n">
        <f aca="false">ROUND(K484*M484,0)</f>
        <v>0</v>
      </c>
      <c r="P484" s="16"/>
      <c r="Q484" s="22"/>
      <c r="R484" s="18"/>
      <c r="S484" s="18"/>
      <c r="T484" s="16" t="n">
        <v>0</v>
      </c>
      <c r="U484" s="25" t="n">
        <f aca="false">ROUND(O484*T484,2)</f>
        <v>0</v>
      </c>
      <c r="W484" s="25" t="n">
        <f aca="false">ROUND(O484*A484,2)</f>
        <v>0</v>
      </c>
      <c r="X484" s="18" t="s">
        <v>51</v>
      </c>
    </row>
    <row r="485" customFormat="false" ht="3" hidden="false" customHeight="true" outlineLevel="0" collapsed="false"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</row>
    <row r="486" customFormat="false" ht="15" hidden="false" customHeight="true" outlineLevel="0" collapsed="false">
      <c r="D486" s="26" t="s">
        <v>56</v>
      </c>
      <c r="E486" s="26"/>
      <c r="F486" s="26"/>
      <c r="G486" s="26"/>
      <c r="H486" s="27" t="s">
        <v>692</v>
      </c>
      <c r="I486" s="28" t="s">
        <v>693</v>
      </c>
      <c r="O486" s="29" t="n">
        <f aca="false">ROUND(SUBTOTAL(9,O481:O485),0)</f>
        <v>0</v>
      </c>
      <c r="Q486" s="30" t="n">
        <f aca="false">ROUND(SUBTOTAL(9,Q481:Q485),3)</f>
        <v>0.352</v>
      </c>
      <c r="S486" s="30" t="n">
        <f aca="false">ROUND(SUBTOTAL(9,S481:S485),3)</f>
        <v>0</v>
      </c>
      <c r="U486" s="1" t="n">
        <f aca="false">ROUND(SUBTOTAL(9,U481:U485),2)</f>
        <v>0</v>
      </c>
      <c r="W486" s="1" t="n">
        <f aca="false">ROUND(SUBTOTAL(9,W481:W485),2)</f>
        <v>0</v>
      </c>
    </row>
    <row r="487" customFormat="false" ht="12.75" hidden="false" customHeight="true" outlineLevel="0" collapsed="false"/>
    <row r="488" customFormat="false" ht="15" hidden="false" customHeight="true" outlineLevel="0" collapsed="false">
      <c r="D488" s="5"/>
      <c r="E488" s="5"/>
      <c r="F488" s="5"/>
      <c r="G488" s="5"/>
      <c r="H488" s="14" t="s">
        <v>698</v>
      </c>
      <c r="I488" s="15" t="s">
        <v>699</v>
      </c>
      <c r="J488" s="15"/>
      <c r="K488" s="15"/>
      <c r="L488" s="15"/>
      <c r="M488" s="15"/>
      <c r="N488" s="15"/>
      <c r="O488" s="15"/>
      <c r="P488" s="6"/>
      <c r="Q488" s="6"/>
      <c r="R488" s="6"/>
      <c r="S488" s="6"/>
      <c r="X488" s="1" t="s">
        <v>26</v>
      </c>
    </row>
    <row r="489" customFormat="false" ht="3" hidden="false" customHeight="true" outlineLevel="0" collapsed="false"/>
    <row r="490" s="17" customFormat="true" ht="38.25" hidden="false" customHeight="true" outlineLevel="0" collapsed="false">
      <c r="A490" s="16" t="n">
        <v>1</v>
      </c>
      <c r="D490" s="18" t="n">
        <v>1</v>
      </c>
      <c r="E490" s="18" t="n">
        <v>0</v>
      </c>
      <c r="F490" s="19" t="n">
        <v>0</v>
      </c>
      <c r="G490" s="18" t="s">
        <v>47</v>
      </c>
      <c r="H490" s="20" t="s">
        <v>136</v>
      </c>
      <c r="I490" s="21" t="s">
        <v>700</v>
      </c>
      <c r="J490" s="21"/>
      <c r="K490" s="22" t="n">
        <v>12.58</v>
      </c>
      <c r="L490" s="18" t="s">
        <v>81</v>
      </c>
      <c r="M490" s="23" t="n">
        <v>0</v>
      </c>
      <c r="N490" s="18"/>
      <c r="O490" s="24" t="n">
        <f aca="false">ROUND(K490*M490,0)</f>
        <v>0</v>
      </c>
      <c r="P490" s="18"/>
      <c r="Q490" s="18"/>
      <c r="R490" s="18"/>
      <c r="S490" s="18"/>
      <c r="T490" s="16" t="n">
        <v>0</v>
      </c>
      <c r="U490" s="25" t="n">
        <f aca="false">ROUND(O490*T490,2)</f>
        <v>0</v>
      </c>
      <c r="W490" s="25" t="n">
        <f aca="false">ROUND(O490*A490,2)</f>
        <v>0</v>
      </c>
      <c r="X490" s="18" t="s">
        <v>51</v>
      </c>
    </row>
    <row r="491" customFormat="false" ht="3" hidden="false" customHeight="true" outlineLevel="0" collapsed="false"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</row>
    <row r="492" customFormat="false" ht="15" hidden="false" customHeight="true" outlineLevel="0" collapsed="false">
      <c r="D492" s="26" t="s">
        <v>56</v>
      </c>
      <c r="E492" s="26"/>
      <c r="F492" s="26"/>
      <c r="G492" s="26"/>
      <c r="H492" s="27" t="s">
        <v>698</v>
      </c>
      <c r="I492" s="28" t="s">
        <v>699</v>
      </c>
      <c r="O492" s="29" t="n">
        <f aca="false">ROUND(SUBTOTAL(9,O489:O491),0)</f>
        <v>0</v>
      </c>
      <c r="Q492" s="30" t="n">
        <f aca="false">ROUND(SUBTOTAL(9,Q489:Q491),3)</f>
        <v>0</v>
      </c>
      <c r="S492" s="30" t="n">
        <f aca="false">ROUND(SUBTOTAL(9,S489:S491),3)</f>
        <v>0</v>
      </c>
      <c r="U492" s="1" t="n">
        <f aca="false">ROUND(SUBTOTAL(9,U489:U491),2)</f>
        <v>0</v>
      </c>
      <c r="W492" s="1" t="n">
        <f aca="false">ROUND(SUBTOTAL(9,W489:W491),2)</f>
        <v>0</v>
      </c>
    </row>
    <row r="493" customFormat="false" ht="12.75" hidden="false" customHeight="true" outlineLevel="0" collapsed="false"/>
    <row r="494" customFormat="false" ht="15" hidden="false" customHeight="true" outlineLevel="0" collapsed="false">
      <c r="D494" s="5"/>
      <c r="E494" s="5"/>
      <c r="F494" s="5"/>
      <c r="G494" s="5"/>
      <c r="H494" s="14" t="s">
        <v>701</v>
      </c>
      <c r="I494" s="15" t="s">
        <v>702</v>
      </c>
      <c r="J494" s="15"/>
      <c r="K494" s="15"/>
      <c r="L494" s="15"/>
      <c r="M494" s="15"/>
      <c r="N494" s="15"/>
      <c r="O494" s="15"/>
      <c r="P494" s="6"/>
      <c r="Q494" s="6"/>
      <c r="R494" s="6"/>
      <c r="S494" s="6"/>
      <c r="X494" s="1" t="s">
        <v>26</v>
      </c>
    </row>
    <row r="495" customFormat="false" ht="3" hidden="false" customHeight="true" outlineLevel="0" collapsed="false"/>
    <row r="496" s="17" customFormat="true" ht="102" hidden="false" customHeight="true" outlineLevel="0" collapsed="false">
      <c r="A496" s="16" t="n">
        <v>1</v>
      </c>
      <c r="D496" s="18" t="n">
        <v>1</v>
      </c>
      <c r="E496" s="18" t="n">
        <v>0</v>
      </c>
      <c r="F496" s="19" t="n">
        <v>0</v>
      </c>
      <c r="G496" s="18" t="s">
        <v>47</v>
      </c>
      <c r="H496" s="20" t="s">
        <v>703</v>
      </c>
      <c r="I496" s="21" t="s">
        <v>704</v>
      </c>
      <c r="J496" s="21"/>
      <c r="K496" s="22" t="n">
        <v>49</v>
      </c>
      <c r="L496" s="18" t="s">
        <v>70</v>
      </c>
      <c r="M496" s="23" t="n">
        <v>0</v>
      </c>
      <c r="N496" s="18"/>
      <c r="O496" s="24" t="n">
        <f aca="false">ROUND(K496*M496,0)</f>
        <v>0</v>
      </c>
      <c r="P496" s="18"/>
      <c r="Q496" s="18"/>
      <c r="R496" s="18"/>
      <c r="S496" s="18"/>
      <c r="T496" s="16" t="n">
        <v>0</v>
      </c>
      <c r="U496" s="25" t="n">
        <f aca="false">ROUND(O496*T496,2)</f>
        <v>0</v>
      </c>
      <c r="W496" s="25" t="n">
        <f aca="false">ROUND(O496*A496,2)</f>
        <v>0</v>
      </c>
      <c r="X496" s="18" t="s">
        <v>51</v>
      </c>
    </row>
    <row r="497" s="17" customFormat="true" ht="51" hidden="false" customHeight="true" outlineLevel="0" collapsed="false">
      <c r="A497" s="16"/>
      <c r="D497" s="18"/>
      <c r="E497" s="18"/>
      <c r="F497" s="19"/>
      <c r="G497" s="18"/>
      <c r="H497" s="20" t="s">
        <v>542</v>
      </c>
      <c r="I497" s="21" t="s">
        <v>705</v>
      </c>
      <c r="J497" s="21"/>
      <c r="K497" s="21"/>
      <c r="L497" s="21"/>
      <c r="M497" s="23"/>
      <c r="N497" s="18"/>
      <c r="O497" s="24"/>
      <c r="P497" s="18"/>
      <c r="Q497" s="18"/>
      <c r="R497" s="18"/>
      <c r="S497" s="18"/>
      <c r="T497" s="16"/>
      <c r="U497" s="25"/>
      <c r="W497" s="25"/>
      <c r="X497" s="18" t="s">
        <v>468</v>
      </c>
    </row>
    <row r="498" customFormat="false" ht="3" hidden="false" customHeight="true" outlineLevel="0" collapsed="false"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</row>
    <row r="499" customFormat="false" ht="15" hidden="false" customHeight="true" outlineLevel="0" collapsed="false">
      <c r="D499" s="26" t="s">
        <v>56</v>
      </c>
      <c r="E499" s="26"/>
      <c r="F499" s="26"/>
      <c r="G499" s="26"/>
      <c r="H499" s="27" t="s">
        <v>701</v>
      </c>
      <c r="I499" s="28" t="s">
        <v>702</v>
      </c>
      <c r="O499" s="29" t="n">
        <f aca="false">ROUND(SUBTOTAL(9,O495:O498),0)</f>
        <v>0</v>
      </c>
      <c r="Q499" s="30" t="n">
        <f aca="false">ROUND(SUBTOTAL(9,Q495:Q498),3)</f>
        <v>0</v>
      </c>
      <c r="S499" s="30" t="n">
        <f aca="false">ROUND(SUBTOTAL(9,S495:S498),3)</f>
        <v>0</v>
      </c>
      <c r="U499" s="1" t="n">
        <f aca="false">ROUND(SUBTOTAL(9,U495:U498),2)</f>
        <v>0</v>
      </c>
      <c r="W499" s="1" t="n">
        <f aca="false">ROUND(SUBTOTAL(9,W495:W498),2)</f>
        <v>0</v>
      </c>
    </row>
    <row r="500" customFormat="false" ht="12.75" hidden="false" customHeight="true" outlineLevel="0" collapsed="false"/>
    <row r="501" customFormat="false" ht="15" hidden="false" customHeight="true" outlineLevel="0" collapsed="false">
      <c r="D501" s="5"/>
      <c r="E501" s="5"/>
      <c r="F501" s="5"/>
      <c r="G501" s="5"/>
      <c r="H501" s="14" t="s">
        <v>706</v>
      </c>
      <c r="I501" s="15" t="s">
        <v>707</v>
      </c>
      <c r="J501" s="15"/>
      <c r="K501" s="15"/>
      <c r="L501" s="15"/>
      <c r="M501" s="15"/>
      <c r="N501" s="15"/>
      <c r="O501" s="15"/>
      <c r="P501" s="6"/>
      <c r="Q501" s="6"/>
      <c r="R501" s="6"/>
      <c r="S501" s="6"/>
      <c r="X501" s="1" t="s">
        <v>26</v>
      </c>
    </row>
    <row r="502" customFormat="false" ht="3" hidden="false" customHeight="true" outlineLevel="0" collapsed="false"/>
    <row r="503" s="17" customFormat="true" ht="76.5" hidden="false" customHeight="true" outlineLevel="0" collapsed="false">
      <c r="A503" s="16" t="n">
        <v>1</v>
      </c>
      <c r="D503" s="18" t="n">
        <v>1</v>
      </c>
      <c r="E503" s="18" t="n">
        <v>0</v>
      </c>
      <c r="F503" s="19" t="n">
        <v>0</v>
      </c>
      <c r="G503" s="18" t="s">
        <v>47</v>
      </c>
      <c r="H503" s="20" t="s">
        <v>530</v>
      </c>
      <c r="I503" s="21" t="s">
        <v>708</v>
      </c>
      <c r="J503" s="21"/>
      <c r="K503" s="22" t="n">
        <v>2</v>
      </c>
      <c r="L503" s="18" t="s">
        <v>70</v>
      </c>
      <c r="M503" s="23" t="n">
        <v>0</v>
      </c>
      <c r="N503" s="18"/>
      <c r="O503" s="24" t="n">
        <f aca="false">ROUND(K503*M503,0)</f>
        <v>0</v>
      </c>
      <c r="P503" s="18"/>
      <c r="Q503" s="18"/>
      <c r="R503" s="18"/>
      <c r="S503" s="18"/>
      <c r="T503" s="16" t="n">
        <v>0</v>
      </c>
      <c r="U503" s="25" t="n">
        <f aca="false">ROUND(O503*T503,2)</f>
        <v>0</v>
      </c>
      <c r="W503" s="25" t="n">
        <f aca="false">ROUND(O503*A503,2)</f>
        <v>0</v>
      </c>
      <c r="X503" s="18" t="s">
        <v>51</v>
      </c>
    </row>
    <row r="504" s="17" customFormat="true" ht="76.5" hidden="false" customHeight="true" outlineLevel="0" collapsed="false">
      <c r="A504" s="16"/>
      <c r="D504" s="18"/>
      <c r="E504" s="18"/>
      <c r="F504" s="19"/>
      <c r="G504" s="18"/>
      <c r="H504" s="20" t="s">
        <v>518</v>
      </c>
      <c r="I504" s="21" t="s">
        <v>709</v>
      </c>
      <c r="J504" s="21"/>
      <c r="K504" s="21"/>
      <c r="L504" s="21"/>
      <c r="M504" s="23"/>
      <c r="N504" s="18"/>
      <c r="O504" s="24"/>
      <c r="P504" s="18"/>
      <c r="Q504" s="18"/>
      <c r="R504" s="18"/>
      <c r="S504" s="18"/>
      <c r="T504" s="16"/>
      <c r="U504" s="25"/>
      <c r="W504" s="25"/>
      <c r="X504" s="18" t="s">
        <v>468</v>
      </c>
    </row>
    <row r="505" s="17" customFormat="true" ht="76.5" hidden="false" customHeight="true" outlineLevel="0" collapsed="false">
      <c r="A505" s="16"/>
      <c r="D505" s="18"/>
      <c r="E505" s="18"/>
      <c r="F505" s="19"/>
      <c r="G505" s="18"/>
      <c r="H505" s="20" t="s">
        <v>518</v>
      </c>
      <c r="I505" s="21" t="s">
        <v>710</v>
      </c>
      <c r="J505" s="21"/>
      <c r="K505" s="21"/>
      <c r="L505" s="21"/>
      <c r="M505" s="23"/>
      <c r="N505" s="18"/>
      <c r="O505" s="24"/>
      <c r="P505" s="18"/>
      <c r="Q505" s="18"/>
      <c r="R505" s="18"/>
      <c r="S505" s="18"/>
      <c r="T505" s="16"/>
      <c r="U505" s="25"/>
      <c r="W505" s="25"/>
      <c r="X505" s="18" t="s">
        <v>468</v>
      </c>
    </row>
    <row r="506" customFormat="false" ht="3" hidden="false" customHeight="true" outlineLevel="0" collapsed="false"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</row>
    <row r="507" customFormat="false" ht="15" hidden="false" customHeight="true" outlineLevel="0" collapsed="false">
      <c r="D507" s="26" t="s">
        <v>56</v>
      </c>
      <c r="E507" s="26"/>
      <c r="F507" s="26"/>
      <c r="G507" s="26"/>
      <c r="H507" s="27" t="s">
        <v>706</v>
      </c>
      <c r="I507" s="28" t="s">
        <v>707</v>
      </c>
      <c r="O507" s="29" t="n">
        <f aca="false">ROUND(SUBTOTAL(9,O502:O506),0)</f>
        <v>0</v>
      </c>
      <c r="Q507" s="30" t="n">
        <f aca="false">ROUND(SUBTOTAL(9,Q502:Q506),3)</f>
        <v>0</v>
      </c>
      <c r="S507" s="30" t="n">
        <f aca="false">ROUND(SUBTOTAL(9,S502:S506),3)</f>
        <v>0</v>
      </c>
      <c r="U507" s="1" t="n">
        <f aca="false">ROUND(SUBTOTAL(9,U502:U506),2)</f>
        <v>0</v>
      </c>
      <c r="W507" s="1" t="n">
        <f aca="false">ROUND(SUBTOTAL(9,W502:W506),2)</f>
        <v>0</v>
      </c>
    </row>
    <row r="508" customFormat="false" ht="12.75" hidden="false" customHeight="true" outlineLevel="0" collapsed="false"/>
    <row r="509" customFormat="false" ht="15" hidden="false" customHeight="true" outlineLevel="0" collapsed="false">
      <c r="D509" s="5"/>
      <c r="E509" s="5"/>
      <c r="F509" s="5"/>
      <c r="G509" s="5"/>
      <c r="H509" s="14" t="s">
        <v>711</v>
      </c>
      <c r="I509" s="15" t="s">
        <v>712</v>
      </c>
      <c r="J509" s="15"/>
      <c r="K509" s="15"/>
      <c r="L509" s="15"/>
      <c r="M509" s="15"/>
      <c r="N509" s="15"/>
      <c r="O509" s="15"/>
      <c r="P509" s="6"/>
      <c r="Q509" s="6"/>
      <c r="R509" s="6"/>
      <c r="S509" s="6"/>
      <c r="X509" s="1" t="s">
        <v>26</v>
      </c>
    </row>
    <row r="510" customFormat="false" ht="3" hidden="false" customHeight="true" outlineLevel="0" collapsed="false"/>
    <row r="511" s="17" customFormat="true" ht="102" hidden="false" customHeight="true" outlineLevel="0" collapsed="false">
      <c r="A511" s="16" t="n">
        <v>1</v>
      </c>
      <c r="D511" s="18" t="n">
        <v>1</v>
      </c>
      <c r="E511" s="18" t="n">
        <v>0</v>
      </c>
      <c r="F511" s="19" t="n">
        <v>0</v>
      </c>
      <c r="G511" s="18" t="s">
        <v>47</v>
      </c>
      <c r="H511" s="20" t="s">
        <v>703</v>
      </c>
      <c r="I511" s="21" t="s">
        <v>713</v>
      </c>
      <c r="J511" s="21"/>
      <c r="K511" s="22" t="n">
        <v>2.251</v>
      </c>
      <c r="L511" s="18" t="s">
        <v>81</v>
      </c>
      <c r="M511" s="23" t="n">
        <v>0</v>
      </c>
      <c r="N511" s="18"/>
      <c r="O511" s="24" t="n">
        <f aca="false">ROUND(K511*M511,0)</f>
        <v>0</v>
      </c>
      <c r="P511" s="18"/>
      <c r="Q511" s="18"/>
      <c r="R511" s="18"/>
      <c r="S511" s="18"/>
      <c r="T511" s="16" t="n">
        <v>0</v>
      </c>
      <c r="U511" s="25" t="n">
        <f aca="false">ROUND(O511*T511,2)</f>
        <v>0</v>
      </c>
      <c r="W511" s="25" t="n">
        <f aca="false">ROUND(O511*A511,2)</f>
        <v>0</v>
      </c>
      <c r="X511" s="18" t="s">
        <v>51</v>
      </c>
    </row>
    <row r="512" s="17" customFormat="true" ht="89.25" hidden="false" customHeight="true" outlineLevel="0" collapsed="false">
      <c r="A512" s="16" t="n">
        <v>1</v>
      </c>
      <c r="D512" s="18" t="n">
        <v>2</v>
      </c>
      <c r="E512" s="18" t="n">
        <v>0</v>
      </c>
      <c r="F512" s="19" t="n">
        <v>0</v>
      </c>
      <c r="G512" s="18" t="s">
        <v>47</v>
      </c>
      <c r="H512" s="20" t="s">
        <v>714</v>
      </c>
      <c r="I512" s="21" t="s">
        <v>715</v>
      </c>
      <c r="J512" s="21"/>
      <c r="K512" s="22" t="n">
        <v>72.767</v>
      </c>
      <c r="L512" s="18" t="s">
        <v>81</v>
      </c>
      <c r="M512" s="23" t="n">
        <v>0</v>
      </c>
      <c r="N512" s="18"/>
      <c r="O512" s="24" t="n">
        <f aca="false">ROUND(K512*M512,0)</f>
        <v>0</v>
      </c>
      <c r="P512" s="18"/>
      <c r="Q512" s="18"/>
      <c r="R512" s="18"/>
      <c r="S512" s="18"/>
      <c r="T512" s="16" t="n">
        <v>0</v>
      </c>
      <c r="U512" s="25" t="n">
        <f aca="false">ROUND(O512*T512,2)</f>
        <v>0</v>
      </c>
      <c r="W512" s="25" t="n">
        <f aca="false">ROUND(O512*A512,2)</f>
        <v>0</v>
      </c>
      <c r="X512" s="18" t="s">
        <v>51</v>
      </c>
    </row>
    <row r="513" customFormat="false" ht="3" hidden="false" customHeight="true" outlineLevel="0" collapsed="false"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</row>
    <row r="514" customFormat="false" ht="15" hidden="false" customHeight="true" outlineLevel="0" collapsed="false">
      <c r="D514" s="26" t="s">
        <v>56</v>
      </c>
      <c r="E514" s="26"/>
      <c r="F514" s="26"/>
      <c r="G514" s="26"/>
      <c r="H514" s="27" t="s">
        <v>711</v>
      </c>
      <c r="I514" s="28" t="s">
        <v>712</v>
      </c>
      <c r="O514" s="29" t="n">
        <f aca="false">ROUND(SUBTOTAL(9,O510:O513),0)</f>
        <v>0</v>
      </c>
      <c r="Q514" s="30" t="n">
        <f aca="false">ROUND(SUBTOTAL(9,Q510:Q513),3)</f>
        <v>0</v>
      </c>
      <c r="S514" s="30" t="n">
        <f aca="false">ROUND(SUBTOTAL(9,S510:S513),3)</f>
        <v>0</v>
      </c>
      <c r="U514" s="1" t="n">
        <f aca="false">ROUND(SUBTOTAL(9,U510:U513),2)</f>
        <v>0</v>
      </c>
      <c r="W514" s="1" t="n">
        <f aca="false">ROUND(SUBTOTAL(9,W510:W513),2)</f>
        <v>0</v>
      </c>
    </row>
    <row r="515" customFormat="false" ht="12.75" hidden="false" customHeight="true" outlineLevel="0" collapsed="false"/>
    <row r="516" customFormat="false" ht="15" hidden="false" customHeight="true" outlineLevel="0" collapsed="false">
      <c r="D516" s="5"/>
      <c r="E516" s="5"/>
      <c r="F516" s="5"/>
      <c r="G516" s="5"/>
      <c r="H516" s="14" t="s">
        <v>716</v>
      </c>
      <c r="I516" s="15" t="s">
        <v>717</v>
      </c>
      <c r="J516" s="15"/>
      <c r="K516" s="15"/>
      <c r="L516" s="15"/>
      <c r="M516" s="15"/>
      <c r="N516" s="15"/>
      <c r="O516" s="15"/>
      <c r="P516" s="6"/>
      <c r="Q516" s="6"/>
      <c r="R516" s="6"/>
      <c r="S516" s="6"/>
      <c r="X516" s="1" t="s">
        <v>26</v>
      </c>
    </row>
    <row r="517" customFormat="false" ht="3" hidden="false" customHeight="true" outlineLevel="0" collapsed="false"/>
    <row r="518" s="17" customFormat="true" ht="38.25" hidden="false" customHeight="true" outlineLevel="0" collapsed="false">
      <c r="A518" s="16" t="n">
        <v>1</v>
      </c>
      <c r="D518" s="18" t="n">
        <v>1</v>
      </c>
      <c r="E518" s="18" t="n">
        <v>0</v>
      </c>
      <c r="F518" s="19" t="n">
        <v>0</v>
      </c>
      <c r="G518" s="18" t="s">
        <v>47</v>
      </c>
      <c r="H518" s="20" t="s">
        <v>136</v>
      </c>
      <c r="I518" s="21" t="s">
        <v>718</v>
      </c>
      <c r="J518" s="21"/>
      <c r="K518" s="22" t="n">
        <v>1</v>
      </c>
      <c r="L518" s="18" t="s">
        <v>70</v>
      </c>
      <c r="M518" s="23" t="n">
        <v>0</v>
      </c>
      <c r="N518" s="18"/>
      <c r="O518" s="24" t="n">
        <f aca="false">ROUND(K518*M518,0)</f>
        <v>0</v>
      </c>
      <c r="P518" s="18"/>
      <c r="Q518" s="18"/>
      <c r="R518" s="18"/>
      <c r="S518" s="18"/>
      <c r="T518" s="16" t="n">
        <v>0</v>
      </c>
      <c r="U518" s="25" t="n">
        <f aca="false">ROUND(O518*T518,2)</f>
        <v>0</v>
      </c>
      <c r="W518" s="25" t="n">
        <f aca="false">ROUND(O518*A518,2)</f>
        <v>0</v>
      </c>
      <c r="X518" s="18" t="s">
        <v>51</v>
      </c>
    </row>
    <row r="519" customFormat="false" ht="3" hidden="false" customHeight="true" outlineLevel="0" collapsed="false"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</row>
    <row r="520" customFormat="false" ht="15" hidden="false" customHeight="true" outlineLevel="0" collapsed="false">
      <c r="D520" s="26" t="s">
        <v>56</v>
      </c>
      <c r="E520" s="26"/>
      <c r="F520" s="26"/>
      <c r="G520" s="26"/>
      <c r="H520" s="27" t="s">
        <v>716</v>
      </c>
      <c r="I520" s="28" t="s">
        <v>717</v>
      </c>
      <c r="O520" s="29" t="n">
        <f aca="false">ROUND(SUBTOTAL(9,O517:O519),0)</f>
        <v>0</v>
      </c>
      <c r="Q520" s="30" t="n">
        <f aca="false">ROUND(SUBTOTAL(9,Q517:Q519),3)</f>
        <v>0</v>
      </c>
      <c r="S520" s="30" t="n">
        <f aca="false">ROUND(SUBTOTAL(9,S517:S519),3)</f>
        <v>0</v>
      </c>
      <c r="U520" s="1" t="n">
        <f aca="false">ROUND(SUBTOTAL(9,U517:U519),2)</f>
        <v>0</v>
      </c>
      <c r="W520" s="1" t="n">
        <f aca="false">ROUND(SUBTOTAL(9,W517:W519),2)</f>
        <v>0</v>
      </c>
    </row>
    <row r="521" customFormat="false" ht="12.75" hidden="false" customHeight="true" outlineLevel="0" collapsed="false"/>
    <row r="522" customFormat="false" ht="15" hidden="false" customHeight="true" outlineLevel="0" collapsed="false">
      <c r="D522" s="5"/>
      <c r="E522" s="5"/>
      <c r="F522" s="5"/>
      <c r="G522" s="5"/>
      <c r="H522" s="14" t="s">
        <v>719</v>
      </c>
      <c r="I522" s="15" t="s">
        <v>720</v>
      </c>
      <c r="J522" s="15"/>
      <c r="K522" s="15"/>
      <c r="L522" s="15"/>
      <c r="M522" s="15"/>
      <c r="N522" s="15"/>
      <c r="O522" s="15"/>
      <c r="P522" s="6"/>
      <c r="Q522" s="6"/>
      <c r="R522" s="6"/>
      <c r="S522" s="6"/>
      <c r="X522" s="1" t="s">
        <v>26</v>
      </c>
    </row>
    <row r="523" customFormat="false" ht="3" hidden="false" customHeight="true" outlineLevel="0" collapsed="false"/>
    <row r="524" customFormat="false" ht="12.75" hidden="false" customHeight="true" outlineLevel="0" collapsed="false">
      <c r="A524" s="31" t="n">
        <v>1</v>
      </c>
      <c r="D524" s="1" t="n">
        <v>1</v>
      </c>
      <c r="E524" s="1" t="n">
        <v>0</v>
      </c>
      <c r="F524" s="4" t="n">
        <v>0</v>
      </c>
      <c r="G524" s="1" t="s">
        <v>47</v>
      </c>
      <c r="H524" s="32" t="s">
        <v>174</v>
      </c>
      <c r="I524" s="33" t="s">
        <v>721</v>
      </c>
      <c r="J524" s="33"/>
      <c r="K524" s="34" t="n">
        <v>1</v>
      </c>
      <c r="L524" s="1" t="s">
        <v>70</v>
      </c>
      <c r="M524" s="35" t="n">
        <v>0</v>
      </c>
      <c r="O524" s="36" t="n">
        <f aca="false">ROUND(K524*M524,0)</f>
        <v>0</v>
      </c>
      <c r="T524" s="31" t="n">
        <v>0</v>
      </c>
      <c r="U524" s="37" t="n">
        <f aca="false">ROUND(O524*T524,2)</f>
        <v>0</v>
      </c>
      <c r="W524" s="37" t="n">
        <f aca="false">ROUND(O524*A524,2)</f>
        <v>0</v>
      </c>
      <c r="X524" s="1" t="s">
        <v>51</v>
      </c>
    </row>
    <row r="525" customFormat="false" ht="3" hidden="false" customHeight="true" outlineLevel="0" collapsed="false"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</row>
    <row r="526" customFormat="false" ht="15" hidden="false" customHeight="true" outlineLevel="0" collapsed="false">
      <c r="D526" s="26" t="s">
        <v>56</v>
      </c>
      <c r="E526" s="26"/>
      <c r="F526" s="26"/>
      <c r="G526" s="26"/>
      <c r="H526" s="27" t="s">
        <v>719</v>
      </c>
      <c r="I526" s="28" t="s">
        <v>720</v>
      </c>
      <c r="O526" s="29" t="n">
        <f aca="false">ROUND(SUBTOTAL(9,O523:O525),0)</f>
        <v>0</v>
      </c>
      <c r="Q526" s="30" t="n">
        <f aca="false">ROUND(SUBTOTAL(9,Q523:Q525),3)</f>
        <v>0</v>
      </c>
      <c r="S526" s="30" t="n">
        <f aca="false">ROUND(SUBTOTAL(9,S523:S525),3)</f>
        <v>0</v>
      </c>
      <c r="U526" s="1" t="n">
        <f aca="false">ROUND(SUBTOTAL(9,U523:U525),2)</f>
        <v>0</v>
      </c>
      <c r="W526" s="1" t="n">
        <f aca="false">ROUND(SUBTOTAL(9,W523:W525),2)</f>
        <v>0</v>
      </c>
    </row>
    <row r="527" customFormat="false" ht="12.75" hidden="false" customHeight="true" outlineLevel="0" collapsed="false"/>
    <row r="528" customFormat="false" ht="15" hidden="false" customHeight="true" outlineLevel="0" collapsed="false">
      <c r="D528" s="5"/>
      <c r="E528" s="5"/>
      <c r="F528" s="5"/>
      <c r="G528" s="5"/>
      <c r="H528" s="14" t="s">
        <v>722</v>
      </c>
      <c r="I528" s="15" t="s">
        <v>723</v>
      </c>
      <c r="J528" s="15"/>
      <c r="K528" s="15"/>
      <c r="L528" s="15"/>
      <c r="M528" s="15"/>
      <c r="N528" s="15"/>
      <c r="O528" s="15"/>
      <c r="P528" s="6"/>
      <c r="Q528" s="6"/>
      <c r="R528" s="6"/>
      <c r="S528" s="6"/>
      <c r="X528" s="1" t="s">
        <v>26</v>
      </c>
    </row>
    <row r="529" customFormat="false" ht="3" hidden="false" customHeight="true" outlineLevel="0" collapsed="false"/>
    <row r="530" s="17" customFormat="true" ht="25.5" hidden="false" customHeight="true" outlineLevel="0" collapsed="false">
      <c r="A530" s="16" t="n">
        <v>1</v>
      </c>
      <c r="D530" s="18" t="n">
        <v>1</v>
      </c>
      <c r="E530" s="18" t="n">
        <v>0</v>
      </c>
      <c r="F530" s="19" t="n">
        <v>0</v>
      </c>
      <c r="G530" s="18" t="s">
        <v>47</v>
      </c>
      <c r="H530" s="20" t="s">
        <v>134</v>
      </c>
      <c r="I530" s="21" t="s">
        <v>724</v>
      </c>
      <c r="J530" s="21"/>
      <c r="K530" s="22" t="n">
        <v>1</v>
      </c>
      <c r="L530" s="18" t="s">
        <v>70</v>
      </c>
      <c r="M530" s="23" t="n">
        <v>0</v>
      </c>
      <c r="N530" s="18"/>
      <c r="O530" s="24" t="n">
        <f aca="false">ROUND(K530*M530,0)</f>
        <v>0</v>
      </c>
      <c r="P530" s="18"/>
      <c r="Q530" s="18"/>
      <c r="R530" s="18"/>
      <c r="S530" s="18"/>
      <c r="T530" s="16" t="n">
        <v>0</v>
      </c>
      <c r="U530" s="25" t="n">
        <f aca="false">ROUND(O530*T530,2)</f>
        <v>0</v>
      </c>
      <c r="W530" s="25" t="n">
        <f aca="false">ROUND(O530*A530,2)</f>
        <v>0</v>
      </c>
      <c r="X530" s="18" t="s">
        <v>51</v>
      </c>
    </row>
    <row r="531" customFormat="false" ht="3" hidden="false" customHeight="true" outlineLevel="0" collapsed="false"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</row>
    <row r="532" customFormat="false" ht="15" hidden="false" customHeight="true" outlineLevel="0" collapsed="false">
      <c r="D532" s="26" t="s">
        <v>56</v>
      </c>
      <c r="E532" s="26"/>
      <c r="F532" s="26"/>
      <c r="G532" s="26"/>
      <c r="H532" s="27" t="s">
        <v>722</v>
      </c>
      <c r="I532" s="28" t="s">
        <v>723</v>
      </c>
      <c r="O532" s="29" t="n">
        <f aca="false">ROUND(SUBTOTAL(9,O529:O531),0)</f>
        <v>0</v>
      </c>
      <c r="Q532" s="30" t="n">
        <f aca="false">ROUND(SUBTOTAL(9,Q529:Q531),3)</f>
        <v>0</v>
      </c>
      <c r="S532" s="30" t="n">
        <f aca="false">ROUND(SUBTOTAL(9,S529:S531),3)</f>
        <v>0</v>
      </c>
      <c r="U532" s="1" t="n">
        <f aca="false">ROUND(SUBTOTAL(9,U529:U531),2)</f>
        <v>0</v>
      </c>
      <c r="W532" s="1" t="n">
        <f aca="false">ROUND(SUBTOTAL(9,W529:W531),2)</f>
        <v>0</v>
      </c>
    </row>
    <row r="533" customFormat="false" ht="12.75" hidden="false" customHeight="true" outlineLevel="0" collapsed="false"/>
    <row r="534" customFormat="false" ht="15" hidden="false" customHeight="true" outlineLevel="0" collapsed="false">
      <c r="D534" s="5"/>
      <c r="E534" s="5"/>
      <c r="F534" s="5"/>
      <c r="G534" s="5"/>
      <c r="H534" s="14" t="s">
        <v>725</v>
      </c>
      <c r="I534" s="15" t="s">
        <v>726</v>
      </c>
      <c r="J534" s="15"/>
      <c r="K534" s="15"/>
      <c r="L534" s="15"/>
      <c r="M534" s="15"/>
      <c r="N534" s="15"/>
      <c r="O534" s="15"/>
      <c r="P534" s="6"/>
      <c r="Q534" s="6"/>
      <c r="R534" s="6"/>
      <c r="S534" s="6"/>
      <c r="X534" s="1" t="s">
        <v>26</v>
      </c>
    </row>
    <row r="535" customFormat="false" ht="3" hidden="false" customHeight="true" outlineLevel="0" collapsed="false"/>
    <row r="536" s="17" customFormat="true" ht="25.5" hidden="false" customHeight="true" outlineLevel="0" collapsed="false">
      <c r="A536" s="16" t="n">
        <v>1</v>
      </c>
      <c r="D536" s="18" t="n">
        <v>1</v>
      </c>
      <c r="E536" s="18" t="n">
        <v>0</v>
      </c>
      <c r="F536" s="19" t="n">
        <v>0</v>
      </c>
      <c r="G536" s="18" t="s">
        <v>47</v>
      </c>
      <c r="H536" s="20" t="s">
        <v>134</v>
      </c>
      <c r="I536" s="21" t="s">
        <v>727</v>
      </c>
      <c r="J536" s="21"/>
      <c r="K536" s="22" t="n">
        <v>1</v>
      </c>
      <c r="L536" s="18" t="s">
        <v>728</v>
      </c>
      <c r="M536" s="23" t="n">
        <v>0</v>
      </c>
      <c r="N536" s="18"/>
      <c r="O536" s="24" t="n">
        <f aca="false">ROUND(K536*M536,0)</f>
        <v>0</v>
      </c>
      <c r="P536" s="18"/>
      <c r="Q536" s="18"/>
      <c r="R536" s="18"/>
      <c r="S536" s="18"/>
      <c r="T536" s="16" t="n">
        <v>0</v>
      </c>
      <c r="U536" s="25" t="n">
        <f aca="false">ROUND(O536*T536,2)</f>
        <v>0</v>
      </c>
      <c r="W536" s="25" t="n">
        <f aca="false">ROUND(O536*A536,2)</f>
        <v>0</v>
      </c>
      <c r="X536" s="18" t="s">
        <v>51</v>
      </c>
    </row>
    <row r="537" customFormat="false" ht="3" hidden="false" customHeight="true" outlineLevel="0" collapsed="false"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</row>
    <row r="538" customFormat="false" ht="15" hidden="false" customHeight="true" outlineLevel="0" collapsed="false">
      <c r="D538" s="26" t="s">
        <v>56</v>
      </c>
      <c r="E538" s="26"/>
      <c r="F538" s="26"/>
      <c r="G538" s="26"/>
      <c r="H538" s="27" t="s">
        <v>725</v>
      </c>
      <c r="I538" s="28" t="s">
        <v>726</v>
      </c>
      <c r="O538" s="29" t="n">
        <f aca="false">ROUND(SUBTOTAL(9,O535:O537),0)</f>
        <v>0</v>
      </c>
      <c r="Q538" s="30" t="n">
        <f aca="false">ROUND(SUBTOTAL(9,Q535:Q537),3)</f>
        <v>0</v>
      </c>
      <c r="S538" s="30" t="n">
        <f aca="false">ROUND(SUBTOTAL(9,S535:S537),3)</f>
        <v>0</v>
      </c>
      <c r="U538" s="1" t="n">
        <f aca="false">ROUND(SUBTOTAL(9,U535:U537),2)</f>
        <v>0</v>
      </c>
      <c r="W538" s="1" t="n">
        <f aca="false">ROUND(SUBTOTAL(9,W535:W537),2)</f>
        <v>0</v>
      </c>
    </row>
    <row r="539" customFormat="false" ht="12.75" hidden="false" customHeight="true" outlineLevel="0" collapsed="false"/>
    <row r="540" customFormat="false" ht="0.75" hidden="false" customHeight="true" outlineLevel="0" collapsed="false">
      <c r="J540" s="6"/>
      <c r="K540" s="6"/>
      <c r="L540" s="6"/>
      <c r="M540" s="6"/>
      <c r="N540" s="6"/>
      <c r="O540" s="6"/>
      <c r="P540" s="6"/>
      <c r="Q540" s="6"/>
      <c r="R540" s="6"/>
      <c r="S540" s="6"/>
    </row>
    <row r="541" customFormat="false" ht="15" hidden="false" customHeight="true" outlineLevel="0" collapsed="false">
      <c r="J541" s="39" t="s">
        <v>729</v>
      </c>
      <c r="K541" s="39"/>
      <c r="L541" s="39"/>
      <c r="M541" s="40"/>
      <c r="N541" s="40"/>
      <c r="O541" s="41" t="n">
        <f aca="false">ROUND(SUBTOTAL(9,O12:O540),0)</f>
        <v>0</v>
      </c>
      <c r="P541" s="40"/>
      <c r="Q541" s="42" t="n">
        <f aca="false">ROUND(SUBTOTAL(9,Q12:Q540),3)</f>
        <v>87.327</v>
      </c>
      <c r="R541" s="40"/>
      <c r="S541" s="42" t="n">
        <f aca="false">ROUND(SUBTOTAL(9,S12:S540),3)</f>
        <v>186.81</v>
      </c>
      <c r="U541" s="1" t="n">
        <f aca="false">ROUND(SUBTOTAL(9,U12:U540),2)</f>
        <v>0</v>
      </c>
      <c r="W541" s="1" t="n">
        <f aca="false">ROUND(SUBTOTAL(9,W12:W540),2)</f>
        <v>0</v>
      </c>
    </row>
    <row r="542" customFormat="false" ht="12.75" hidden="false" customHeight="true" outlineLevel="0" collapsed="false"/>
    <row r="543" customFormat="false" ht="13.5" hidden="false" customHeight="true" outlineLevel="0" collapsed="false">
      <c r="J543" s="10" t="s">
        <v>730</v>
      </c>
      <c r="K543" s="10"/>
      <c r="L543" s="10"/>
      <c r="O543" s="43" t="n">
        <f aca="false">ROUND(M543 * O541,0)</f>
        <v>0</v>
      </c>
      <c r="X543" s="1" t="s">
        <v>731</v>
      </c>
    </row>
    <row r="544" customFormat="false" ht="0.75" hidden="false" customHeight="true" outlineLevel="0" collapsed="false">
      <c r="J544" s="6"/>
      <c r="K544" s="6"/>
      <c r="L544" s="6"/>
      <c r="M544" s="6"/>
      <c r="N544" s="6"/>
      <c r="O544" s="6"/>
      <c r="P544" s="6"/>
      <c r="Q544" s="6"/>
      <c r="R544" s="6"/>
      <c r="S544" s="6"/>
    </row>
    <row r="545" customFormat="false" ht="15" hidden="false" customHeight="true" outlineLevel="0" collapsed="false">
      <c r="J545" s="39" t="s">
        <v>732</v>
      </c>
      <c r="K545" s="39"/>
      <c r="L545" s="39"/>
      <c r="M545" s="40"/>
      <c r="N545" s="40"/>
      <c r="O545" s="41" t="n">
        <f aca="false">ROUND(O541+SUBTOTAL(9,O542:O544),0)</f>
        <v>0</v>
      </c>
      <c r="P545" s="40"/>
      <c r="Q545" s="42" t="n">
        <f aca="false">ROUND(Q541+SUBTOTAL(9,Q542:Q544),3)</f>
        <v>87.327</v>
      </c>
      <c r="R545" s="40"/>
      <c r="S545" s="42" t="n">
        <f aca="false">ROUND(S541+SUBTOTAL(9,S542:S544),3)</f>
        <v>186.81</v>
      </c>
      <c r="U545" s="1" t="n">
        <f aca="false">ROUND(U541+SUBTOTAL(9,U542:U544),2)</f>
        <v>0</v>
      </c>
      <c r="W545" s="1" t="n">
        <f aca="false">ROUND(W541+SUBTOTAL(9,W542:W544),2)</f>
        <v>0</v>
      </c>
    </row>
    <row r="546" customFormat="false" ht="12.75" hidden="false" customHeight="true" outlineLevel="0" collapsed="false"/>
    <row r="547" customFormat="false" ht="13.5" hidden="false" customHeight="true" outlineLevel="0" collapsed="false">
      <c r="J547" s="10" t="s">
        <v>733</v>
      </c>
      <c r="K547" s="10"/>
      <c r="L547" s="10"/>
      <c r="O547" s="43" t="n">
        <f aca="false">ROUND(M547 * O545,0)</f>
        <v>0</v>
      </c>
      <c r="X547" s="1" t="s">
        <v>731</v>
      </c>
    </row>
    <row r="548" customFormat="false" ht="13.5" hidden="false" customHeight="true" outlineLevel="0" collapsed="false">
      <c r="J548" s="10" t="s">
        <v>734</v>
      </c>
      <c r="K548" s="10"/>
      <c r="L548" s="10"/>
      <c r="O548" s="43" t="n">
        <f aca="false">ROUND(M548 * O545,0)</f>
        <v>0</v>
      </c>
      <c r="X548" s="1" t="s">
        <v>731</v>
      </c>
    </row>
    <row r="549" customFormat="false" ht="0.75" hidden="false" customHeight="true" outlineLevel="0" collapsed="false">
      <c r="J549" s="5"/>
      <c r="K549" s="5"/>
      <c r="L549" s="6"/>
      <c r="M549" s="6"/>
      <c r="N549" s="6"/>
      <c r="O549" s="6"/>
    </row>
    <row r="550" customFormat="false" ht="15" hidden="false" customHeight="true" outlineLevel="0" collapsed="false">
      <c r="J550" s="44" t="s">
        <v>735</v>
      </c>
      <c r="K550" s="40"/>
      <c r="L550" s="40"/>
      <c r="M550" s="40"/>
      <c r="N550" s="40"/>
      <c r="O550" s="41" t="n">
        <f aca="false">ROUND(SUM(O545:O549),0)</f>
        <v>0</v>
      </c>
      <c r="U550" s="1" t="n">
        <f aca="false">ROUND(SUM(U545:U549),2)</f>
        <v>0</v>
      </c>
      <c r="W550" s="1" t="n">
        <f aca="false">ROUND(SUM(W545:W549),2)</f>
        <v>0</v>
      </c>
    </row>
    <row r="551" customFormat="false" ht="15" hidden="false" customHeight="true" outlineLevel="0" collapsed="false">
      <c r="A551" s="1" t="n">
        <v>1</v>
      </c>
      <c r="J551" s="1" t="s">
        <v>736</v>
      </c>
      <c r="K551" s="45" t="n">
        <v>0.21</v>
      </c>
      <c r="L551" s="46" t="n">
        <f aca="false">ROUND(W550+A551*W551,0)</f>
        <v>0</v>
      </c>
      <c r="M551" s="46"/>
      <c r="O551" s="43" t="n">
        <f aca="false">ROUND(K551*L551,0)</f>
        <v>0</v>
      </c>
      <c r="W551" s="43" t="n">
        <f aca="false">SUM(O547:O548)+ROUND(SUBTOTAL(9,O542:O544),0)</f>
        <v>0</v>
      </c>
    </row>
    <row r="552" customFormat="false" ht="0.75" hidden="false" customHeight="true" outlineLevel="0" collapsed="false">
      <c r="J552" s="6"/>
      <c r="K552" s="6"/>
      <c r="L552" s="6"/>
      <c r="M552" s="6"/>
      <c r="N552" s="6"/>
      <c r="O552" s="6"/>
    </row>
    <row r="553" customFormat="false" ht="15" hidden="false" customHeight="true" outlineLevel="0" collapsed="false">
      <c r="J553" s="47" t="s">
        <v>737</v>
      </c>
      <c r="K553" s="47"/>
      <c r="L553" s="47"/>
      <c r="M553" s="47"/>
      <c r="N553" s="48"/>
      <c r="O553" s="49" t="n">
        <f aca="false">ROUND(SUM(O550:O552),0)</f>
        <v>0</v>
      </c>
    </row>
  </sheetData>
  <mergeCells count="462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16:J16"/>
    <mergeCell ref="I17:J17"/>
    <mergeCell ref="D19:G19"/>
    <mergeCell ref="D21:G21"/>
    <mergeCell ref="I21:O21"/>
    <mergeCell ref="I23:J23"/>
    <mergeCell ref="I24:J24"/>
    <mergeCell ref="D26:G26"/>
    <mergeCell ref="D28:G28"/>
    <mergeCell ref="I28:O28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D42:G42"/>
    <mergeCell ref="D44:G44"/>
    <mergeCell ref="I44:O44"/>
    <mergeCell ref="I46:J46"/>
    <mergeCell ref="I47:J47"/>
    <mergeCell ref="I48:J48"/>
    <mergeCell ref="I49:J49"/>
    <mergeCell ref="I50:J50"/>
    <mergeCell ref="I51:J51"/>
    <mergeCell ref="I52:J52"/>
    <mergeCell ref="I53:J53"/>
    <mergeCell ref="D55:G55"/>
    <mergeCell ref="D57:G57"/>
    <mergeCell ref="I57:O57"/>
    <mergeCell ref="I59:J59"/>
    <mergeCell ref="I60:J60"/>
    <mergeCell ref="I61:J61"/>
    <mergeCell ref="I62:J62"/>
    <mergeCell ref="I63:J63"/>
    <mergeCell ref="I64:J64"/>
    <mergeCell ref="I65:J65"/>
    <mergeCell ref="D67:G67"/>
    <mergeCell ref="D69:G69"/>
    <mergeCell ref="I69:O69"/>
    <mergeCell ref="I71:J71"/>
    <mergeCell ref="I72:J72"/>
    <mergeCell ref="I73:J73"/>
    <mergeCell ref="I74:J74"/>
    <mergeCell ref="D76:G76"/>
    <mergeCell ref="D78:G78"/>
    <mergeCell ref="I78:O78"/>
    <mergeCell ref="I80:J80"/>
    <mergeCell ref="I81:J81"/>
    <mergeCell ref="I82:J82"/>
    <mergeCell ref="I83:J83"/>
    <mergeCell ref="I84:J84"/>
    <mergeCell ref="I85:J85"/>
    <mergeCell ref="D87:G87"/>
    <mergeCell ref="D89:G89"/>
    <mergeCell ref="I89:O89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D106:G106"/>
    <mergeCell ref="D108:G108"/>
    <mergeCell ref="I108:O108"/>
    <mergeCell ref="I110:J110"/>
    <mergeCell ref="I111:J111"/>
    <mergeCell ref="I112:J112"/>
    <mergeCell ref="D114:G114"/>
    <mergeCell ref="D116:G116"/>
    <mergeCell ref="I116:O116"/>
    <mergeCell ref="I118:J118"/>
    <mergeCell ref="D120:G120"/>
    <mergeCell ref="D122:G122"/>
    <mergeCell ref="I122:O122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32:J132"/>
    <mergeCell ref="I133:J133"/>
    <mergeCell ref="I134:J134"/>
    <mergeCell ref="I135:J135"/>
    <mergeCell ref="I136:J136"/>
    <mergeCell ref="I137:J137"/>
    <mergeCell ref="I138:J138"/>
    <mergeCell ref="I139:J139"/>
    <mergeCell ref="I140:J140"/>
    <mergeCell ref="I141:J141"/>
    <mergeCell ref="I142:J142"/>
    <mergeCell ref="D144:G144"/>
    <mergeCell ref="D146:G146"/>
    <mergeCell ref="I146:O146"/>
    <mergeCell ref="I148:J148"/>
    <mergeCell ref="I149:J149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58:J158"/>
    <mergeCell ref="I159:J159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D169:G169"/>
    <mergeCell ref="D171:G171"/>
    <mergeCell ref="I171:O171"/>
    <mergeCell ref="I173:J173"/>
    <mergeCell ref="D175:G175"/>
    <mergeCell ref="D177:G177"/>
    <mergeCell ref="I177:O177"/>
    <mergeCell ref="I179:J179"/>
    <mergeCell ref="I180:J180"/>
    <mergeCell ref="I181:J181"/>
    <mergeCell ref="I182:J182"/>
    <mergeCell ref="I183:J183"/>
    <mergeCell ref="I184:J184"/>
    <mergeCell ref="I185:J185"/>
    <mergeCell ref="D187:G187"/>
    <mergeCell ref="D189:G189"/>
    <mergeCell ref="I189:O189"/>
    <mergeCell ref="I191:J191"/>
    <mergeCell ref="I192:J192"/>
    <mergeCell ref="I193:J193"/>
    <mergeCell ref="I194:J194"/>
    <mergeCell ref="I195:J195"/>
    <mergeCell ref="I196:J196"/>
    <mergeCell ref="I197:J197"/>
    <mergeCell ref="I198:J198"/>
    <mergeCell ref="I199:J199"/>
    <mergeCell ref="I200:J200"/>
    <mergeCell ref="I201:J201"/>
    <mergeCell ref="I202:J202"/>
    <mergeCell ref="D204:G204"/>
    <mergeCell ref="D206:G206"/>
    <mergeCell ref="I206:O206"/>
    <mergeCell ref="I208:J208"/>
    <mergeCell ref="I209:J209"/>
    <mergeCell ref="I210:J210"/>
    <mergeCell ref="I211:J211"/>
    <mergeCell ref="I212:J212"/>
    <mergeCell ref="I213:J213"/>
    <mergeCell ref="I214:J214"/>
    <mergeCell ref="I215:J215"/>
    <mergeCell ref="D217:G217"/>
    <mergeCell ref="D219:G219"/>
    <mergeCell ref="I219:O219"/>
    <mergeCell ref="I221:J221"/>
    <mergeCell ref="I222:J222"/>
    <mergeCell ref="D224:G224"/>
    <mergeCell ref="D226:G226"/>
    <mergeCell ref="I226:O226"/>
    <mergeCell ref="I228:J228"/>
    <mergeCell ref="D230:G230"/>
    <mergeCell ref="D232:G232"/>
    <mergeCell ref="I232:O232"/>
    <mergeCell ref="I234:J234"/>
    <mergeCell ref="D236:G236"/>
    <mergeCell ref="D238:G238"/>
    <mergeCell ref="I238:O238"/>
    <mergeCell ref="I240:J240"/>
    <mergeCell ref="D242:G242"/>
    <mergeCell ref="D244:G244"/>
    <mergeCell ref="I244:O244"/>
    <mergeCell ref="I246:J246"/>
    <mergeCell ref="I247:J247"/>
    <mergeCell ref="I248:J248"/>
    <mergeCell ref="I249:J249"/>
    <mergeCell ref="I250:J250"/>
    <mergeCell ref="I251:J251"/>
    <mergeCell ref="I252:J252"/>
    <mergeCell ref="I253:J253"/>
    <mergeCell ref="I254:J254"/>
    <mergeCell ref="I255:J255"/>
    <mergeCell ref="I256:J256"/>
    <mergeCell ref="I257:J257"/>
    <mergeCell ref="I258:J258"/>
    <mergeCell ref="I259:J259"/>
    <mergeCell ref="I260:J260"/>
    <mergeCell ref="I261:J261"/>
    <mergeCell ref="I262:J262"/>
    <mergeCell ref="I263:J263"/>
    <mergeCell ref="I264:J264"/>
    <mergeCell ref="I265:J265"/>
    <mergeCell ref="D267:G267"/>
    <mergeCell ref="D269:G269"/>
    <mergeCell ref="I269:O269"/>
    <mergeCell ref="I271:J271"/>
    <mergeCell ref="I272:J272"/>
    <mergeCell ref="I273:J273"/>
    <mergeCell ref="I274:J274"/>
    <mergeCell ref="I275:J275"/>
    <mergeCell ref="I276:J276"/>
    <mergeCell ref="D278:G278"/>
    <mergeCell ref="D280:G280"/>
    <mergeCell ref="I280:O280"/>
    <mergeCell ref="I282:J282"/>
    <mergeCell ref="I283:J283"/>
    <mergeCell ref="I284:J284"/>
    <mergeCell ref="I285:J285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94:J294"/>
    <mergeCell ref="I295:J295"/>
    <mergeCell ref="D297:G297"/>
    <mergeCell ref="D299:G299"/>
    <mergeCell ref="I299:O299"/>
    <mergeCell ref="I301:J301"/>
    <mergeCell ref="I302:J302"/>
    <mergeCell ref="I303:J303"/>
    <mergeCell ref="I304:J304"/>
    <mergeCell ref="D306:G306"/>
    <mergeCell ref="D308:G308"/>
    <mergeCell ref="I308:O308"/>
    <mergeCell ref="I310:J310"/>
    <mergeCell ref="I311:J311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320:L320"/>
    <mergeCell ref="I321:J321"/>
    <mergeCell ref="I322:J322"/>
    <mergeCell ref="I323:L323"/>
    <mergeCell ref="I324:J324"/>
    <mergeCell ref="I325:J325"/>
    <mergeCell ref="I326:J326"/>
    <mergeCell ref="I327:L327"/>
    <mergeCell ref="I328:J328"/>
    <mergeCell ref="I329:J329"/>
    <mergeCell ref="I330:J330"/>
    <mergeCell ref="I331:L331"/>
    <mergeCell ref="I332:J332"/>
    <mergeCell ref="I333:J333"/>
    <mergeCell ref="I334:L334"/>
    <mergeCell ref="I335:J335"/>
    <mergeCell ref="I336:J336"/>
    <mergeCell ref="I337:L337"/>
    <mergeCell ref="I338:J338"/>
    <mergeCell ref="I339:J339"/>
    <mergeCell ref="I340:L340"/>
    <mergeCell ref="I341:J341"/>
    <mergeCell ref="I342:J342"/>
    <mergeCell ref="I343:L343"/>
    <mergeCell ref="I344:J344"/>
    <mergeCell ref="I345:J345"/>
    <mergeCell ref="I346:L346"/>
    <mergeCell ref="I347:J347"/>
    <mergeCell ref="I348:J348"/>
    <mergeCell ref="I349:L349"/>
    <mergeCell ref="I350:J350"/>
    <mergeCell ref="I351:J351"/>
    <mergeCell ref="I352:J352"/>
    <mergeCell ref="I353:L353"/>
    <mergeCell ref="I354:J354"/>
    <mergeCell ref="I355:J355"/>
    <mergeCell ref="I356:L356"/>
    <mergeCell ref="I357:J357"/>
    <mergeCell ref="I358:J358"/>
    <mergeCell ref="I359:L359"/>
    <mergeCell ref="I360:J360"/>
    <mergeCell ref="I361:J361"/>
    <mergeCell ref="I362:J362"/>
    <mergeCell ref="I363:J363"/>
    <mergeCell ref="I364:J364"/>
    <mergeCell ref="I365:J365"/>
    <mergeCell ref="D367:G367"/>
    <mergeCell ref="D369:G369"/>
    <mergeCell ref="I369:O369"/>
    <mergeCell ref="I371:J371"/>
    <mergeCell ref="I372:J372"/>
    <mergeCell ref="I373:L373"/>
    <mergeCell ref="I374:J374"/>
    <mergeCell ref="I375:J375"/>
    <mergeCell ref="I376:L376"/>
    <mergeCell ref="I377:J377"/>
    <mergeCell ref="I378:J378"/>
    <mergeCell ref="I379:L379"/>
    <mergeCell ref="I380:J380"/>
    <mergeCell ref="I381:J381"/>
    <mergeCell ref="I382:J382"/>
    <mergeCell ref="I383:L383"/>
    <mergeCell ref="I384:J384"/>
    <mergeCell ref="I385:J385"/>
    <mergeCell ref="I386:J386"/>
    <mergeCell ref="I387:L387"/>
    <mergeCell ref="I388:J388"/>
    <mergeCell ref="I389:L389"/>
    <mergeCell ref="I390:J390"/>
    <mergeCell ref="I391:L391"/>
    <mergeCell ref="I392:J392"/>
    <mergeCell ref="I393:J393"/>
    <mergeCell ref="I394:L394"/>
    <mergeCell ref="I395:J395"/>
    <mergeCell ref="I396:J396"/>
    <mergeCell ref="D398:G398"/>
    <mergeCell ref="D400:G400"/>
    <mergeCell ref="I400:O400"/>
    <mergeCell ref="I402:J402"/>
    <mergeCell ref="I403:J403"/>
    <mergeCell ref="I404:J404"/>
    <mergeCell ref="I405:J405"/>
    <mergeCell ref="I406:J406"/>
    <mergeCell ref="I407:J407"/>
    <mergeCell ref="I408:J408"/>
    <mergeCell ref="I409:J409"/>
    <mergeCell ref="I410:J410"/>
    <mergeCell ref="I411:J411"/>
    <mergeCell ref="I412:J412"/>
    <mergeCell ref="I413:J413"/>
    <mergeCell ref="I414:J414"/>
    <mergeCell ref="I415:J415"/>
    <mergeCell ref="I416:J416"/>
    <mergeCell ref="D418:G418"/>
    <mergeCell ref="D420:G420"/>
    <mergeCell ref="I420:O420"/>
    <mergeCell ref="I422:J422"/>
    <mergeCell ref="I423:J423"/>
    <mergeCell ref="I424:J424"/>
    <mergeCell ref="I425:J425"/>
    <mergeCell ref="I426:J426"/>
    <mergeCell ref="I427:J427"/>
    <mergeCell ref="D429:G429"/>
    <mergeCell ref="D431:G431"/>
    <mergeCell ref="I431:O431"/>
    <mergeCell ref="I433:J433"/>
    <mergeCell ref="I434:J434"/>
    <mergeCell ref="D436:G436"/>
    <mergeCell ref="D438:G438"/>
    <mergeCell ref="I438:O438"/>
    <mergeCell ref="I440:J440"/>
    <mergeCell ref="I441:J441"/>
    <mergeCell ref="I442:J442"/>
    <mergeCell ref="I443:J443"/>
    <mergeCell ref="I444:J444"/>
    <mergeCell ref="I445:J445"/>
    <mergeCell ref="I446:J446"/>
    <mergeCell ref="I447:J447"/>
    <mergeCell ref="I448:J448"/>
    <mergeCell ref="I449:J449"/>
    <mergeCell ref="I450:J450"/>
    <mergeCell ref="I451:J451"/>
    <mergeCell ref="I452:J452"/>
    <mergeCell ref="I453:J453"/>
    <mergeCell ref="I454:J454"/>
    <mergeCell ref="D456:G456"/>
    <mergeCell ref="D458:G458"/>
    <mergeCell ref="I458:O458"/>
    <mergeCell ref="I460:J460"/>
    <mergeCell ref="I461:J461"/>
    <mergeCell ref="I462:J462"/>
    <mergeCell ref="I463:J463"/>
    <mergeCell ref="I464:J464"/>
    <mergeCell ref="D466:G466"/>
    <mergeCell ref="D468:G468"/>
    <mergeCell ref="I468:O468"/>
    <mergeCell ref="I470:J470"/>
    <mergeCell ref="I471:J471"/>
    <mergeCell ref="I472:J472"/>
    <mergeCell ref="I473:J473"/>
    <mergeCell ref="I474:J474"/>
    <mergeCell ref="I475:J475"/>
    <mergeCell ref="I476:J476"/>
    <mergeCell ref="D478:G478"/>
    <mergeCell ref="D480:G480"/>
    <mergeCell ref="I480:O480"/>
    <mergeCell ref="I482:J482"/>
    <mergeCell ref="I483:J483"/>
    <mergeCell ref="I484:J484"/>
    <mergeCell ref="D486:G486"/>
    <mergeCell ref="D488:G488"/>
    <mergeCell ref="I488:O488"/>
    <mergeCell ref="I490:J490"/>
    <mergeCell ref="D492:G492"/>
    <mergeCell ref="D494:G494"/>
    <mergeCell ref="I494:O494"/>
    <mergeCell ref="I496:J496"/>
    <mergeCell ref="I497:L497"/>
    <mergeCell ref="D499:G499"/>
    <mergeCell ref="D501:G501"/>
    <mergeCell ref="I501:O501"/>
    <mergeCell ref="I503:J503"/>
    <mergeCell ref="I504:L504"/>
    <mergeCell ref="I505:L505"/>
    <mergeCell ref="D507:G507"/>
    <mergeCell ref="D509:G509"/>
    <mergeCell ref="I509:O509"/>
    <mergeCell ref="I511:J511"/>
    <mergeCell ref="I512:J512"/>
    <mergeCell ref="D514:G514"/>
    <mergeCell ref="D516:G516"/>
    <mergeCell ref="I516:O516"/>
    <mergeCell ref="I518:J518"/>
    <mergeCell ref="D520:G520"/>
    <mergeCell ref="D522:G522"/>
    <mergeCell ref="I522:O522"/>
    <mergeCell ref="I524:J524"/>
    <mergeCell ref="D526:G526"/>
    <mergeCell ref="D528:G528"/>
    <mergeCell ref="I528:O528"/>
    <mergeCell ref="I530:J530"/>
    <mergeCell ref="D532:G532"/>
    <mergeCell ref="D534:G534"/>
    <mergeCell ref="I534:O534"/>
    <mergeCell ref="I536:J536"/>
    <mergeCell ref="D538:G538"/>
    <mergeCell ref="J541:L541"/>
    <mergeCell ref="J543:L543"/>
    <mergeCell ref="J545:L545"/>
    <mergeCell ref="J547:L547"/>
    <mergeCell ref="J548:L548"/>
    <mergeCell ref="J549:K549"/>
    <mergeCell ref="L551:M551"/>
    <mergeCell ref="J553:M553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2020-01-25T09:49:39Z</dcterms:created>
  <dc:creator>Vratislav Tomášek</dc:creator>
  <dc:description/>
  <dc:language>cs-CZ</dc:language>
  <cp:lastModifiedBy/>
  <dcterms:modified xsi:type="dcterms:W3CDTF">2020-05-06T09:02:49Z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