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List1!$B$1:$M$116</definedName>
  </definedNames>
  <calcPr calcId="124519"/>
</workbook>
</file>

<file path=xl/calcChain.xml><?xml version="1.0" encoding="utf-8"?>
<calcChain xmlns="http://schemas.openxmlformats.org/spreadsheetml/2006/main">
  <c r="S103" i="1"/>
  <c r="M103"/>
  <c r="U103" s="1"/>
  <c r="M102"/>
  <c r="S102" s="1"/>
  <c r="S105" s="1"/>
  <c r="Q105"/>
  <c r="O105"/>
  <c r="M96"/>
  <c r="S96" s="1"/>
  <c r="S98" s="1"/>
  <c r="Q98"/>
  <c r="O98"/>
  <c r="M90"/>
  <c r="S90" s="1"/>
  <c r="U89"/>
  <c r="S89"/>
  <c r="M89"/>
  <c r="U88"/>
  <c r="M88"/>
  <c r="S88" s="1"/>
  <c r="S87"/>
  <c r="M87"/>
  <c r="U87" s="1"/>
  <c r="Q92"/>
  <c r="O92"/>
  <c r="S81"/>
  <c r="O81"/>
  <c r="M81"/>
  <c r="U81" s="1"/>
  <c r="S80"/>
  <c r="O80"/>
  <c r="M80"/>
  <c r="U80" s="1"/>
  <c r="S79"/>
  <c r="O79"/>
  <c r="M79"/>
  <c r="U79" s="1"/>
  <c r="S78"/>
  <c r="O78"/>
  <c r="M78"/>
  <c r="U78" s="1"/>
  <c r="S77"/>
  <c r="M77"/>
  <c r="U77" s="1"/>
  <c r="M76"/>
  <c r="S76" s="1"/>
  <c r="O75"/>
  <c r="M75"/>
  <c r="S75" s="1"/>
  <c r="O74"/>
  <c r="M74"/>
  <c r="S74" s="1"/>
  <c r="U73"/>
  <c r="S73"/>
  <c r="S83" s="1"/>
  <c r="M73"/>
  <c r="U72"/>
  <c r="S72"/>
  <c r="O72"/>
  <c r="M72"/>
  <c r="U71"/>
  <c r="S71"/>
  <c r="O71"/>
  <c r="O83" s="1"/>
  <c r="M71"/>
  <c r="Q83"/>
  <c r="M83"/>
  <c r="O65"/>
  <c r="M65"/>
  <c r="S65" s="1"/>
  <c r="U64"/>
  <c r="S64"/>
  <c r="S67" s="1"/>
  <c r="M64"/>
  <c r="U63"/>
  <c r="S63"/>
  <c r="O63"/>
  <c r="M63"/>
  <c r="U62"/>
  <c r="S62"/>
  <c r="O62"/>
  <c r="M62"/>
  <c r="U61"/>
  <c r="S61"/>
  <c r="O61"/>
  <c r="M61"/>
  <c r="U60"/>
  <c r="S60"/>
  <c r="O60"/>
  <c r="M60"/>
  <c r="U59"/>
  <c r="S59"/>
  <c r="O59"/>
  <c r="M59"/>
  <c r="U58"/>
  <c r="S58"/>
  <c r="O58"/>
  <c r="M58"/>
  <c r="U57"/>
  <c r="S57"/>
  <c r="O57"/>
  <c r="M57"/>
  <c r="U56"/>
  <c r="S56"/>
  <c r="O56"/>
  <c r="M56"/>
  <c r="U55"/>
  <c r="S55"/>
  <c r="O55"/>
  <c r="M55"/>
  <c r="U54"/>
  <c r="S54"/>
  <c r="O54"/>
  <c r="M54"/>
  <c r="U53"/>
  <c r="S53"/>
  <c r="O53"/>
  <c r="O67" s="1"/>
  <c r="M53"/>
  <c r="Q67"/>
  <c r="M67"/>
  <c r="U47"/>
  <c r="S47"/>
  <c r="M47"/>
  <c r="M46"/>
  <c r="U46" s="1"/>
  <c r="U49" s="1"/>
  <c r="Q49"/>
  <c r="O49"/>
  <c r="M40"/>
  <c r="S40" s="1"/>
  <c r="S39"/>
  <c r="M39"/>
  <c r="U39" s="1"/>
  <c r="U38"/>
  <c r="O38"/>
  <c r="O42" s="1"/>
  <c r="M38"/>
  <c r="S38" s="1"/>
  <c r="U37"/>
  <c r="M37"/>
  <c r="S37" s="1"/>
  <c r="Q42"/>
  <c r="U31"/>
  <c r="Q31"/>
  <c r="M31"/>
  <c r="S31" s="1"/>
  <c r="S33" s="1"/>
  <c r="U33"/>
  <c r="Q33"/>
  <c r="O33"/>
  <c r="M33"/>
  <c r="S25"/>
  <c r="M25"/>
  <c r="U25" s="1"/>
  <c r="U24"/>
  <c r="O24"/>
  <c r="O27" s="1"/>
  <c r="M24"/>
  <c r="S24" s="1"/>
  <c r="M23"/>
  <c r="S23" s="1"/>
  <c r="U22"/>
  <c r="S22"/>
  <c r="M22"/>
  <c r="M21"/>
  <c r="S21" s="1"/>
  <c r="S20"/>
  <c r="M20"/>
  <c r="U20" s="1"/>
  <c r="M19"/>
  <c r="S19" s="1"/>
  <c r="U18"/>
  <c r="S18"/>
  <c r="M18"/>
  <c r="M17"/>
  <c r="U17" s="1"/>
  <c r="S16"/>
  <c r="M16"/>
  <c r="U16" s="1"/>
  <c r="M15"/>
  <c r="S15" s="1"/>
  <c r="U14"/>
  <c r="S14"/>
  <c r="M14"/>
  <c r="Q27"/>
  <c r="Q108" s="1"/>
  <c r="M27"/>
  <c r="S42" l="1"/>
  <c r="S92"/>
  <c r="U21"/>
  <c r="U40"/>
  <c r="U42" s="1"/>
  <c r="S27"/>
  <c r="S108" s="1"/>
  <c r="S113" s="1"/>
  <c r="S17"/>
  <c r="M42"/>
  <c r="M108" s="1"/>
  <c r="S46"/>
  <c r="S49" s="1"/>
  <c r="U65"/>
  <c r="U67" s="1"/>
  <c r="U74"/>
  <c r="U75"/>
  <c r="M98"/>
  <c r="M105"/>
  <c r="O108"/>
  <c r="U19"/>
  <c r="U23"/>
  <c r="M92"/>
  <c r="U90"/>
  <c r="U92" s="1"/>
  <c r="U96"/>
  <c r="U98" s="1"/>
  <c r="U102"/>
  <c r="U105" s="1"/>
  <c r="U15"/>
  <c r="U27" s="1"/>
  <c r="U76"/>
  <c r="M49"/>
  <c r="M111" l="1"/>
  <c r="M113" s="1"/>
  <c r="M110"/>
  <c r="U83"/>
  <c r="U108" s="1"/>
  <c r="U113" s="1"/>
  <c r="M116" l="1"/>
  <c r="J114"/>
  <c r="M114" s="1"/>
  <c r="U114"/>
</calcChain>
</file>

<file path=xl/sharedStrings.xml><?xml version="1.0" encoding="utf-8"?>
<sst xmlns="http://schemas.openxmlformats.org/spreadsheetml/2006/main" count="374" uniqueCount="173">
  <si>
    <t>Datum tisku:</t>
  </si>
  <si>
    <t>25.01.2020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</si>
  <si>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</si>
  <si>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</si>
  <si>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</si>
  <si>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</si>
  <si>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</si>
  <si>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</si>
  <si>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</si>
  <si>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</si>
  <si>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</si>
  <si>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</si>
  <si>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03-Venkovní úpravy,komunikace</t>
  </si>
  <si>
    <t>Kalkulace:</t>
  </si>
  <si>
    <t>3.stupně</t>
  </si>
  <si>
    <t>JKSO:</t>
  </si>
  <si>
    <t xml:space="preserve">            '</t>
  </si>
  <si>
    <t>Rozpočet:</t>
  </si>
  <si>
    <t>Vlastní objekt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</si>
  <si>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</si>
  <si>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</si>
  <si>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</si>
  <si>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</si>
  <si>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</si>
  <si>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</si>
  <si>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</si>
  <si>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</si>
  <si>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</si>
  <si>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</si>
  <si>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</si>
  <si>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</si>
  <si>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</si>
  <si>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</si>
  <si>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</si>
  <si>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</si>
  <si>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</si>
  <si>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</si>
  <si>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</si>
  <si>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</si>
  <si>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</si>
  <si>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</si>
  <si>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</si>
  <si>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</si>
  <si>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</si>
  <si>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0100</t>
  </si>
  <si>
    <t>Zemní práce</t>
  </si>
  <si>
    <t xml:space="preserve">MEZISOUČET: </t>
  </si>
  <si>
    <t xml:space="preserve">   </t>
  </si>
  <si>
    <t>C12220-1102/00</t>
  </si>
  <si>
    <t>Odkopávky a prokopávky nezapažené v hornině tř. 3 objem do 1000 m3</t>
  </si>
  <si>
    <t xml:space="preserve">m3  </t>
  </si>
  <si>
    <t>K</t>
  </si>
  <si>
    <t>C12220-1109/00</t>
  </si>
  <si>
    <t>Příplatek za lepivost u odkopávek v hornině tř. 1 až 3</t>
  </si>
  <si>
    <t xml:space="preserve">C16230-1101/00
</t>
  </si>
  <si>
    <t>Vodorovné přemístění do 500 m výkopku z horniny tř. 1 až 4
Odvoz na mezideponii+přívoz pro zásyp a násyp.</t>
  </si>
  <si>
    <t xml:space="preserve">C17120-1201/00
</t>
  </si>
  <si>
    <t>Uložení sypaniny na skládky
 Mezideponie.</t>
  </si>
  <si>
    <t>C16710-1102/00</t>
  </si>
  <si>
    <t>Nakládání výkopku z hornin tř. 1 až 4 přes 100 m3</t>
  </si>
  <si>
    <t xml:space="preserve">C16270-1105/00
</t>
  </si>
  <si>
    <t>Vodorovné přemístění do 10000 m výkopku z horniny tř. 1 až 4
Odvoz zeminy na skládku.</t>
  </si>
  <si>
    <t xml:space="preserve">C16270-1109/00
</t>
  </si>
  <si>
    <t>Příplatek k vodorovnému přemístění výkopku z horniny tř. 1 až 4 ZKD 1000 m přes 10000 m
do 20km
Skládka Lány.</t>
  </si>
  <si>
    <t xml:space="preserve">              </t>
  </si>
  <si>
    <t>Skládkovné zeminy</t>
  </si>
  <si>
    <t xml:space="preserve">t   </t>
  </si>
  <si>
    <t>C17110-1111/00</t>
  </si>
  <si>
    <t>Uložení sypaniny z hornin nesoudržných sypkých s vlhkostí l(d) 0,9 v aktivní zóně</t>
  </si>
  <si>
    <t>C18130-1111/00</t>
  </si>
  <si>
    <t>Rozprostření ornice tl vrstvy přes 100 mm pl do 500 m2 v rovině nebo ve svahu do 1:5</t>
  </si>
  <si>
    <t xml:space="preserve">m2  </t>
  </si>
  <si>
    <t>M</t>
  </si>
  <si>
    <t xml:space="preserve">00000-2204
</t>
  </si>
  <si>
    <t>Nákup ornice,vč.dopravy
Odhadová cena.</t>
  </si>
  <si>
    <t xml:space="preserve">C18120-1101/00
</t>
  </si>
  <si>
    <t>Úprava pláně na násypech v hornině tř. 1 až 4 bez zhutnění
Trávník.</t>
  </si>
  <si>
    <t>0110</t>
  </si>
  <si>
    <t>Přípravné práce</t>
  </si>
  <si>
    <t>C11310-7222/00</t>
  </si>
  <si>
    <t>Odstranění podkladu pl přes 200 m2 z kameniva drceného tl do 200mm</t>
  </si>
  <si>
    <t>0180</t>
  </si>
  <si>
    <t>Povrchové úpravy terénu</t>
  </si>
  <si>
    <t>C18040-2111/00</t>
  </si>
  <si>
    <t>Založení parkového trávníku výsevem v rovině a ve svahu do 1:5</t>
  </si>
  <si>
    <t xml:space="preserve">01.11.92      </t>
  </si>
  <si>
    <t xml:space="preserve">kg  </t>
  </si>
  <si>
    <t xml:space="preserve">0057241002
</t>
  </si>
  <si>
    <t>osivo směs travní parková rekreační
Je uvažováno 5dkg semene/m2 trávníku.</t>
  </si>
  <si>
    <t>C18580-4215/00</t>
  </si>
  <si>
    <t>Vypletí záhonu trávníku po výsevu s naložením a odvozem odpadu do 20 km v rovině a svahu do 1:5</t>
  </si>
  <si>
    <t>C18580-4312/00</t>
  </si>
  <si>
    <t>Zalití rostlin vodou plocha přes 20 m2</t>
  </si>
  <si>
    <t>0210</t>
  </si>
  <si>
    <t>Úprava podloží</t>
  </si>
  <si>
    <t xml:space="preserve">C21590-       
</t>
  </si>
  <si>
    <t>Zhutnění podloží z hornin nesoudržných
Pod chodníky+dlažbu pro invalidy.</t>
  </si>
  <si>
    <t>Zhutnění podloží z hornin nesoudržných
Pod  komunikaci Edef,2 více nebo rovno 30 MPa.</t>
  </si>
  <si>
    <t>0500</t>
  </si>
  <si>
    <t>Komunikace</t>
  </si>
  <si>
    <t xml:space="preserve">C56485-1111/00
</t>
  </si>
  <si>
    <t>Podklad ze štěrkodrtě ŠD tl 150 mm
Kommunikace.</t>
  </si>
  <si>
    <t xml:space="preserve">C56494-2112/00
</t>
  </si>
  <si>
    <t>Podklad z mechanicky zpevněného kameniva MZK tl 130 mm
Komunikace,</t>
  </si>
  <si>
    <t xml:space="preserve">C59121-1111/00
</t>
  </si>
  <si>
    <t>Kladení dlažby z kostek drobných z kamene do lože z kameniva těženého tl 50 mm
Komunikace.
Vyplnění spár dlažby je uvažováno v ceně pokládky.</t>
  </si>
  <si>
    <t>00000-2205</t>
  </si>
  <si>
    <t>Žulová dlažba z kostek tl.10cm 100*100mm</t>
  </si>
  <si>
    <t xml:space="preserve">C56483-1111/00
</t>
  </si>
  <si>
    <t>Podklad ze štěrkodrtě ŠD tl 100 mm
Chodníky.</t>
  </si>
  <si>
    <t>Kladení dlažby z kostek drobných (mozaika) do lože z kameniva těženého
Chodníky.
Vyplnění spár dlažby je uvažováno v ceně pokládky.</t>
  </si>
  <si>
    <t xml:space="preserve">00000-2206
</t>
  </si>
  <si>
    <t>Mozaiková žulová kostková dlažba
z kostek 6*6 cm</t>
  </si>
  <si>
    <t xml:space="preserve">C59621-1130/00
</t>
  </si>
  <si>
    <t>Kladení zámkové dlažby komunikací pro pěší tl 60 mm skupiny C pl do 50 m2
Slepecká dlažba.</t>
  </si>
  <si>
    <t xml:space="preserve">00000-1188
</t>
  </si>
  <si>
    <t>Zámková dlažba BEST tl.60mm pro nevidomé
barva červená
Dle vlastního výběru.
skladba C</t>
  </si>
  <si>
    <t>Podklad ze štěrkodrtě ŠD tl 100 mm
Slepecká dlažba.</t>
  </si>
  <si>
    <t xml:space="preserve">m   </t>
  </si>
  <si>
    <t xml:space="preserve">C91549-5113/00
</t>
  </si>
  <si>
    <t>Osazení desek z bílého betonu do lože z kameniva pásů a pruhů š 500 mm
Slepecká dlažba-přechod mezi slepeckou dlažbou a kamenným chodníkem.</t>
  </si>
  <si>
    <t xml:space="preserve">00000-2209
</t>
  </si>
  <si>
    <t>Kontrastní bílá deska
Hmo_x0014_nost pro přesun hmot je uvažovaná v ceně.</t>
  </si>
  <si>
    <t>Podklad ze štěrkodrtě ŠD tl 100 mm
Slepecká dlažba-přechod mezi slepeckou dlažbou a kamenným chodníkem.</t>
  </si>
  <si>
    <t>0910</t>
  </si>
  <si>
    <t>Doplňující konstrukce</t>
  </si>
  <si>
    <t xml:space="preserve">kus </t>
  </si>
  <si>
    <t xml:space="preserve">C91411-1111/00
</t>
  </si>
  <si>
    <t>Montáž svislé dopravní značky do velikosti 1 m2 objímkami na sloupek nebo konzolu
Nové svislé  dopravní značení.</t>
  </si>
  <si>
    <t xml:space="preserve">C91451-1111/00
</t>
  </si>
  <si>
    <t>Montáž sloupku dopravních značek délky do 3,5 m s betonovým základem
Nové svislé dopravní značení.</t>
  </si>
  <si>
    <t xml:space="preserve">kpl </t>
  </si>
  <si>
    <t xml:space="preserve">00000-2207
</t>
  </si>
  <si>
    <t>Kompletní dodání svislé dopravní značky IP12
se symbolem O1
hmotnost prot pro přesun hmot je uvažovaná v ceně.</t>
  </si>
  <si>
    <t xml:space="preserve">C91523-1111/00
</t>
  </si>
  <si>
    <t>Vodorovné dopravní značení bílým plastem přechody pro chodce, šipky, symboly
Nové vodorovné značení.</t>
  </si>
  <si>
    <t>Montáž svislé dopravní značky do velikosti 1 m2 objímkami na sloupek nebo konzolu
Přechodné značení.</t>
  </si>
  <si>
    <t xml:space="preserve">00000-2210
</t>
  </si>
  <si>
    <t>Dodání svislé dopravní značky B1
s dodatkovou tabulkou E12-
-text MIMO VOZIDEL STAVBY-bez sloupků
Hmotnost prot pro přesun hmot je uvažovaná v ceně.</t>
  </si>
  <si>
    <t xml:space="preserve">              
</t>
  </si>
  <si>
    <t>D+M zábrana pro označení uzavírky Z2
Provizorní značení.</t>
  </si>
  <si>
    <t xml:space="preserve">C91613-1      </t>
  </si>
  <si>
    <t>Osazení silničního obrubníku kamenného stojatého s boční opěrou do lože z betonu prostého</t>
  </si>
  <si>
    <t xml:space="preserve">00000-2211
</t>
  </si>
  <si>
    <t>Žulový silniční obrubník 100*30*15cm
Cena je srovnatelně i za oblouikový obrubník.</t>
  </si>
  <si>
    <t xml:space="preserve">C91633-1      </t>
  </si>
  <si>
    <t>Osazení zahradního obrubníku kamenného s boční opěrou do lože z betonu prostého</t>
  </si>
  <si>
    <t>00000-2212</t>
  </si>
  <si>
    <t>Záhonový žulový obrubník 500*250*80mm</t>
  </si>
  <si>
    <t>0970</t>
  </si>
  <si>
    <t>Ostatní bourací práce</t>
  </si>
  <si>
    <t>C97908-7212/00</t>
  </si>
  <si>
    <t>Nakládání na dopravní prostředky pro vodorovnou dopravu suti</t>
  </si>
  <si>
    <t>C97908-2213/00</t>
  </si>
  <si>
    <t>Vodorovná doprava suti po suchu do 1 km</t>
  </si>
  <si>
    <t xml:space="preserve">C97908-2219/00
</t>
  </si>
  <si>
    <t>Příplatek ZKD 1 km u vodorovné dopravy suti po suchu do 1 km
do 20km
Skládka Lány.</t>
  </si>
  <si>
    <t>Skládkovné</t>
  </si>
  <si>
    <t>0990</t>
  </si>
  <si>
    <t>Přesun hmot HSV</t>
  </si>
  <si>
    <t>C99822-3011/00</t>
  </si>
  <si>
    <t>Přesun hmot pro pozemní komunikace s krytem dlážděným</t>
  </si>
  <si>
    <t>0991</t>
  </si>
  <si>
    <t>Ostatní práce HSV</t>
  </si>
  <si>
    <t>Kompletní konstrukce rampy
Hmotnost pro přesun hmot je uvažována v ceně.</t>
  </si>
  <si>
    <t>Kompletní konstrukce výstupního schodiště
Hmotnost pro přesun hmot je uvažována v ceně.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</si>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</sst>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6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3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1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ht="12.75" customHeight="1">
      <c r="A14" s="1" t="s">
        <v>51</v>
      </c>
      <c r="B14" s="1">
        <v>1</v>
      </c>
      <c r="C14" s="1">
        <v>0</v>
      </c>
      <c r="D14" s="5">
        <v>1010128</v>
      </c>
      <c r="E14" s="1" t="s">
        <v>47</v>
      </c>
      <c r="F14" s="17" t="s">
        <v>48</v>
      </c>
      <c r="G14" s="23" t="s">
        <v>49</v>
      </c>
      <c r="H14" s="24"/>
      <c r="I14" s="25">
        <v>190</v>
      </c>
      <c r="J14" s="1" t="s">
        <v>50</v>
      </c>
      <c r="K14" s="26">
        <v>0</v>
      </c>
      <c r="M14" s="27">
        <f>ROUND(I14*K14,0)</f>
        <v>0</v>
      </c>
      <c r="R14" s="28">
        <v>0</v>
      </c>
      <c r="S14" s="29">
        <f>ROUND(M14*R14,2)</f>
        <v>0</v>
      </c>
      <c r="T14" s="28">
        <v>1</v>
      </c>
      <c r="U14" s="29">
        <f>ROUND(M14*T14,2)</f>
        <v>0</v>
      </c>
    </row>
    <row r="15" spans="1:21" ht="12.75" customHeight="1">
      <c r="A15" s="1" t="s">
        <v>51</v>
      </c>
      <c r="B15" s="1">
        <v>2</v>
      </c>
      <c r="C15" s="1">
        <v>0</v>
      </c>
      <c r="D15" s="5">
        <v>1010131</v>
      </c>
      <c r="E15" s="1" t="s">
        <v>47</v>
      </c>
      <c r="F15" s="17" t="s">
        <v>52</v>
      </c>
      <c r="G15" s="23" t="s">
        <v>53</v>
      </c>
      <c r="H15" s="30"/>
      <c r="I15" s="25">
        <v>190</v>
      </c>
      <c r="J15" s="1" t="s">
        <v>50</v>
      </c>
      <c r="K15" s="26">
        <v>0</v>
      </c>
      <c r="M15" s="27">
        <f>ROUND(I15*K15,0)</f>
        <v>0</v>
      </c>
      <c r="R15" s="28">
        <v>0</v>
      </c>
      <c r="S15" s="29">
        <f>ROUND(M15*R15,2)</f>
        <v>0</v>
      </c>
      <c r="T15" s="28">
        <v>1</v>
      </c>
      <c r="U15" s="29">
        <f>ROUND(M15*T15,2)</f>
        <v>0</v>
      </c>
    </row>
    <row r="16" spans="1:21" s="41" customFormat="1" ht="25.5" customHeight="1">
      <c r="A16" s="31" t="s">
        <v>51</v>
      </c>
      <c r="B16" s="31">
        <v>3</v>
      </c>
      <c r="C16" s="31">
        <v>0</v>
      </c>
      <c r="D16" s="32">
        <v>1010602</v>
      </c>
      <c r="E16" s="31" t="s">
        <v>47</v>
      </c>
      <c r="F16" s="33" t="s">
        <v>54</v>
      </c>
      <c r="G16" s="34" t="s">
        <v>55</v>
      </c>
      <c r="H16" s="35"/>
      <c r="I16" s="36">
        <v>280</v>
      </c>
      <c r="J16" s="31" t="s">
        <v>50</v>
      </c>
      <c r="K16" s="37">
        <v>0</v>
      </c>
      <c r="L16" s="31"/>
      <c r="M16" s="38">
        <f>ROUND(I16*K16,0)</f>
        <v>0</v>
      </c>
      <c r="N16" s="31"/>
      <c r="O16" s="31"/>
      <c r="P16" s="31"/>
      <c r="Q16" s="31"/>
      <c r="R16" s="39">
        <v>0</v>
      </c>
      <c r="S16" s="40">
        <f>ROUND(M16*R16,2)</f>
        <v>0</v>
      </c>
      <c r="T16" s="39">
        <v>1</v>
      </c>
      <c r="U16" s="40">
        <f>ROUND(M16*T16,2)</f>
        <v>0</v>
      </c>
    </row>
    <row r="17" spans="1:21" s="41" customFormat="1" ht="25.5" customHeight="1">
      <c r="A17" s="31" t="s">
        <v>51</v>
      </c>
      <c r="B17" s="31">
        <v>4</v>
      </c>
      <c r="C17" s="31">
        <v>0</v>
      </c>
      <c r="D17" s="32">
        <v>1010712</v>
      </c>
      <c r="E17" s="31" t="s">
        <v>47</v>
      </c>
      <c r="F17" s="33" t="s">
        <v>56</v>
      </c>
      <c r="G17" s="34" t="s">
        <v>57</v>
      </c>
      <c r="H17" s="35"/>
      <c r="I17" s="36">
        <v>190</v>
      </c>
      <c r="J17" s="31" t="s">
        <v>50</v>
      </c>
      <c r="K17" s="37">
        <v>0</v>
      </c>
      <c r="L17" s="31"/>
      <c r="M17" s="38">
        <f>ROUND(I17*K17,0)</f>
        <v>0</v>
      </c>
      <c r="N17" s="31"/>
      <c r="O17" s="31"/>
      <c r="P17" s="31"/>
      <c r="Q17" s="31"/>
      <c r="R17" s="39">
        <v>0</v>
      </c>
      <c r="S17" s="40">
        <f>ROUND(M17*R17,2)</f>
        <v>0</v>
      </c>
      <c r="T17" s="39">
        <v>1</v>
      </c>
      <c r="U17" s="40">
        <f>ROUND(M17*T17,2)</f>
        <v>0</v>
      </c>
    </row>
    <row r="18" spans="1:21" s="41" customFormat="1" ht="12.75" customHeight="1">
      <c r="A18" s="31" t="s">
        <v>51</v>
      </c>
      <c r="B18" s="31">
        <v>5</v>
      </c>
      <c r="C18" s="31">
        <v>0</v>
      </c>
      <c r="D18" s="32">
        <v>1010693</v>
      </c>
      <c r="E18" s="31" t="s">
        <v>47</v>
      </c>
      <c r="F18" s="33" t="s">
        <v>58</v>
      </c>
      <c r="G18" s="34" t="s">
        <v>59</v>
      </c>
      <c r="H18" s="35"/>
      <c r="I18" s="36">
        <v>190</v>
      </c>
      <c r="J18" s="31" t="s">
        <v>50</v>
      </c>
      <c r="K18" s="37">
        <v>0</v>
      </c>
      <c r="L18" s="31"/>
      <c r="M18" s="38">
        <f>ROUND(I18*K18,0)</f>
        <v>0</v>
      </c>
      <c r="N18" s="31"/>
      <c r="O18" s="31"/>
      <c r="P18" s="31"/>
      <c r="Q18" s="31"/>
      <c r="R18" s="39">
        <v>0</v>
      </c>
      <c r="S18" s="40">
        <f>ROUND(M18*R18,2)</f>
        <v>0</v>
      </c>
      <c r="T18" s="39">
        <v>1</v>
      </c>
      <c r="U18" s="40">
        <f>ROUND(M18*T18,2)</f>
        <v>0</v>
      </c>
    </row>
    <row r="19" spans="1:21" s="41" customFormat="1" ht="25.5" customHeight="1">
      <c r="A19" s="31" t="s">
        <v>51</v>
      </c>
      <c r="B19" s="31">
        <v>6</v>
      </c>
      <c r="C19" s="31">
        <v>0</v>
      </c>
      <c r="D19" s="32">
        <v>1010676</v>
      </c>
      <c r="E19" s="31" t="s">
        <v>47</v>
      </c>
      <c r="F19" s="33" t="s">
        <v>60</v>
      </c>
      <c r="G19" s="34" t="s">
        <v>61</v>
      </c>
      <c r="H19" s="35"/>
      <c r="I19" s="36">
        <v>100</v>
      </c>
      <c r="J19" s="31" t="s">
        <v>50</v>
      </c>
      <c r="K19" s="37">
        <v>0</v>
      </c>
      <c r="L19" s="31"/>
      <c r="M19" s="38">
        <f>ROUND(I19*K19,0)</f>
        <v>0</v>
      </c>
      <c r="N19" s="31"/>
      <c r="O19" s="31"/>
      <c r="P19" s="31"/>
      <c r="Q19" s="31"/>
      <c r="R19" s="39">
        <v>0</v>
      </c>
      <c r="S19" s="40">
        <f>ROUND(M19*R19,2)</f>
        <v>0</v>
      </c>
      <c r="T19" s="39">
        <v>1</v>
      </c>
      <c r="U19" s="40">
        <f>ROUND(M19*T19,2)</f>
        <v>0</v>
      </c>
    </row>
    <row r="20" spans="1:21" s="41" customFormat="1" ht="51" customHeight="1">
      <c r="A20" s="31" t="s">
        <v>51</v>
      </c>
      <c r="B20" s="31">
        <v>7</v>
      </c>
      <c r="C20" s="31">
        <v>0</v>
      </c>
      <c r="D20" s="32">
        <v>1010677</v>
      </c>
      <c r="E20" s="31" t="s">
        <v>47</v>
      </c>
      <c r="F20" s="33" t="s">
        <v>62</v>
      </c>
      <c r="G20" s="34" t="s">
        <v>63</v>
      </c>
      <c r="H20" s="35"/>
      <c r="I20" s="36">
        <v>1000</v>
      </c>
      <c r="J20" s="31" t="s">
        <v>50</v>
      </c>
      <c r="K20" s="37">
        <v>0</v>
      </c>
      <c r="L20" s="31"/>
      <c r="M20" s="38">
        <f>ROUND(I20*K20,0)</f>
        <v>0</v>
      </c>
      <c r="N20" s="31"/>
      <c r="O20" s="31"/>
      <c r="P20" s="31"/>
      <c r="Q20" s="31"/>
      <c r="R20" s="39">
        <v>0</v>
      </c>
      <c r="S20" s="40">
        <f>ROUND(M20*R20,2)</f>
        <v>0</v>
      </c>
      <c r="T20" s="39">
        <v>1</v>
      </c>
      <c r="U20" s="40">
        <f>ROUND(M20*T20,2)</f>
        <v>0</v>
      </c>
    </row>
    <row r="21" spans="1:21" s="41" customFormat="1" ht="12.75" customHeight="1">
      <c r="A21" s="31" t="s">
        <v>51</v>
      </c>
      <c r="B21" s="31">
        <v>8</v>
      </c>
      <c r="C21" s="31">
        <v>0</v>
      </c>
      <c r="D21" s="32">
        <v>0</v>
      </c>
      <c r="E21" s="31" t="s">
        <v>47</v>
      </c>
      <c r="F21" s="33" t="s">
        <v>64</v>
      </c>
      <c r="G21" s="34" t="s">
        <v>65</v>
      </c>
      <c r="H21" s="35"/>
      <c r="I21" s="36">
        <v>160</v>
      </c>
      <c r="J21" s="31" t="s">
        <v>66</v>
      </c>
      <c r="K21" s="37">
        <v>0</v>
      </c>
      <c r="L21" s="31"/>
      <c r="M21" s="38">
        <f>ROUND(I21*K21,0)</f>
        <v>0</v>
      </c>
      <c r="N21" s="31"/>
      <c r="O21" s="31"/>
      <c r="P21" s="31"/>
      <c r="Q21" s="31"/>
      <c r="R21" s="39">
        <v>0</v>
      </c>
      <c r="S21" s="40">
        <f>ROUND(M21*R21,2)</f>
        <v>0</v>
      </c>
      <c r="T21" s="39">
        <v>1</v>
      </c>
      <c r="U21" s="40">
        <f>ROUND(M21*T21,2)</f>
        <v>0</v>
      </c>
    </row>
    <row r="22" spans="1:21" s="41" customFormat="1" ht="25.5" customHeight="1">
      <c r="A22" s="31" t="s">
        <v>51</v>
      </c>
      <c r="B22" s="31">
        <v>9</v>
      </c>
      <c r="C22" s="31">
        <v>0</v>
      </c>
      <c r="D22" s="32">
        <v>1010705</v>
      </c>
      <c r="E22" s="31" t="s">
        <v>47</v>
      </c>
      <c r="F22" s="33" t="s">
        <v>67</v>
      </c>
      <c r="G22" s="34" t="s">
        <v>68</v>
      </c>
      <c r="H22" s="35"/>
      <c r="I22" s="36">
        <v>90</v>
      </c>
      <c r="J22" s="31" t="s">
        <v>50</v>
      </c>
      <c r="K22" s="37">
        <v>0</v>
      </c>
      <c r="L22" s="31"/>
      <c r="M22" s="38">
        <f>ROUND(I22*K22,0)</f>
        <v>0</v>
      </c>
      <c r="N22" s="31"/>
      <c r="O22" s="31"/>
      <c r="P22" s="31"/>
      <c r="Q22" s="31"/>
      <c r="R22" s="39">
        <v>0</v>
      </c>
      <c r="S22" s="40">
        <f>ROUND(M22*R22,2)</f>
        <v>0</v>
      </c>
      <c r="T22" s="39">
        <v>1</v>
      </c>
      <c r="U22" s="40">
        <f>ROUND(M22*T22,2)</f>
        <v>0</v>
      </c>
    </row>
    <row r="23" spans="1:21" s="41" customFormat="1" ht="25.5" customHeight="1">
      <c r="A23" s="31" t="s">
        <v>51</v>
      </c>
      <c r="B23" s="31">
        <v>10</v>
      </c>
      <c r="C23" s="31">
        <v>0</v>
      </c>
      <c r="D23" s="32">
        <v>1010744</v>
      </c>
      <c r="E23" s="31" t="s">
        <v>47</v>
      </c>
      <c r="F23" s="33" t="s">
        <v>69</v>
      </c>
      <c r="G23" s="34" t="s">
        <v>70</v>
      </c>
      <c r="H23" s="35"/>
      <c r="I23" s="36">
        <v>125</v>
      </c>
      <c r="J23" s="31" t="s">
        <v>71</v>
      </c>
      <c r="K23" s="37">
        <v>0</v>
      </c>
      <c r="L23" s="31"/>
      <c r="M23" s="38">
        <f>ROUND(I23*K23,0)</f>
        <v>0</v>
      </c>
      <c r="N23" s="31"/>
      <c r="O23" s="31"/>
      <c r="P23" s="31"/>
      <c r="Q23" s="31"/>
      <c r="R23" s="39">
        <v>0</v>
      </c>
      <c r="S23" s="40">
        <f>ROUND(M23*R23,2)</f>
        <v>0</v>
      </c>
      <c r="T23" s="39">
        <v>1</v>
      </c>
      <c r="U23" s="40">
        <f>ROUND(M23*T23,2)</f>
        <v>0</v>
      </c>
    </row>
    <row r="24" spans="1:21" s="41" customFormat="1" ht="25.5" customHeight="1">
      <c r="A24" s="31" t="s">
        <v>72</v>
      </c>
      <c r="B24" s="31">
        <v>11</v>
      </c>
      <c r="C24" s="31">
        <v>0</v>
      </c>
      <c r="D24" s="32" t="s">
        <v>64</v>
      </c>
      <c r="E24" s="31" t="s">
        <v>47</v>
      </c>
      <c r="F24" s="33" t="s">
        <v>73</v>
      </c>
      <c r="G24" s="34" t="s">
        <v>74</v>
      </c>
      <c r="H24" s="35"/>
      <c r="I24" s="36">
        <v>19.5</v>
      </c>
      <c r="J24" s="31" t="s">
        <v>50</v>
      </c>
      <c r="K24" s="37">
        <v>0</v>
      </c>
      <c r="L24" s="31"/>
      <c r="M24" s="38">
        <f>ROUND(I24*K24,0)</f>
        <v>0</v>
      </c>
      <c r="N24" s="39">
        <v>1.4</v>
      </c>
      <c r="O24" s="36">
        <f>ROUND(I24*N24,3)</f>
        <v>27.3</v>
      </c>
      <c r="P24" s="31"/>
      <c r="Q24" s="31"/>
      <c r="R24" s="39">
        <v>0</v>
      </c>
      <c r="S24" s="40">
        <f>ROUND(M24*R24,2)</f>
        <v>0</v>
      </c>
      <c r="T24" s="39">
        <v>1</v>
      </c>
      <c r="U24" s="40">
        <f>ROUND(M24*T24,2)</f>
        <v>0</v>
      </c>
    </row>
    <row r="25" spans="1:21" s="41" customFormat="1" ht="25.5" customHeight="1">
      <c r="A25" s="31" t="s">
        <v>51</v>
      </c>
      <c r="B25" s="31">
        <v>12</v>
      </c>
      <c r="C25" s="31">
        <v>0</v>
      </c>
      <c r="D25" s="32">
        <v>1010733</v>
      </c>
      <c r="E25" s="31" t="s">
        <v>47</v>
      </c>
      <c r="F25" s="33" t="s">
        <v>75</v>
      </c>
      <c r="G25" s="34" t="s">
        <v>76</v>
      </c>
      <c r="H25" s="35"/>
      <c r="I25" s="36">
        <v>125</v>
      </c>
      <c r="J25" s="31" t="s">
        <v>71</v>
      </c>
      <c r="K25" s="37">
        <v>0</v>
      </c>
      <c r="L25" s="31"/>
      <c r="M25" s="38">
        <f>ROUND(I25*K25,0)</f>
        <v>0</v>
      </c>
      <c r="N25" s="39"/>
      <c r="O25" s="36"/>
      <c r="P25" s="31"/>
      <c r="Q25" s="31"/>
      <c r="R25" s="39">
        <v>0</v>
      </c>
      <c r="S25" s="40">
        <f>ROUND(M25*R25,2)</f>
        <v>0</v>
      </c>
      <c r="T25" s="39">
        <v>1</v>
      </c>
      <c r="U25" s="40">
        <f>ROUND(M25*T25,2)</f>
        <v>0</v>
      </c>
    </row>
    <row r="26" spans="1:21" ht="3" customHeight="1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21" ht="15" customHeight="1">
      <c r="B27" s="16" t="s">
        <v>46</v>
      </c>
      <c r="C27" s="8"/>
      <c r="D27" s="8"/>
      <c r="E27" s="8"/>
      <c r="F27" s="18" t="s">
        <v>44</v>
      </c>
      <c r="G27" s="19" t="s">
        <v>45</v>
      </c>
      <c r="M27" s="21">
        <f>ROUND(SUBTOTAL(9,M13:M26),0)</f>
        <v>0</v>
      </c>
      <c r="O27" s="22">
        <f>ROUND(SUBTOTAL(9,O13:O26),3)</f>
        <v>27.3</v>
      </c>
      <c r="Q27" s="22">
        <f>ROUND(SUBTOTAL(9,Q13:Q26),3)</f>
        <v>0</v>
      </c>
      <c r="S27" s="1">
        <f>ROUND(SUBTOTAL(9,S13:S26),2)</f>
        <v>0</v>
      </c>
      <c r="U27" s="1">
        <f>ROUND(SUBTOTAL(9,U13:U26),2)</f>
        <v>0</v>
      </c>
    </row>
    <row r="28" spans="1:21" ht="12.75" customHeight="1"/>
    <row r="29" spans="1:21" ht="15" customHeight="1">
      <c r="A29" s="1" t="s">
        <v>24</v>
      </c>
      <c r="B29" s="6"/>
      <c r="C29" s="6"/>
      <c r="D29" s="6"/>
      <c r="E29" s="6"/>
      <c r="F29" s="14" t="s">
        <v>77</v>
      </c>
      <c r="G29" s="15" t="s">
        <v>78</v>
      </c>
      <c r="H29" s="6"/>
      <c r="I29" s="6"/>
      <c r="J29" s="6"/>
      <c r="K29" s="6"/>
      <c r="L29" s="6"/>
      <c r="M29" s="6"/>
      <c r="N29" s="7"/>
      <c r="O29" s="7"/>
      <c r="P29" s="7"/>
      <c r="Q29" s="7"/>
    </row>
    <row r="30" spans="1:21" ht="3" customHeight="1"/>
    <row r="31" spans="1:21" ht="12.75" customHeight="1">
      <c r="A31" s="1" t="s">
        <v>51</v>
      </c>
      <c r="B31" s="1">
        <v>1</v>
      </c>
      <c r="C31" s="1">
        <v>0</v>
      </c>
      <c r="D31" s="5">
        <v>1412403</v>
      </c>
      <c r="E31" s="1" t="s">
        <v>47</v>
      </c>
      <c r="F31" s="17" t="s">
        <v>79</v>
      </c>
      <c r="G31" s="23" t="s">
        <v>80</v>
      </c>
      <c r="H31" s="24"/>
      <c r="I31" s="25">
        <v>400</v>
      </c>
      <c r="J31" s="1" t="s">
        <v>71</v>
      </c>
      <c r="K31" s="26">
        <v>0</v>
      </c>
      <c r="M31" s="27">
        <f>ROUND(I31*K31,0)</f>
        <v>0</v>
      </c>
      <c r="P31" s="28">
        <v>0.23499999999999999</v>
      </c>
      <c r="Q31" s="25">
        <f>ROUND(I31*P31,3)</f>
        <v>94</v>
      </c>
      <c r="R31" s="28">
        <v>0</v>
      </c>
      <c r="S31" s="29">
        <f>ROUND(M31*R31,2)</f>
        <v>0</v>
      </c>
      <c r="T31" s="28">
        <v>1</v>
      </c>
      <c r="U31" s="29">
        <f>ROUND(M31*T31,2)</f>
        <v>0</v>
      </c>
    </row>
    <row r="32" spans="1:21" ht="3" customHeight="1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21" ht="15" customHeight="1">
      <c r="B33" s="16" t="s">
        <v>46</v>
      </c>
      <c r="C33" s="8"/>
      <c r="D33" s="8"/>
      <c r="E33" s="8"/>
      <c r="F33" s="18" t="s">
        <v>77</v>
      </c>
      <c r="G33" s="19" t="s">
        <v>78</v>
      </c>
      <c r="M33" s="21">
        <f>ROUND(SUBTOTAL(9,M30:M32),0)</f>
        <v>0</v>
      </c>
      <c r="O33" s="22">
        <f>ROUND(SUBTOTAL(9,O30:O32),3)</f>
        <v>0</v>
      </c>
      <c r="Q33" s="22">
        <f>ROUND(SUBTOTAL(9,Q30:Q32),3)</f>
        <v>94</v>
      </c>
      <c r="S33" s="1">
        <f>ROUND(SUBTOTAL(9,S30:S32),2)</f>
        <v>0</v>
      </c>
      <c r="U33" s="1">
        <f>ROUND(SUBTOTAL(9,U30:U32),2)</f>
        <v>0</v>
      </c>
    </row>
    <row r="34" spans="1:21" ht="12.75" customHeight="1"/>
    <row r="35" spans="1:21" ht="15" customHeight="1">
      <c r="A35" s="1" t="s">
        <v>24</v>
      </c>
      <c r="B35" s="6"/>
      <c r="C35" s="6"/>
      <c r="D35" s="6"/>
      <c r="E35" s="6"/>
      <c r="F35" s="14" t="s">
        <v>81</v>
      </c>
      <c r="G35" s="15" t="s">
        <v>82</v>
      </c>
      <c r="H35" s="6"/>
      <c r="I35" s="6"/>
      <c r="J35" s="6"/>
      <c r="K35" s="6"/>
      <c r="L35" s="6"/>
      <c r="M35" s="6"/>
      <c r="N35" s="7"/>
      <c r="O35" s="7"/>
      <c r="P35" s="7"/>
      <c r="Q35" s="7"/>
    </row>
    <row r="36" spans="1:21" ht="3" customHeight="1"/>
    <row r="37" spans="1:21" ht="12.75" customHeight="1">
      <c r="A37" s="1" t="s">
        <v>51</v>
      </c>
      <c r="B37" s="1">
        <v>1</v>
      </c>
      <c r="C37" s="1">
        <v>0</v>
      </c>
      <c r="D37" s="5">
        <v>1450228</v>
      </c>
      <c r="E37" s="1" t="s">
        <v>47</v>
      </c>
      <c r="F37" s="17" t="s">
        <v>83</v>
      </c>
      <c r="G37" s="23" t="s">
        <v>84</v>
      </c>
      <c r="H37" s="24"/>
      <c r="I37" s="25">
        <v>125</v>
      </c>
      <c r="J37" s="1" t="s">
        <v>71</v>
      </c>
      <c r="K37" s="26">
        <v>0</v>
      </c>
      <c r="M37" s="27">
        <f>ROUND(I37*K37,0)</f>
        <v>0</v>
      </c>
      <c r="R37" s="28">
        <v>0</v>
      </c>
      <c r="S37" s="29">
        <f>ROUND(M37*R37,2)</f>
        <v>0</v>
      </c>
      <c r="T37" s="28">
        <v>1</v>
      </c>
      <c r="U37" s="29">
        <f>ROUND(M37*T37,2)</f>
        <v>0</v>
      </c>
    </row>
    <row r="38" spans="1:21" s="41" customFormat="1" ht="25.5" customHeight="1">
      <c r="A38" s="31" t="s">
        <v>72</v>
      </c>
      <c r="B38" s="31">
        <v>2</v>
      </c>
      <c r="C38" s="31">
        <v>0</v>
      </c>
      <c r="D38" s="32" t="s">
        <v>85</v>
      </c>
      <c r="E38" s="31" t="s">
        <v>47</v>
      </c>
      <c r="F38" s="33" t="s">
        <v>87</v>
      </c>
      <c r="G38" s="34" t="s">
        <v>88</v>
      </c>
      <c r="H38" s="35"/>
      <c r="I38" s="36">
        <v>6.4379999999999997</v>
      </c>
      <c r="J38" s="31" t="s">
        <v>86</v>
      </c>
      <c r="K38" s="37">
        <v>0</v>
      </c>
      <c r="L38" s="31"/>
      <c r="M38" s="38">
        <f>ROUND(I38*K38,0)</f>
        <v>0</v>
      </c>
      <c r="N38" s="39">
        <v>1E-3</v>
      </c>
      <c r="O38" s="36">
        <f>ROUND(I38*N38,3)</f>
        <v>6.0000000000000001E-3</v>
      </c>
      <c r="P38" s="31"/>
      <c r="Q38" s="31"/>
      <c r="R38" s="39">
        <v>0</v>
      </c>
      <c r="S38" s="40">
        <f>ROUND(M38*R38,2)</f>
        <v>0</v>
      </c>
      <c r="T38" s="39">
        <v>1</v>
      </c>
      <c r="U38" s="40">
        <f>ROUND(M38*T38,2)</f>
        <v>0</v>
      </c>
    </row>
    <row r="39" spans="1:21" s="41" customFormat="1" ht="25.5" customHeight="1">
      <c r="A39" s="31" t="s">
        <v>51</v>
      </c>
      <c r="B39" s="31">
        <v>3</v>
      </c>
      <c r="C39" s="31">
        <v>0</v>
      </c>
      <c r="D39" s="32">
        <v>1451105</v>
      </c>
      <c r="E39" s="31" t="s">
        <v>47</v>
      </c>
      <c r="F39" s="33" t="s">
        <v>89</v>
      </c>
      <c r="G39" s="34" t="s">
        <v>90</v>
      </c>
      <c r="H39" s="35"/>
      <c r="I39" s="36">
        <v>125</v>
      </c>
      <c r="J39" s="31" t="s">
        <v>71</v>
      </c>
      <c r="K39" s="37">
        <v>0</v>
      </c>
      <c r="L39" s="31"/>
      <c r="M39" s="38">
        <f>ROUND(I39*K39,0)</f>
        <v>0</v>
      </c>
      <c r="N39" s="39"/>
      <c r="O39" s="36"/>
      <c r="P39" s="31"/>
      <c r="Q39" s="31"/>
      <c r="R39" s="39">
        <v>0</v>
      </c>
      <c r="S39" s="40">
        <f>ROUND(M39*R39,2)</f>
        <v>0</v>
      </c>
      <c r="T39" s="39">
        <v>1</v>
      </c>
      <c r="U39" s="40">
        <f>ROUND(M39*T39,2)</f>
        <v>0</v>
      </c>
    </row>
    <row r="40" spans="1:21" s="41" customFormat="1" ht="12.75" customHeight="1">
      <c r="A40" s="31" t="s">
        <v>51</v>
      </c>
      <c r="B40" s="31">
        <v>4</v>
      </c>
      <c r="C40" s="31">
        <v>0</v>
      </c>
      <c r="D40" s="32">
        <v>1451120</v>
      </c>
      <c r="E40" s="31" t="s">
        <v>47</v>
      </c>
      <c r="F40" s="33" t="s">
        <v>91</v>
      </c>
      <c r="G40" s="34" t="s">
        <v>92</v>
      </c>
      <c r="H40" s="35"/>
      <c r="I40" s="36">
        <v>18.75</v>
      </c>
      <c r="J40" s="31" t="s">
        <v>50</v>
      </c>
      <c r="K40" s="37">
        <v>0</v>
      </c>
      <c r="L40" s="31"/>
      <c r="M40" s="38">
        <f>ROUND(I40*K40,0)</f>
        <v>0</v>
      </c>
      <c r="N40" s="39"/>
      <c r="O40" s="36"/>
      <c r="P40" s="31"/>
      <c r="Q40" s="31"/>
      <c r="R40" s="39">
        <v>0</v>
      </c>
      <c r="S40" s="40">
        <f>ROUND(M40*R40,2)</f>
        <v>0</v>
      </c>
      <c r="T40" s="39">
        <v>1</v>
      </c>
      <c r="U40" s="40">
        <f>ROUND(M40*T40,2)</f>
        <v>0</v>
      </c>
    </row>
    <row r="41" spans="1:21" ht="3" customHeight="1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21" ht="15" customHeight="1">
      <c r="B42" s="16" t="s">
        <v>46</v>
      </c>
      <c r="C42" s="8"/>
      <c r="D42" s="8"/>
      <c r="E42" s="8"/>
      <c r="F42" s="18" t="s">
        <v>81</v>
      </c>
      <c r="G42" s="19" t="s">
        <v>82</v>
      </c>
      <c r="M42" s="21">
        <f>ROUND(SUBTOTAL(9,M36:M41),0)</f>
        <v>0</v>
      </c>
      <c r="O42" s="22">
        <f>ROUND(SUBTOTAL(9,O36:O41),3)</f>
        <v>6.0000000000000001E-3</v>
      </c>
      <c r="Q42" s="22">
        <f>ROUND(SUBTOTAL(9,Q36:Q41),3)</f>
        <v>0</v>
      </c>
      <c r="S42" s="1">
        <f>ROUND(SUBTOTAL(9,S36:S41),2)</f>
        <v>0</v>
      </c>
      <c r="U42" s="1">
        <f>ROUND(SUBTOTAL(9,U36:U41),2)</f>
        <v>0</v>
      </c>
    </row>
    <row r="43" spans="1:21" ht="12.75" customHeight="1"/>
    <row r="44" spans="1:21" ht="15" customHeight="1">
      <c r="A44" s="1" t="s">
        <v>24</v>
      </c>
      <c r="B44" s="6"/>
      <c r="C44" s="6"/>
      <c r="D44" s="6"/>
      <c r="E44" s="6"/>
      <c r="F44" s="14" t="s">
        <v>93</v>
      </c>
      <c r="G44" s="15" t="s">
        <v>94</v>
      </c>
      <c r="H44" s="6"/>
      <c r="I44" s="6"/>
      <c r="J44" s="6"/>
      <c r="K44" s="6"/>
      <c r="L44" s="6"/>
      <c r="M44" s="6"/>
      <c r="N44" s="7"/>
      <c r="O44" s="7"/>
      <c r="P44" s="7"/>
      <c r="Q44" s="7"/>
    </row>
    <row r="45" spans="1:21" ht="3" customHeight="1"/>
    <row r="46" spans="1:21" s="41" customFormat="1" ht="25.5" customHeight="1">
      <c r="A46" s="31" t="s">
        <v>51</v>
      </c>
      <c r="B46" s="31">
        <v>1</v>
      </c>
      <c r="C46" s="31">
        <v>0</v>
      </c>
      <c r="D46" s="32">
        <v>1010770</v>
      </c>
      <c r="E46" s="31" t="s">
        <v>47</v>
      </c>
      <c r="F46" s="33" t="s">
        <v>95</v>
      </c>
      <c r="G46" s="34" t="s">
        <v>96</v>
      </c>
      <c r="H46" s="42"/>
      <c r="I46" s="36">
        <v>102</v>
      </c>
      <c r="J46" s="31" t="s">
        <v>71</v>
      </c>
      <c r="K46" s="37">
        <v>0</v>
      </c>
      <c r="L46" s="31"/>
      <c r="M46" s="38">
        <f>ROUND(I46*K46,0)</f>
        <v>0</v>
      </c>
      <c r="N46" s="31"/>
      <c r="O46" s="31"/>
      <c r="P46" s="31"/>
      <c r="Q46" s="31"/>
      <c r="R46" s="39">
        <v>0</v>
      </c>
      <c r="S46" s="40">
        <f>ROUND(M46*R46,2)</f>
        <v>0</v>
      </c>
      <c r="T46" s="39">
        <v>1</v>
      </c>
      <c r="U46" s="40">
        <f>ROUND(M46*T46,2)</f>
        <v>0</v>
      </c>
    </row>
    <row r="47" spans="1:21" s="41" customFormat="1" ht="25.5" customHeight="1">
      <c r="A47" s="31" t="s">
        <v>51</v>
      </c>
      <c r="B47" s="31">
        <v>2</v>
      </c>
      <c r="C47" s="31">
        <v>0</v>
      </c>
      <c r="D47" s="32">
        <v>1010770</v>
      </c>
      <c r="E47" s="31" t="s">
        <v>47</v>
      </c>
      <c r="F47" s="33" t="s">
        <v>95</v>
      </c>
      <c r="G47" s="34" t="s">
        <v>97</v>
      </c>
      <c r="H47" s="35"/>
      <c r="I47" s="36">
        <v>400</v>
      </c>
      <c r="J47" s="31" t="s">
        <v>71</v>
      </c>
      <c r="K47" s="37">
        <v>0</v>
      </c>
      <c r="L47" s="31"/>
      <c r="M47" s="38">
        <f>ROUND(I47*K47,0)</f>
        <v>0</v>
      </c>
      <c r="N47" s="31"/>
      <c r="O47" s="31"/>
      <c r="P47" s="31"/>
      <c r="Q47" s="31"/>
      <c r="R47" s="39">
        <v>0</v>
      </c>
      <c r="S47" s="40">
        <f>ROUND(M47*R47,2)</f>
        <v>0</v>
      </c>
      <c r="T47" s="39">
        <v>1</v>
      </c>
      <c r="U47" s="40">
        <f>ROUND(M47*T47,2)</f>
        <v>0</v>
      </c>
    </row>
    <row r="48" spans="1:21" ht="3" customHeight="1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21" ht="15" customHeight="1">
      <c r="B49" s="16" t="s">
        <v>46</v>
      </c>
      <c r="C49" s="8"/>
      <c r="D49" s="8"/>
      <c r="E49" s="8"/>
      <c r="F49" s="18" t="s">
        <v>93</v>
      </c>
      <c r="G49" s="19" t="s">
        <v>94</v>
      </c>
      <c r="M49" s="21">
        <f>ROUND(SUBTOTAL(9,M45:M48),0)</f>
        <v>0</v>
      </c>
      <c r="O49" s="22">
        <f>ROUND(SUBTOTAL(9,O45:O48),3)</f>
        <v>0</v>
      </c>
      <c r="Q49" s="22">
        <f>ROUND(SUBTOTAL(9,Q45:Q48),3)</f>
        <v>0</v>
      </c>
      <c r="S49" s="1">
        <f>ROUND(SUBTOTAL(9,S45:S48),2)</f>
        <v>0</v>
      </c>
      <c r="U49" s="1">
        <f>ROUND(SUBTOTAL(9,U45:U48),2)</f>
        <v>0</v>
      </c>
    </row>
    <row r="50" spans="1:21" ht="12.75" customHeight="1"/>
    <row r="51" spans="1:21" ht="15" customHeight="1">
      <c r="A51" s="1" t="s">
        <v>24</v>
      </c>
      <c r="B51" s="6"/>
      <c r="C51" s="6"/>
      <c r="D51" s="6"/>
      <c r="E51" s="6"/>
      <c r="F51" s="14" t="s">
        <v>98</v>
      </c>
      <c r="G51" s="15" t="s">
        <v>99</v>
      </c>
      <c r="H51" s="6"/>
      <c r="I51" s="6"/>
      <c r="J51" s="6"/>
      <c r="K51" s="6"/>
      <c r="L51" s="6"/>
      <c r="M51" s="6"/>
      <c r="N51" s="7"/>
      <c r="O51" s="7"/>
      <c r="P51" s="7"/>
      <c r="Q51" s="7"/>
    </row>
    <row r="52" spans="1:21" ht="3" customHeight="1"/>
    <row r="53" spans="1:21" s="41" customFormat="1" ht="25.5" customHeight="1">
      <c r="A53" s="31" t="s">
        <v>51</v>
      </c>
      <c r="B53" s="31">
        <v>1</v>
      </c>
      <c r="C53" s="31">
        <v>0</v>
      </c>
      <c r="D53" s="32">
        <v>1410467</v>
      </c>
      <c r="E53" s="31" t="s">
        <v>47</v>
      </c>
      <c r="F53" s="33" t="s">
        <v>100</v>
      </c>
      <c r="G53" s="34" t="s">
        <v>101</v>
      </c>
      <c r="H53" s="42"/>
      <c r="I53" s="36">
        <v>400</v>
      </c>
      <c r="J53" s="31" t="s">
        <v>71</v>
      </c>
      <c r="K53" s="37">
        <v>0</v>
      </c>
      <c r="L53" s="31"/>
      <c r="M53" s="38">
        <f>ROUND(I53*K53,0)</f>
        <v>0</v>
      </c>
      <c r="N53" s="39">
        <v>0.27994000000000002</v>
      </c>
      <c r="O53" s="36">
        <f>ROUND(I53*N53,3)</f>
        <v>111.976</v>
      </c>
      <c r="P53" s="31"/>
      <c r="Q53" s="31"/>
      <c r="R53" s="39">
        <v>0</v>
      </c>
      <c r="S53" s="40">
        <f>ROUND(M53*R53,2)</f>
        <v>0</v>
      </c>
      <c r="T53" s="39">
        <v>1</v>
      </c>
      <c r="U53" s="40">
        <f>ROUND(M53*T53,2)</f>
        <v>0</v>
      </c>
    </row>
    <row r="54" spans="1:21" s="41" customFormat="1" ht="25.5" customHeight="1">
      <c r="A54" s="31" t="s">
        <v>51</v>
      </c>
      <c r="B54" s="31">
        <v>2</v>
      </c>
      <c r="C54" s="31">
        <v>0</v>
      </c>
      <c r="D54" s="32">
        <v>1410508</v>
      </c>
      <c r="E54" s="31" t="s">
        <v>47</v>
      </c>
      <c r="F54" s="33" t="s">
        <v>102</v>
      </c>
      <c r="G54" s="34" t="s">
        <v>103</v>
      </c>
      <c r="H54" s="35"/>
      <c r="I54" s="36">
        <v>400</v>
      </c>
      <c r="J54" s="31" t="s">
        <v>71</v>
      </c>
      <c r="K54" s="37">
        <v>0</v>
      </c>
      <c r="L54" s="31"/>
      <c r="M54" s="38">
        <f>ROUND(I54*K54,0)</f>
        <v>0</v>
      </c>
      <c r="N54" s="39">
        <v>0.32232</v>
      </c>
      <c r="O54" s="36">
        <f>ROUND(I54*N54,3)</f>
        <v>128.928</v>
      </c>
      <c r="P54" s="31"/>
      <c r="Q54" s="31"/>
      <c r="R54" s="39">
        <v>0</v>
      </c>
      <c r="S54" s="40">
        <f>ROUND(M54*R54,2)</f>
        <v>0</v>
      </c>
      <c r="T54" s="39">
        <v>1</v>
      </c>
      <c r="U54" s="40">
        <f>ROUND(M54*T54,2)</f>
        <v>0</v>
      </c>
    </row>
    <row r="55" spans="1:21" s="41" customFormat="1" ht="51" customHeight="1">
      <c r="A55" s="31" t="s">
        <v>51</v>
      </c>
      <c r="B55" s="31">
        <v>3</v>
      </c>
      <c r="C55" s="31">
        <v>0</v>
      </c>
      <c r="D55" s="32">
        <v>1411508</v>
      </c>
      <c r="E55" s="31" t="s">
        <v>47</v>
      </c>
      <c r="F55" s="33" t="s">
        <v>104</v>
      </c>
      <c r="G55" s="34" t="s">
        <v>105</v>
      </c>
      <c r="H55" s="35"/>
      <c r="I55" s="36">
        <v>400</v>
      </c>
      <c r="J55" s="31" t="s">
        <v>71</v>
      </c>
      <c r="K55" s="37">
        <v>0</v>
      </c>
      <c r="L55" s="31"/>
      <c r="M55" s="38">
        <f>ROUND(I55*K55,0)</f>
        <v>0</v>
      </c>
      <c r="N55" s="39">
        <v>0.1837</v>
      </c>
      <c r="O55" s="36">
        <f>ROUND(I55*N55,3)</f>
        <v>73.48</v>
      </c>
      <c r="P55" s="31"/>
      <c r="Q55" s="31"/>
      <c r="R55" s="39">
        <v>0</v>
      </c>
      <c r="S55" s="40">
        <f>ROUND(M55*R55,2)</f>
        <v>0</v>
      </c>
      <c r="T55" s="39">
        <v>1</v>
      </c>
      <c r="U55" s="40">
        <f>ROUND(M55*T55,2)</f>
        <v>0</v>
      </c>
    </row>
    <row r="56" spans="1:21" s="41" customFormat="1" ht="12.75" customHeight="1">
      <c r="A56" s="31" t="s">
        <v>72</v>
      </c>
      <c r="B56" s="31">
        <v>4</v>
      </c>
      <c r="C56" s="31">
        <v>0</v>
      </c>
      <c r="D56" s="32" t="s">
        <v>64</v>
      </c>
      <c r="E56" s="31" t="s">
        <v>47</v>
      </c>
      <c r="F56" s="33" t="s">
        <v>106</v>
      </c>
      <c r="G56" s="34" t="s">
        <v>107</v>
      </c>
      <c r="H56" s="35"/>
      <c r="I56" s="36">
        <v>96.96</v>
      </c>
      <c r="J56" s="31" t="s">
        <v>66</v>
      </c>
      <c r="K56" s="37">
        <v>0</v>
      </c>
      <c r="L56" s="31"/>
      <c r="M56" s="38">
        <f>ROUND(I56*K56,0)</f>
        <v>0</v>
      </c>
      <c r="N56" s="39">
        <v>1</v>
      </c>
      <c r="O56" s="36">
        <f>ROUND(I56*N56,3)</f>
        <v>96.96</v>
      </c>
      <c r="P56" s="31"/>
      <c r="Q56" s="31"/>
      <c r="R56" s="39">
        <v>0</v>
      </c>
      <c r="S56" s="40">
        <f>ROUND(M56*R56,2)</f>
        <v>0</v>
      </c>
      <c r="T56" s="39">
        <v>1</v>
      </c>
      <c r="U56" s="40">
        <f>ROUND(M56*T56,2)</f>
        <v>0</v>
      </c>
    </row>
    <row r="57" spans="1:21" s="41" customFormat="1" ht="25.5" customHeight="1">
      <c r="A57" s="31" t="s">
        <v>51</v>
      </c>
      <c r="B57" s="31">
        <v>5</v>
      </c>
      <c r="C57" s="31">
        <v>0</v>
      </c>
      <c r="D57" s="32">
        <v>1410462</v>
      </c>
      <c r="E57" s="31" t="s">
        <v>47</v>
      </c>
      <c r="F57" s="33" t="s">
        <v>108</v>
      </c>
      <c r="G57" s="34" t="s">
        <v>109</v>
      </c>
      <c r="H57" s="35"/>
      <c r="I57" s="36">
        <v>100</v>
      </c>
      <c r="J57" s="31" t="s">
        <v>71</v>
      </c>
      <c r="K57" s="37">
        <v>0</v>
      </c>
      <c r="L57" s="31"/>
      <c r="M57" s="38">
        <f>ROUND(I57*K57,0)</f>
        <v>0</v>
      </c>
      <c r="N57" s="39">
        <v>0.18906999999999999</v>
      </c>
      <c r="O57" s="36">
        <f>ROUND(I57*N57,3)</f>
        <v>18.907</v>
      </c>
      <c r="P57" s="31"/>
      <c r="Q57" s="31"/>
      <c r="R57" s="39">
        <v>0</v>
      </c>
      <c r="S57" s="40">
        <f>ROUND(M57*R57,2)</f>
        <v>0</v>
      </c>
      <c r="T57" s="39">
        <v>1</v>
      </c>
      <c r="U57" s="40">
        <f>ROUND(M57*T57,2)</f>
        <v>0</v>
      </c>
    </row>
    <row r="58" spans="1:21" s="41" customFormat="1" ht="38.25" customHeight="1">
      <c r="A58" s="31" t="s">
        <v>51</v>
      </c>
      <c r="B58" s="31">
        <v>6</v>
      </c>
      <c r="C58" s="31">
        <v>0</v>
      </c>
      <c r="D58" s="32">
        <v>1411508</v>
      </c>
      <c r="E58" s="31" t="s">
        <v>47</v>
      </c>
      <c r="F58" s="33" t="s">
        <v>104</v>
      </c>
      <c r="G58" s="34" t="s">
        <v>110</v>
      </c>
      <c r="H58" s="35"/>
      <c r="I58" s="36">
        <v>100</v>
      </c>
      <c r="J58" s="31" t="s">
        <v>71</v>
      </c>
      <c r="K58" s="37">
        <v>0</v>
      </c>
      <c r="L58" s="31"/>
      <c r="M58" s="38">
        <f>ROUND(I58*K58,0)</f>
        <v>0</v>
      </c>
      <c r="N58" s="39">
        <v>0.1837</v>
      </c>
      <c r="O58" s="36">
        <f>ROUND(I58*N58,3)</f>
        <v>18.37</v>
      </c>
      <c r="P58" s="31"/>
      <c r="Q58" s="31"/>
      <c r="R58" s="39">
        <v>0</v>
      </c>
      <c r="S58" s="40">
        <f>ROUND(M58*R58,2)</f>
        <v>0</v>
      </c>
      <c r="T58" s="39">
        <v>1</v>
      </c>
      <c r="U58" s="40">
        <f>ROUND(M58*T58,2)</f>
        <v>0</v>
      </c>
    </row>
    <row r="59" spans="1:21" s="41" customFormat="1" ht="25.5" customHeight="1">
      <c r="A59" s="31" t="s">
        <v>72</v>
      </c>
      <c r="B59" s="31">
        <v>7</v>
      </c>
      <c r="C59" s="31">
        <v>0</v>
      </c>
      <c r="D59" s="32" t="s">
        <v>64</v>
      </c>
      <c r="E59" s="31" t="s">
        <v>47</v>
      </c>
      <c r="F59" s="33" t="s">
        <v>111</v>
      </c>
      <c r="G59" s="34" t="s">
        <v>112</v>
      </c>
      <c r="H59" s="35"/>
      <c r="I59" s="36">
        <v>40.799999999999997</v>
      </c>
      <c r="J59" s="31" t="s">
        <v>66</v>
      </c>
      <c r="K59" s="37">
        <v>0</v>
      </c>
      <c r="L59" s="31"/>
      <c r="M59" s="38">
        <f>ROUND(I59*K59,0)</f>
        <v>0</v>
      </c>
      <c r="N59" s="39">
        <v>1</v>
      </c>
      <c r="O59" s="36">
        <f>ROUND(I59*N59,3)</f>
        <v>40.799999999999997</v>
      </c>
      <c r="P59" s="31"/>
      <c r="Q59" s="31"/>
      <c r="R59" s="39">
        <v>0</v>
      </c>
      <c r="S59" s="40">
        <f>ROUND(M59*R59,2)</f>
        <v>0</v>
      </c>
      <c r="T59" s="39">
        <v>1</v>
      </c>
      <c r="U59" s="40">
        <f>ROUND(M59*T59,2)</f>
        <v>0</v>
      </c>
    </row>
    <row r="60" spans="1:21" s="41" customFormat="1" ht="25.5" customHeight="1">
      <c r="A60" s="31" t="s">
        <v>51</v>
      </c>
      <c r="B60" s="31">
        <v>8</v>
      </c>
      <c r="C60" s="31">
        <v>0</v>
      </c>
      <c r="D60" s="32">
        <v>1411565</v>
      </c>
      <c r="E60" s="31" t="s">
        <v>47</v>
      </c>
      <c r="F60" s="33" t="s">
        <v>113</v>
      </c>
      <c r="G60" s="34" t="s">
        <v>114</v>
      </c>
      <c r="H60" s="35"/>
      <c r="I60" s="36">
        <v>1</v>
      </c>
      <c r="J60" s="31" t="s">
        <v>71</v>
      </c>
      <c r="K60" s="37">
        <v>0</v>
      </c>
      <c r="L60" s="31"/>
      <c r="M60" s="38">
        <f>ROUND(I60*K60,0)</f>
        <v>0</v>
      </c>
      <c r="N60" s="39">
        <v>8.4250000000000005E-2</v>
      </c>
      <c r="O60" s="36">
        <f>ROUND(I60*N60,3)</f>
        <v>8.4000000000000005E-2</v>
      </c>
      <c r="P60" s="31"/>
      <c r="Q60" s="31"/>
      <c r="R60" s="39">
        <v>0</v>
      </c>
      <c r="S60" s="40">
        <f>ROUND(M60*R60,2)</f>
        <v>0</v>
      </c>
      <c r="T60" s="39">
        <v>1</v>
      </c>
      <c r="U60" s="40">
        <f>ROUND(M60*T60,2)</f>
        <v>0</v>
      </c>
    </row>
    <row r="61" spans="1:21" s="41" customFormat="1" ht="51" customHeight="1">
      <c r="A61" s="31" t="s">
        <v>72</v>
      </c>
      <c r="B61" s="31">
        <v>9</v>
      </c>
      <c r="C61" s="31">
        <v>0</v>
      </c>
      <c r="D61" s="32" t="s">
        <v>64</v>
      </c>
      <c r="E61" s="31" t="s">
        <v>47</v>
      </c>
      <c r="F61" s="33" t="s">
        <v>115</v>
      </c>
      <c r="G61" s="34" t="s">
        <v>116</v>
      </c>
      <c r="H61" s="35"/>
      <c r="I61" s="36">
        <v>1.02</v>
      </c>
      <c r="J61" s="31" t="s">
        <v>71</v>
      </c>
      <c r="K61" s="37">
        <v>0</v>
      </c>
      <c r="L61" s="31"/>
      <c r="M61" s="38">
        <f>ROUND(I61*K61,0)</f>
        <v>0</v>
      </c>
      <c r="N61" s="39">
        <v>0.13600000000000001</v>
      </c>
      <c r="O61" s="36">
        <f>ROUND(I61*N61,3)</f>
        <v>0.13900000000000001</v>
      </c>
      <c r="P61" s="31"/>
      <c r="Q61" s="31"/>
      <c r="R61" s="39">
        <v>0</v>
      </c>
      <c r="S61" s="40">
        <f>ROUND(M61*R61,2)</f>
        <v>0</v>
      </c>
      <c r="T61" s="39">
        <v>1</v>
      </c>
      <c r="U61" s="40">
        <f>ROUND(M61*T61,2)</f>
        <v>0</v>
      </c>
    </row>
    <row r="62" spans="1:21" s="41" customFormat="1" ht="25.5" customHeight="1">
      <c r="A62" s="31" t="s">
        <v>51</v>
      </c>
      <c r="B62" s="31">
        <v>10</v>
      </c>
      <c r="C62" s="31">
        <v>0</v>
      </c>
      <c r="D62" s="32">
        <v>1410462</v>
      </c>
      <c r="E62" s="31" t="s">
        <v>47</v>
      </c>
      <c r="F62" s="33" t="s">
        <v>108</v>
      </c>
      <c r="G62" s="34" t="s">
        <v>117</v>
      </c>
      <c r="H62" s="35"/>
      <c r="I62" s="36">
        <v>1</v>
      </c>
      <c r="J62" s="31" t="s">
        <v>71</v>
      </c>
      <c r="K62" s="37">
        <v>0</v>
      </c>
      <c r="L62" s="31"/>
      <c r="M62" s="38">
        <f>ROUND(I62*K62,0)</f>
        <v>0</v>
      </c>
      <c r="N62" s="39">
        <v>0.18906999999999999</v>
      </c>
      <c r="O62" s="36">
        <f>ROUND(I62*N62,3)</f>
        <v>0.189</v>
      </c>
      <c r="P62" s="31"/>
      <c r="Q62" s="31"/>
      <c r="R62" s="39">
        <v>0</v>
      </c>
      <c r="S62" s="40">
        <f>ROUND(M62*R62,2)</f>
        <v>0</v>
      </c>
      <c r="T62" s="39">
        <v>1</v>
      </c>
      <c r="U62" s="40">
        <f>ROUND(M62*T62,2)</f>
        <v>0</v>
      </c>
    </row>
    <row r="63" spans="1:21" s="41" customFormat="1" ht="25.5" customHeight="1">
      <c r="A63" s="31" t="s">
        <v>51</v>
      </c>
      <c r="B63" s="31">
        <v>11</v>
      </c>
      <c r="C63" s="31">
        <v>0</v>
      </c>
      <c r="D63" s="32">
        <v>1411890</v>
      </c>
      <c r="E63" s="31" t="s">
        <v>47</v>
      </c>
      <c r="F63" s="33" t="s">
        <v>119</v>
      </c>
      <c r="G63" s="34" t="s">
        <v>120</v>
      </c>
      <c r="H63" s="35"/>
      <c r="I63" s="36">
        <v>1</v>
      </c>
      <c r="J63" s="31" t="s">
        <v>118</v>
      </c>
      <c r="K63" s="37">
        <v>0</v>
      </c>
      <c r="L63" s="31"/>
      <c r="M63" s="38">
        <f>ROUND(I63*K63,0)</f>
        <v>0</v>
      </c>
      <c r="N63" s="39">
        <v>5.8450000000000002E-2</v>
      </c>
      <c r="O63" s="36">
        <f>ROUND(I63*N63,3)</f>
        <v>5.8000000000000003E-2</v>
      </c>
      <c r="P63" s="31"/>
      <c r="Q63" s="31"/>
      <c r="R63" s="39">
        <v>0</v>
      </c>
      <c r="S63" s="40">
        <f>ROUND(M63*R63,2)</f>
        <v>0</v>
      </c>
      <c r="T63" s="39">
        <v>1</v>
      </c>
      <c r="U63" s="40">
        <f>ROUND(M63*T63,2)</f>
        <v>0</v>
      </c>
    </row>
    <row r="64" spans="1:21" s="41" customFormat="1" ht="25.5" customHeight="1">
      <c r="A64" s="31" t="s">
        <v>72</v>
      </c>
      <c r="B64" s="31">
        <v>12</v>
      </c>
      <c r="C64" s="31">
        <v>0</v>
      </c>
      <c r="D64" s="32" t="s">
        <v>64</v>
      </c>
      <c r="E64" s="31" t="s">
        <v>47</v>
      </c>
      <c r="F64" s="33" t="s">
        <v>121</v>
      </c>
      <c r="G64" s="34" t="s">
        <v>122</v>
      </c>
      <c r="H64" s="35"/>
      <c r="I64" s="36">
        <v>1.02</v>
      </c>
      <c r="J64" s="31" t="s">
        <v>71</v>
      </c>
      <c r="K64" s="37">
        <v>0</v>
      </c>
      <c r="L64" s="31"/>
      <c r="M64" s="38">
        <f>ROUND(I64*K64,0)</f>
        <v>0</v>
      </c>
      <c r="N64" s="39"/>
      <c r="O64" s="36"/>
      <c r="P64" s="31"/>
      <c r="Q64" s="31"/>
      <c r="R64" s="39">
        <v>0</v>
      </c>
      <c r="S64" s="40">
        <f>ROUND(M64*R64,2)</f>
        <v>0</v>
      </c>
      <c r="T64" s="39">
        <v>1</v>
      </c>
      <c r="U64" s="40">
        <f>ROUND(M64*T64,2)</f>
        <v>0</v>
      </c>
    </row>
    <row r="65" spans="1:21" s="41" customFormat="1" ht="25.5" customHeight="1">
      <c r="A65" s="31" t="s">
        <v>51</v>
      </c>
      <c r="B65" s="31">
        <v>13</v>
      </c>
      <c r="C65" s="31">
        <v>0</v>
      </c>
      <c r="D65" s="32">
        <v>1410462</v>
      </c>
      <c r="E65" s="31" t="s">
        <v>47</v>
      </c>
      <c r="F65" s="33" t="s">
        <v>108</v>
      </c>
      <c r="G65" s="34" t="s">
        <v>123</v>
      </c>
      <c r="H65" s="35"/>
      <c r="I65" s="36">
        <v>1</v>
      </c>
      <c r="J65" s="31" t="s">
        <v>71</v>
      </c>
      <c r="K65" s="37">
        <v>0</v>
      </c>
      <c r="L65" s="31"/>
      <c r="M65" s="38">
        <f>ROUND(I65*K65,0)</f>
        <v>0</v>
      </c>
      <c r="N65" s="39">
        <v>0.18906999999999999</v>
      </c>
      <c r="O65" s="36">
        <f>ROUND(I65*N65,3)</f>
        <v>0.189</v>
      </c>
      <c r="P65" s="31"/>
      <c r="Q65" s="31"/>
      <c r="R65" s="39">
        <v>0</v>
      </c>
      <c r="S65" s="40">
        <f>ROUND(M65*R65,2)</f>
        <v>0</v>
      </c>
      <c r="T65" s="39">
        <v>1</v>
      </c>
      <c r="U65" s="40">
        <f>ROUND(M65*T65,2)</f>
        <v>0</v>
      </c>
    </row>
    <row r="66" spans="1:21" ht="3" customHeight="1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21" ht="15" customHeight="1">
      <c r="B67" s="16" t="s">
        <v>46</v>
      </c>
      <c r="C67" s="8"/>
      <c r="D67" s="8"/>
      <c r="E67" s="8"/>
      <c r="F67" s="18" t="s">
        <v>98</v>
      </c>
      <c r="G67" s="19" t="s">
        <v>99</v>
      </c>
      <c r="M67" s="21">
        <f>ROUND(SUBTOTAL(9,M52:M66),0)</f>
        <v>0</v>
      </c>
      <c r="O67" s="22">
        <f>ROUND(SUBTOTAL(9,O52:O66),3)</f>
        <v>490.08</v>
      </c>
      <c r="Q67" s="22">
        <f>ROUND(SUBTOTAL(9,Q52:Q66),3)</f>
        <v>0</v>
      </c>
      <c r="S67" s="1">
        <f>ROUND(SUBTOTAL(9,S52:S66),2)</f>
        <v>0</v>
      </c>
      <c r="U67" s="1">
        <f>ROUND(SUBTOTAL(9,U52:U66),2)</f>
        <v>0</v>
      </c>
    </row>
    <row r="68" spans="1:21" ht="12.75" customHeight="1"/>
    <row r="69" spans="1:21" ht="15" customHeight="1">
      <c r="A69" s="1" t="s">
        <v>24</v>
      </c>
      <c r="B69" s="6"/>
      <c r="C69" s="6"/>
      <c r="D69" s="6"/>
      <c r="E69" s="6"/>
      <c r="F69" s="14" t="s">
        <v>124</v>
      </c>
      <c r="G69" s="15" t="s">
        <v>125</v>
      </c>
      <c r="H69" s="6"/>
      <c r="I69" s="6"/>
      <c r="J69" s="6"/>
      <c r="K69" s="6"/>
      <c r="L69" s="6"/>
      <c r="M69" s="6"/>
      <c r="N69" s="7"/>
      <c r="O69" s="7"/>
      <c r="P69" s="7"/>
      <c r="Q69" s="7"/>
    </row>
    <row r="70" spans="1:21" ht="3" customHeight="1"/>
    <row r="71" spans="1:21" s="41" customFormat="1" ht="38.25" customHeight="1">
      <c r="A71" s="31" t="s">
        <v>51</v>
      </c>
      <c r="B71" s="31">
        <v>1</v>
      </c>
      <c r="C71" s="31">
        <v>0</v>
      </c>
      <c r="D71" s="32">
        <v>1411826</v>
      </c>
      <c r="E71" s="31" t="s">
        <v>47</v>
      </c>
      <c r="F71" s="33" t="s">
        <v>127</v>
      </c>
      <c r="G71" s="34" t="s">
        <v>128</v>
      </c>
      <c r="H71" s="42"/>
      <c r="I71" s="36">
        <v>2</v>
      </c>
      <c r="J71" s="31" t="s">
        <v>126</v>
      </c>
      <c r="K71" s="37">
        <v>0</v>
      </c>
      <c r="L71" s="31"/>
      <c r="M71" s="38">
        <f>ROUND(I71*K71,0)</f>
        <v>0</v>
      </c>
      <c r="N71" s="39">
        <v>6.9999999999999999E-4</v>
      </c>
      <c r="O71" s="36">
        <f>ROUND(I71*N71,3)</f>
        <v>1E-3</v>
      </c>
      <c r="P71" s="31"/>
      <c r="Q71" s="31"/>
      <c r="R71" s="39">
        <v>0</v>
      </c>
      <c r="S71" s="40">
        <f>ROUND(M71*R71,2)</f>
        <v>0</v>
      </c>
      <c r="T71" s="39">
        <v>1</v>
      </c>
      <c r="U71" s="40">
        <f>ROUND(M71*T71,2)</f>
        <v>0</v>
      </c>
    </row>
    <row r="72" spans="1:21" s="41" customFormat="1" ht="25.5" customHeight="1">
      <c r="A72" s="31" t="s">
        <v>51</v>
      </c>
      <c r="B72" s="31">
        <v>2</v>
      </c>
      <c r="C72" s="31">
        <v>0</v>
      </c>
      <c r="D72" s="32">
        <v>1411839</v>
      </c>
      <c r="E72" s="31" t="s">
        <v>47</v>
      </c>
      <c r="F72" s="33" t="s">
        <v>129</v>
      </c>
      <c r="G72" s="34" t="s">
        <v>130</v>
      </c>
      <c r="H72" s="35"/>
      <c r="I72" s="36">
        <v>1</v>
      </c>
      <c r="J72" s="31" t="s">
        <v>126</v>
      </c>
      <c r="K72" s="37">
        <v>0</v>
      </c>
      <c r="L72" s="31"/>
      <c r="M72" s="38">
        <f>ROUND(I72*K72,0)</f>
        <v>0</v>
      </c>
      <c r="N72" s="39">
        <v>0.10940999999999999</v>
      </c>
      <c r="O72" s="36">
        <f>ROUND(I72*N72,3)</f>
        <v>0.109</v>
      </c>
      <c r="P72" s="31"/>
      <c r="Q72" s="31"/>
      <c r="R72" s="39">
        <v>0</v>
      </c>
      <c r="S72" s="40">
        <f>ROUND(M72*R72,2)</f>
        <v>0</v>
      </c>
      <c r="T72" s="39">
        <v>1</v>
      </c>
      <c r="U72" s="40">
        <f>ROUND(M72*T72,2)</f>
        <v>0</v>
      </c>
    </row>
    <row r="73" spans="1:21" s="41" customFormat="1" ht="38.25" customHeight="1">
      <c r="A73" s="31" t="s">
        <v>72</v>
      </c>
      <c r="B73" s="31">
        <v>3</v>
      </c>
      <c r="C73" s="31">
        <v>0</v>
      </c>
      <c r="D73" s="32" t="s">
        <v>64</v>
      </c>
      <c r="E73" s="31" t="s">
        <v>47</v>
      </c>
      <c r="F73" s="33" t="s">
        <v>132</v>
      </c>
      <c r="G73" s="34" t="s">
        <v>133</v>
      </c>
      <c r="H73" s="35"/>
      <c r="I73" s="36">
        <v>1</v>
      </c>
      <c r="J73" s="31" t="s">
        <v>131</v>
      </c>
      <c r="K73" s="37">
        <v>0</v>
      </c>
      <c r="L73" s="31"/>
      <c r="M73" s="38">
        <f>ROUND(I73*K73,0)</f>
        <v>0</v>
      </c>
      <c r="N73" s="39"/>
      <c r="O73" s="36"/>
      <c r="P73" s="31"/>
      <c r="Q73" s="31"/>
      <c r="R73" s="39">
        <v>0</v>
      </c>
      <c r="S73" s="40">
        <f>ROUND(M73*R73,2)</f>
        <v>0</v>
      </c>
      <c r="T73" s="39">
        <v>1</v>
      </c>
      <c r="U73" s="40">
        <f>ROUND(M73*T73,2)</f>
        <v>0</v>
      </c>
    </row>
    <row r="74" spans="1:21" s="41" customFormat="1" ht="38.25" customHeight="1">
      <c r="A74" s="31" t="s">
        <v>51</v>
      </c>
      <c r="B74" s="31">
        <v>4</v>
      </c>
      <c r="C74" s="31">
        <v>0</v>
      </c>
      <c r="D74" s="32">
        <v>1411867</v>
      </c>
      <c r="E74" s="31" t="s">
        <v>47</v>
      </c>
      <c r="F74" s="33" t="s">
        <v>134</v>
      </c>
      <c r="G74" s="34" t="s">
        <v>135</v>
      </c>
      <c r="H74" s="35"/>
      <c r="I74" s="36">
        <v>1</v>
      </c>
      <c r="J74" s="31" t="s">
        <v>71</v>
      </c>
      <c r="K74" s="37">
        <v>0</v>
      </c>
      <c r="L74" s="31"/>
      <c r="M74" s="38">
        <f>ROUND(I74*K74,0)</f>
        <v>0</v>
      </c>
      <c r="N74" s="39">
        <v>1.6000000000000001E-3</v>
      </c>
      <c r="O74" s="36">
        <f>ROUND(I74*N74,3)</f>
        <v>2E-3</v>
      </c>
      <c r="P74" s="31"/>
      <c r="Q74" s="31"/>
      <c r="R74" s="39">
        <v>0</v>
      </c>
      <c r="S74" s="40">
        <f>ROUND(M74*R74,2)</f>
        <v>0</v>
      </c>
      <c r="T74" s="39">
        <v>1</v>
      </c>
      <c r="U74" s="40">
        <f>ROUND(M74*T74,2)</f>
        <v>0</v>
      </c>
    </row>
    <row r="75" spans="1:21" s="41" customFormat="1" ht="38.25" customHeight="1">
      <c r="A75" s="31" t="s">
        <v>51</v>
      </c>
      <c r="B75" s="31">
        <v>5</v>
      </c>
      <c r="C75" s="31">
        <v>0</v>
      </c>
      <c r="D75" s="32">
        <v>1411826</v>
      </c>
      <c r="E75" s="31" t="s">
        <v>47</v>
      </c>
      <c r="F75" s="33" t="s">
        <v>127</v>
      </c>
      <c r="G75" s="34" t="s">
        <v>136</v>
      </c>
      <c r="H75" s="35"/>
      <c r="I75" s="36">
        <v>4</v>
      </c>
      <c r="J75" s="31" t="s">
        <v>126</v>
      </c>
      <c r="K75" s="37">
        <v>0</v>
      </c>
      <c r="L75" s="31"/>
      <c r="M75" s="38">
        <f>ROUND(I75*K75,0)</f>
        <v>0</v>
      </c>
      <c r="N75" s="39">
        <v>6.9999999999999999E-4</v>
      </c>
      <c r="O75" s="36">
        <f>ROUND(I75*N75,3)</f>
        <v>3.0000000000000001E-3</v>
      </c>
      <c r="P75" s="31"/>
      <c r="Q75" s="31"/>
      <c r="R75" s="39">
        <v>0</v>
      </c>
      <c r="S75" s="40">
        <f>ROUND(M75*R75,2)</f>
        <v>0</v>
      </c>
      <c r="T75" s="39">
        <v>1</v>
      </c>
      <c r="U75" s="40">
        <f>ROUND(M75*T75,2)</f>
        <v>0</v>
      </c>
    </row>
    <row r="76" spans="1:21" s="41" customFormat="1" ht="51" customHeight="1">
      <c r="A76" s="31" t="s">
        <v>72</v>
      </c>
      <c r="B76" s="31">
        <v>6</v>
      </c>
      <c r="C76" s="31">
        <v>0</v>
      </c>
      <c r="D76" s="32" t="s">
        <v>64</v>
      </c>
      <c r="E76" s="31" t="s">
        <v>47</v>
      </c>
      <c r="F76" s="33" t="s">
        <v>137</v>
      </c>
      <c r="G76" s="34" t="s">
        <v>138</v>
      </c>
      <c r="H76" s="35"/>
      <c r="I76" s="36">
        <v>4</v>
      </c>
      <c r="J76" s="31" t="s">
        <v>131</v>
      </c>
      <c r="K76" s="37">
        <v>0</v>
      </c>
      <c r="L76" s="31"/>
      <c r="M76" s="38">
        <f>ROUND(I76*K76,0)</f>
        <v>0</v>
      </c>
      <c r="N76" s="39"/>
      <c r="O76" s="36"/>
      <c r="P76" s="31"/>
      <c r="Q76" s="31"/>
      <c r="R76" s="39">
        <v>0</v>
      </c>
      <c r="S76" s="40">
        <f>ROUND(M76*R76,2)</f>
        <v>0</v>
      </c>
      <c r="T76" s="39">
        <v>1</v>
      </c>
      <c r="U76" s="40">
        <f>ROUND(M76*T76,2)</f>
        <v>0</v>
      </c>
    </row>
    <row r="77" spans="1:21" s="41" customFormat="1" ht="25.5" customHeight="1">
      <c r="A77" s="31" t="s">
        <v>51</v>
      </c>
      <c r="B77" s="31">
        <v>7</v>
      </c>
      <c r="C77" s="31">
        <v>0</v>
      </c>
      <c r="D77" s="32">
        <v>0</v>
      </c>
      <c r="E77" s="31" t="s">
        <v>47</v>
      </c>
      <c r="F77" s="33" t="s">
        <v>139</v>
      </c>
      <c r="G77" s="34" t="s">
        <v>140</v>
      </c>
      <c r="H77" s="35"/>
      <c r="I77" s="36">
        <v>2</v>
      </c>
      <c r="J77" s="31" t="s">
        <v>126</v>
      </c>
      <c r="K77" s="37">
        <v>0</v>
      </c>
      <c r="L77" s="31"/>
      <c r="M77" s="38">
        <f>ROUND(I77*K77,0)</f>
        <v>0</v>
      </c>
      <c r="N77" s="39"/>
      <c r="O77" s="36"/>
      <c r="P77" s="31"/>
      <c r="Q77" s="31"/>
      <c r="R77" s="39">
        <v>0</v>
      </c>
      <c r="S77" s="40">
        <f>ROUND(M77*R77,2)</f>
        <v>0</v>
      </c>
      <c r="T77" s="39">
        <v>1</v>
      </c>
      <c r="U77" s="40">
        <f>ROUND(M77*T77,2)</f>
        <v>0</v>
      </c>
    </row>
    <row r="78" spans="1:21" s="41" customFormat="1" ht="25.5" customHeight="1">
      <c r="A78" s="31" t="s">
        <v>51</v>
      </c>
      <c r="B78" s="31">
        <v>8</v>
      </c>
      <c r="C78" s="31">
        <v>0</v>
      </c>
      <c r="D78" s="32">
        <v>1411919</v>
      </c>
      <c r="E78" s="31" t="s">
        <v>47</v>
      </c>
      <c r="F78" s="33" t="s">
        <v>141</v>
      </c>
      <c r="G78" s="34" t="s">
        <v>142</v>
      </c>
      <c r="H78" s="35"/>
      <c r="I78" s="36">
        <v>160</v>
      </c>
      <c r="J78" s="31" t="s">
        <v>118</v>
      </c>
      <c r="K78" s="37">
        <v>0</v>
      </c>
      <c r="L78" s="31"/>
      <c r="M78" s="38">
        <f>ROUND(I78*K78,0)</f>
        <v>0</v>
      </c>
      <c r="N78" s="39">
        <v>0.17</v>
      </c>
      <c r="O78" s="36">
        <f>ROUND(I78*N78,3)</f>
        <v>27.2</v>
      </c>
      <c r="P78" s="31"/>
      <c r="Q78" s="31"/>
      <c r="R78" s="39">
        <v>0</v>
      </c>
      <c r="S78" s="40">
        <f>ROUND(M78*R78,2)</f>
        <v>0</v>
      </c>
      <c r="T78" s="39">
        <v>1</v>
      </c>
      <c r="U78" s="40">
        <f>ROUND(M78*T78,2)</f>
        <v>0</v>
      </c>
    </row>
    <row r="79" spans="1:21" s="41" customFormat="1" ht="25.5" customHeight="1">
      <c r="A79" s="31" t="s">
        <v>72</v>
      </c>
      <c r="B79" s="31">
        <v>9</v>
      </c>
      <c r="C79" s="31">
        <v>0</v>
      </c>
      <c r="D79" s="32" t="s">
        <v>64</v>
      </c>
      <c r="E79" s="31" t="s">
        <v>47</v>
      </c>
      <c r="F79" s="33" t="s">
        <v>143</v>
      </c>
      <c r="G79" s="34" t="s">
        <v>144</v>
      </c>
      <c r="H79" s="35"/>
      <c r="I79" s="36">
        <v>161.6</v>
      </c>
      <c r="J79" s="31" t="s">
        <v>126</v>
      </c>
      <c r="K79" s="37">
        <v>0</v>
      </c>
      <c r="L79" s="31"/>
      <c r="M79" s="38">
        <f>ROUND(I79*K79,0)</f>
        <v>0</v>
      </c>
      <c r="N79" s="39">
        <v>0.16</v>
      </c>
      <c r="O79" s="36">
        <f>ROUND(I79*N79,3)</f>
        <v>25.856000000000002</v>
      </c>
      <c r="P79" s="31"/>
      <c r="Q79" s="31"/>
      <c r="R79" s="39">
        <v>0</v>
      </c>
      <c r="S79" s="40">
        <f>ROUND(M79*R79,2)</f>
        <v>0</v>
      </c>
      <c r="T79" s="39">
        <v>1</v>
      </c>
      <c r="U79" s="40">
        <f>ROUND(M79*T79,2)</f>
        <v>0</v>
      </c>
    </row>
    <row r="80" spans="1:21" s="41" customFormat="1" ht="25.5" customHeight="1">
      <c r="A80" s="31" t="s">
        <v>51</v>
      </c>
      <c r="B80" s="31">
        <v>10</v>
      </c>
      <c r="C80" s="31">
        <v>0</v>
      </c>
      <c r="D80" s="32">
        <v>1450740</v>
      </c>
      <c r="E80" s="31" t="s">
        <v>47</v>
      </c>
      <c r="F80" s="33" t="s">
        <v>145</v>
      </c>
      <c r="G80" s="34" t="s">
        <v>146</v>
      </c>
      <c r="H80" s="35"/>
      <c r="I80" s="36">
        <v>80</v>
      </c>
      <c r="J80" s="31" t="s">
        <v>118</v>
      </c>
      <c r="K80" s="37">
        <v>0</v>
      </c>
      <c r="L80" s="31"/>
      <c r="M80" s="38">
        <f>ROUND(I80*K80,0)</f>
        <v>0</v>
      </c>
      <c r="N80" s="39">
        <v>0.1</v>
      </c>
      <c r="O80" s="36">
        <f>ROUND(I80*N80,3)</f>
        <v>8</v>
      </c>
      <c r="P80" s="31"/>
      <c r="Q80" s="31"/>
      <c r="R80" s="39">
        <v>0</v>
      </c>
      <c r="S80" s="40">
        <f>ROUND(M80*R80,2)</f>
        <v>0</v>
      </c>
      <c r="T80" s="39">
        <v>1</v>
      </c>
      <c r="U80" s="40">
        <f>ROUND(M80*T80,2)</f>
        <v>0</v>
      </c>
    </row>
    <row r="81" spans="1:21" s="41" customFormat="1" ht="12.75" customHeight="1">
      <c r="A81" s="31" t="s">
        <v>72</v>
      </c>
      <c r="B81" s="31">
        <v>11</v>
      </c>
      <c r="C81" s="31">
        <v>0</v>
      </c>
      <c r="D81" s="32" t="s">
        <v>64</v>
      </c>
      <c r="E81" s="31" t="s">
        <v>47</v>
      </c>
      <c r="F81" s="33" t="s">
        <v>147</v>
      </c>
      <c r="G81" s="34" t="s">
        <v>148</v>
      </c>
      <c r="H81" s="35"/>
      <c r="I81" s="36">
        <v>161.6</v>
      </c>
      <c r="J81" s="31" t="s">
        <v>126</v>
      </c>
      <c r="K81" s="37">
        <v>0</v>
      </c>
      <c r="L81" s="31"/>
      <c r="M81" s="38">
        <f>ROUND(I81*K81,0)</f>
        <v>0</v>
      </c>
      <c r="N81" s="39">
        <v>3.5000000000000003E-2</v>
      </c>
      <c r="O81" s="36">
        <f>ROUND(I81*N81,3)</f>
        <v>5.6559999999999997</v>
      </c>
      <c r="P81" s="31"/>
      <c r="Q81" s="31"/>
      <c r="R81" s="39">
        <v>0</v>
      </c>
      <c r="S81" s="40">
        <f>ROUND(M81*R81,2)</f>
        <v>0</v>
      </c>
      <c r="T81" s="39">
        <v>1</v>
      </c>
      <c r="U81" s="40">
        <f>ROUND(M81*T81,2)</f>
        <v>0</v>
      </c>
    </row>
    <row r="82" spans="1:21" ht="3" customHeight="1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21" ht="15" customHeight="1">
      <c r="B83" s="16" t="s">
        <v>46</v>
      </c>
      <c r="C83" s="8"/>
      <c r="D83" s="8"/>
      <c r="E83" s="8"/>
      <c r="F83" s="18" t="s">
        <v>124</v>
      </c>
      <c r="G83" s="19" t="s">
        <v>125</v>
      </c>
      <c r="M83" s="21">
        <f>ROUND(SUBTOTAL(9,M70:M82),0)</f>
        <v>0</v>
      </c>
      <c r="O83" s="22">
        <f>ROUND(SUBTOTAL(9,O70:O82),3)</f>
        <v>66.826999999999998</v>
      </c>
      <c r="Q83" s="22">
        <f>ROUND(SUBTOTAL(9,Q70:Q82),3)</f>
        <v>0</v>
      </c>
      <c r="S83" s="1">
        <f>ROUND(SUBTOTAL(9,S70:S82),2)</f>
        <v>0</v>
      </c>
      <c r="U83" s="1">
        <f>ROUND(SUBTOTAL(9,U70:U82),2)</f>
        <v>0</v>
      </c>
    </row>
    <row r="84" spans="1:21" ht="12.75" customHeight="1"/>
    <row r="85" spans="1:21" ht="15" customHeight="1">
      <c r="A85" s="1" t="s">
        <v>24</v>
      </c>
      <c r="B85" s="6"/>
      <c r="C85" s="6"/>
      <c r="D85" s="6"/>
      <c r="E85" s="6"/>
      <c r="F85" s="14" t="s">
        <v>149</v>
      </c>
      <c r="G85" s="15" t="s">
        <v>150</v>
      </c>
      <c r="H85" s="6"/>
      <c r="I85" s="6"/>
      <c r="J85" s="6"/>
      <c r="K85" s="6"/>
      <c r="L85" s="6"/>
      <c r="M85" s="6"/>
      <c r="N85" s="7"/>
      <c r="O85" s="7"/>
      <c r="P85" s="7"/>
      <c r="Q85" s="7"/>
    </row>
    <row r="86" spans="1:21" ht="3" customHeight="1"/>
    <row r="87" spans="1:21" ht="12.75" customHeight="1">
      <c r="A87" s="1" t="s">
        <v>51</v>
      </c>
      <c r="B87" s="1">
        <v>1</v>
      </c>
      <c r="C87" s="1">
        <v>0</v>
      </c>
      <c r="D87" s="5">
        <v>1412499</v>
      </c>
      <c r="E87" s="1" t="s">
        <v>47</v>
      </c>
      <c r="F87" s="17" t="s">
        <v>151</v>
      </c>
      <c r="G87" s="23" t="s">
        <v>152</v>
      </c>
      <c r="H87" s="24"/>
      <c r="I87" s="25">
        <v>94</v>
      </c>
      <c r="J87" s="1" t="s">
        <v>66</v>
      </c>
      <c r="K87" s="26">
        <v>0</v>
      </c>
      <c r="M87" s="27">
        <f>ROUND(I87*K87,0)</f>
        <v>0</v>
      </c>
      <c r="R87" s="28">
        <v>0</v>
      </c>
      <c r="S87" s="29">
        <f>ROUND(M87*R87,2)</f>
        <v>0</v>
      </c>
      <c r="T87" s="28">
        <v>1</v>
      </c>
      <c r="U87" s="29">
        <f>ROUND(M87*T87,2)</f>
        <v>0</v>
      </c>
    </row>
    <row r="88" spans="1:21" ht="12.75" customHeight="1">
      <c r="A88" s="1" t="s">
        <v>51</v>
      </c>
      <c r="B88" s="1">
        <v>2</v>
      </c>
      <c r="C88" s="1">
        <v>0</v>
      </c>
      <c r="D88" s="5">
        <v>1412491</v>
      </c>
      <c r="E88" s="1" t="s">
        <v>47</v>
      </c>
      <c r="F88" s="17" t="s">
        <v>153</v>
      </c>
      <c r="G88" s="23" t="s">
        <v>154</v>
      </c>
      <c r="H88" s="30"/>
      <c r="I88" s="25">
        <v>94</v>
      </c>
      <c r="J88" s="1" t="s">
        <v>66</v>
      </c>
      <c r="K88" s="26">
        <v>0</v>
      </c>
      <c r="M88" s="27">
        <f>ROUND(I88*K88,0)</f>
        <v>0</v>
      </c>
      <c r="R88" s="28">
        <v>0</v>
      </c>
      <c r="S88" s="29">
        <f>ROUND(M88*R88,2)</f>
        <v>0</v>
      </c>
      <c r="T88" s="28">
        <v>1</v>
      </c>
      <c r="U88" s="29">
        <f>ROUND(M88*T88,2)</f>
        <v>0</v>
      </c>
    </row>
    <row r="89" spans="1:21" s="41" customFormat="1" ht="38.25" customHeight="1">
      <c r="A89" s="31" t="s">
        <v>51</v>
      </c>
      <c r="B89" s="31">
        <v>3</v>
      </c>
      <c r="C89" s="31">
        <v>0</v>
      </c>
      <c r="D89" s="32">
        <v>1412492</v>
      </c>
      <c r="E89" s="31" t="s">
        <v>47</v>
      </c>
      <c r="F89" s="33" t="s">
        <v>155</v>
      </c>
      <c r="G89" s="34" t="s">
        <v>156</v>
      </c>
      <c r="H89" s="35"/>
      <c r="I89" s="36">
        <v>1786</v>
      </c>
      <c r="J89" s="31" t="s">
        <v>66</v>
      </c>
      <c r="K89" s="37">
        <v>0</v>
      </c>
      <c r="L89" s="31"/>
      <c r="M89" s="38">
        <f>ROUND(I89*K89,0)</f>
        <v>0</v>
      </c>
      <c r="N89" s="31"/>
      <c r="O89" s="31"/>
      <c r="P89" s="31"/>
      <c r="Q89" s="31"/>
      <c r="R89" s="39">
        <v>0</v>
      </c>
      <c r="S89" s="40">
        <f>ROUND(M89*R89,2)</f>
        <v>0</v>
      </c>
      <c r="T89" s="39">
        <v>1</v>
      </c>
      <c r="U89" s="40">
        <f>ROUND(M89*T89,2)</f>
        <v>0</v>
      </c>
    </row>
    <row r="90" spans="1:21" s="41" customFormat="1" ht="12.75" customHeight="1">
      <c r="A90" s="31" t="s">
        <v>51</v>
      </c>
      <c r="B90" s="31">
        <v>4</v>
      </c>
      <c r="C90" s="31">
        <v>0</v>
      </c>
      <c r="D90" s="32">
        <v>0</v>
      </c>
      <c r="E90" s="31" t="s">
        <v>47</v>
      </c>
      <c r="F90" s="33" t="s">
        <v>64</v>
      </c>
      <c r="G90" s="34" t="s">
        <v>157</v>
      </c>
      <c r="H90" s="35"/>
      <c r="I90" s="36">
        <v>94</v>
      </c>
      <c r="J90" s="31" t="s">
        <v>66</v>
      </c>
      <c r="K90" s="37">
        <v>0</v>
      </c>
      <c r="L90" s="31"/>
      <c r="M90" s="38">
        <f>ROUND(I90*K90,0)</f>
        <v>0</v>
      </c>
      <c r="N90" s="31"/>
      <c r="O90" s="31"/>
      <c r="P90" s="31"/>
      <c r="Q90" s="31"/>
      <c r="R90" s="39">
        <v>0</v>
      </c>
      <c r="S90" s="40">
        <f>ROUND(M90*R90,2)</f>
        <v>0</v>
      </c>
      <c r="T90" s="39">
        <v>1</v>
      </c>
      <c r="U90" s="40">
        <f>ROUND(M90*T90,2)</f>
        <v>0</v>
      </c>
    </row>
    <row r="91" spans="1:21" ht="3" customHeight="1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21" ht="15" customHeight="1">
      <c r="B92" s="16" t="s">
        <v>46</v>
      </c>
      <c r="C92" s="8"/>
      <c r="D92" s="8"/>
      <c r="E92" s="8"/>
      <c r="F92" s="18" t="s">
        <v>149</v>
      </c>
      <c r="G92" s="19" t="s">
        <v>150</v>
      </c>
      <c r="M92" s="21">
        <f>ROUND(SUBTOTAL(9,M86:M91),0)</f>
        <v>0</v>
      </c>
      <c r="O92" s="22">
        <f>ROUND(SUBTOTAL(9,O86:O91),3)</f>
        <v>0</v>
      </c>
      <c r="Q92" s="22">
        <f>ROUND(SUBTOTAL(9,Q86:Q91),3)</f>
        <v>0</v>
      </c>
      <c r="S92" s="1">
        <f>ROUND(SUBTOTAL(9,S86:S91),2)</f>
        <v>0</v>
      </c>
      <c r="U92" s="1">
        <f>ROUND(SUBTOTAL(9,U86:U91),2)</f>
        <v>0</v>
      </c>
    </row>
    <row r="93" spans="1:21" ht="12.75" customHeight="1"/>
    <row r="94" spans="1:21" ht="15" customHeight="1">
      <c r="A94" s="1" t="s">
        <v>24</v>
      </c>
      <c r="B94" s="6"/>
      <c r="C94" s="6"/>
      <c r="D94" s="6"/>
      <c r="E94" s="6"/>
      <c r="F94" s="14" t="s">
        <v>158</v>
      </c>
      <c r="G94" s="15" t="s">
        <v>159</v>
      </c>
      <c r="H94" s="6"/>
      <c r="I94" s="6"/>
      <c r="J94" s="6"/>
      <c r="K94" s="6"/>
      <c r="L94" s="6"/>
      <c r="M94" s="6"/>
      <c r="N94" s="7"/>
      <c r="O94" s="7"/>
      <c r="P94" s="7"/>
      <c r="Q94" s="7"/>
    </row>
    <row r="95" spans="1:21" ht="3" customHeight="1"/>
    <row r="96" spans="1:21" ht="12.75" customHeight="1">
      <c r="A96" s="1" t="s">
        <v>51</v>
      </c>
      <c r="B96" s="1">
        <v>1</v>
      </c>
      <c r="C96" s="1">
        <v>0</v>
      </c>
      <c r="D96" s="5">
        <v>1412299</v>
      </c>
      <c r="E96" s="1" t="s">
        <v>47</v>
      </c>
      <c r="F96" s="17" t="s">
        <v>160</v>
      </c>
      <c r="G96" s="23" t="s">
        <v>161</v>
      </c>
      <c r="H96" s="24"/>
      <c r="I96" s="25">
        <v>584.21299999999997</v>
      </c>
      <c r="J96" s="1" t="s">
        <v>66</v>
      </c>
      <c r="K96" s="26">
        <v>0</v>
      </c>
      <c r="M96" s="27">
        <f>ROUND(I96*K96,0)</f>
        <v>0</v>
      </c>
      <c r="R96" s="28">
        <v>0</v>
      </c>
      <c r="S96" s="29">
        <f>ROUND(M96*R96,2)</f>
        <v>0</v>
      </c>
      <c r="T96" s="28">
        <v>1</v>
      </c>
      <c r="U96" s="29">
        <f>ROUND(M96*T96,2)</f>
        <v>0</v>
      </c>
    </row>
    <row r="97" spans="1:21" ht="3" customHeight="1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21" ht="15" customHeight="1">
      <c r="B98" s="16" t="s">
        <v>46</v>
      </c>
      <c r="C98" s="8"/>
      <c r="D98" s="8"/>
      <c r="E98" s="8"/>
      <c r="F98" s="18" t="s">
        <v>158</v>
      </c>
      <c r="G98" s="19" t="s">
        <v>159</v>
      </c>
      <c r="M98" s="21">
        <f>ROUND(SUBTOTAL(9,M95:M97),0)</f>
        <v>0</v>
      </c>
      <c r="O98" s="22">
        <f>ROUND(SUBTOTAL(9,O95:O97),3)</f>
        <v>0</v>
      </c>
      <c r="Q98" s="22">
        <f>ROUND(SUBTOTAL(9,Q95:Q97),3)</f>
        <v>0</v>
      </c>
      <c r="S98" s="1">
        <f>ROUND(SUBTOTAL(9,S95:S97),2)</f>
        <v>0</v>
      </c>
      <c r="U98" s="1">
        <f>ROUND(SUBTOTAL(9,U95:U97),2)</f>
        <v>0</v>
      </c>
    </row>
    <row r="99" spans="1:21" ht="12.75" customHeight="1"/>
    <row r="100" spans="1:21" ht="15" customHeight="1">
      <c r="A100" s="1" t="s">
        <v>24</v>
      </c>
      <c r="B100" s="6"/>
      <c r="C100" s="6"/>
      <c r="D100" s="6"/>
      <c r="E100" s="6"/>
      <c r="F100" s="14" t="s">
        <v>162</v>
      </c>
      <c r="G100" s="15" t="s">
        <v>163</v>
      </c>
      <c r="H100" s="6"/>
      <c r="I100" s="6"/>
      <c r="J100" s="6"/>
      <c r="K100" s="6"/>
      <c r="L100" s="6"/>
      <c r="M100" s="6"/>
      <c r="N100" s="7"/>
      <c r="O100" s="7"/>
      <c r="P100" s="7"/>
      <c r="Q100" s="7"/>
    </row>
    <row r="101" spans="1:21" ht="3" customHeight="1"/>
    <row r="102" spans="1:21" s="41" customFormat="1" ht="25.5" customHeight="1">
      <c r="A102" s="31" t="s">
        <v>51</v>
      </c>
      <c r="B102" s="31">
        <v>1</v>
      </c>
      <c r="C102" s="31">
        <v>0</v>
      </c>
      <c r="D102" s="32">
        <v>0</v>
      </c>
      <c r="E102" s="31" t="s">
        <v>47</v>
      </c>
      <c r="F102" s="33" t="s">
        <v>139</v>
      </c>
      <c r="G102" s="34" t="s">
        <v>164</v>
      </c>
      <c r="H102" s="42"/>
      <c r="I102" s="36">
        <v>1</v>
      </c>
      <c r="J102" s="31" t="s">
        <v>126</v>
      </c>
      <c r="K102" s="37">
        <v>0</v>
      </c>
      <c r="L102" s="31"/>
      <c r="M102" s="38">
        <f>ROUND(I102*K102,0)</f>
        <v>0</v>
      </c>
      <c r="N102" s="31"/>
      <c r="O102" s="31"/>
      <c r="P102" s="31"/>
      <c r="Q102" s="31"/>
      <c r="R102" s="39">
        <v>0</v>
      </c>
      <c r="S102" s="40">
        <f>ROUND(M102*R102,2)</f>
        <v>0</v>
      </c>
      <c r="T102" s="39">
        <v>1</v>
      </c>
      <c r="U102" s="40">
        <f>ROUND(M102*T102,2)</f>
        <v>0</v>
      </c>
    </row>
    <row r="103" spans="1:21" s="41" customFormat="1" ht="25.5" customHeight="1">
      <c r="A103" s="31" t="s">
        <v>51</v>
      </c>
      <c r="B103" s="31">
        <v>2</v>
      </c>
      <c r="C103" s="31">
        <v>0</v>
      </c>
      <c r="D103" s="32">
        <v>0</v>
      </c>
      <c r="E103" s="31" t="s">
        <v>47</v>
      </c>
      <c r="F103" s="33" t="s">
        <v>139</v>
      </c>
      <c r="G103" s="34" t="s">
        <v>165</v>
      </c>
      <c r="H103" s="35"/>
      <c r="I103" s="36">
        <v>1</v>
      </c>
      <c r="J103" s="31" t="s">
        <v>126</v>
      </c>
      <c r="K103" s="37">
        <v>0</v>
      </c>
      <c r="L103" s="31"/>
      <c r="M103" s="38">
        <f>ROUND(I103*K103,0)</f>
        <v>0</v>
      </c>
      <c r="N103" s="31"/>
      <c r="O103" s="31"/>
      <c r="P103" s="31"/>
      <c r="Q103" s="31"/>
      <c r="R103" s="39">
        <v>0</v>
      </c>
      <c r="S103" s="40">
        <f>ROUND(M103*R103,2)</f>
        <v>0</v>
      </c>
      <c r="T103" s="39">
        <v>1</v>
      </c>
      <c r="U103" s="40">
        <f>ROUND(M103*T103,2)</f>
        <v>0</v>
      </c>
    </row>
    <row r="104" spans="1:21" ht="3" customHeight="1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21" ht="15" customHeight="1">
      <c r="B105" s="16" t="s">
        <v>46</v>
      </c>
      <c r="C105" s="8"/>
      <c r="D105" s="8"/>
      <c r="E105" s="8"/>
      <c r="F105" s="18" t="s">
        <v>162</v>
      </c>
      <c r="G105" s="19" t="s">
        <v>163</v>
      </c>
      <c r="M105" s="21">
        <f>ROUND(SUBTOTAL(9,M101:M104),0)</f>
        <v>0</v>
      </c>
      <c r="O105" s="22">
        <f>ROUND(SUBTOTAL(9,O101:O104),3)</f>
        <v>0</v>
      </c>
      <c r="Q105" s="22">
        <f>ROUND(SUBTOTAL(9,Q101:Q104),3)</f>
        <v>0</v>
      </c>
      <c r="S105" s="1">
        <f>ROUND(SUBTOTAL(9,S101:S104),2)</f>
        <v>0</v>
      </c>
      <c r="U105" s="1">
        <f>ROUND(SUBTOTAL(9,U101:U104),2)</f>
        <v>0</v>
      </c>
    </row>
    <row r="106" spans="1:21" ht="12.75" customHeight="1"/>
    <row r="107" spans="1:21" ht="0.75" customHeight="1"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21" ht="15" customHeight="1">
      <c r="H108" s="45" t="s">
        <v>166</v>
      </c>
      <c r="I108" s="43"/>
      <c r="J108" s="43"/>
      <c r="K108" s="44"/>
      <c r="L108" s="44"/>
      <c r="M108" s="46">
        <f>ROUND(SUBTOTAL(9,M11:M107),0)</f>
        <v>0</v>
      </c>
      <c r="N108" s="44"/>
      <c r="O108" s="47">
        <f>ROUND(SUBTOTAL(9,O11:O107),3)</f>
        <v>584.21299999999997</v>
      </c>
      <c r="P108" s="44"/>
      <c r="Q108" s="47">
        <f>ROUND(SUBTOTAL(9,Q11:Q107),3)</f>
        <v>94</v>
      </c>
      <c r="S108" s="1">
        <f>ROUND(SUBTOTAL(9,S11:S107),2)</f>
        <v>0</v>
      </c>
      <c r="U108" s="1">
        <f>ROUND(SUBTOTAL(9,U11:U107),2)</f>
        <v>0</v>
      </c>
    </row>
    <row r="109" spans="1:21" ht="12.75" customHeight="1"/>
    <row r="110" spans="1:21" ht="13.5" customHeight="1">
      <c r="A110" s="1" t="s">
        <v>168</v>
      </c>
      <c r="H110" s="2" t="s">
        <v>167</v>
      </c>
      <c r="I110" s="2"/>
      <c r="J110" s="2"/>
      <c r="M110" s="20">
        <f>ROUND(K110 * M108,0)</f>
        <v>0</v>
      </c>
    </row>
    <row r="111" spans="1:21" ht="13.5" customHeight="1">
      <c r="A111" s="1" t="s">
        <v>168</v>
      </c>
      <c r="H111" s="2" t="s">
        <v>169</v>
      </c>
      <c r="I111" s="2"/>
      <c r="J111" s="2"/>
      <c r="M111" s="20">
        <f>ROUND(K111 * M108,0)</f>
        <v>0</v>
      </c>
    </row>
    <row r="112" spans="1:21" ht="0.75" customHeight="1">
      <c r="H112" s="6"/>
      <c r="I112" s="6"/>
      <c r="J112" s="7"/>
      <c r="K112" s="7"/>
      <c r="L112" s="7"/>
      <c r="M112" s="7"/>
    </row>
    <row r="113" spans="8:21" ht="15" customHeight="1">
      <c r="H113" s="48" t="s">
        <v>170</v>
      </c>
      <c r="I113" s="44"/>
      <c r="J113" s="44"/>
      <c r="K113" s="44"/>
      <c r="L113" s="44"/>
      <c r="M113" s="46">
        <f>ROUND(SUM(M108:M112),0)</f>
        <v>0</v>
      </c>
      <c r="S113" s="1">
        <f>ROUND(SUM(S108:S112),2)</f>
        <v>0</v>
      </c>
      <c r="U113" s="1">
        <f>ROUND(SUM(U108:U112),2)</f>
        <v>0</v>
      </c>
    </row>
    <row r="114" spans="8:21" ht="15" customHeight="1">
      <c r="H114" s="1" t="s">
        <v>171</v>
      </c>
      <c r="I114" s="49">
        <v>0.21</v>
      </c>
      <c r="J114" s="50">
        <f>ROUND(U113+T114*U114,0)</f>
        <v>0</v>
      </c>
      <c r="K114" s="8"/>
      <c r="M114" s="20">
        <f>ROUND(I114*J114,0)</f>
        <v>0</v>
      </c>
      <c r="T114" s="1">
        <v>1</v>
      </c>
      <c r="U114" s="20">
        <f>SUM(M110:M111)</f>
        <v>0</v>
      </c>
    </row>
    <row r="115" spans="8:21" ht="0.75" customHeight="1">
      <c r="H115" s="7"/>
      <c r="I115" s="7"/>
      <c r="J115" s="7"/>
      <c r="K115" s="7"/>
      <c r="L115" s="7"/>
      <c r="M115" s="7"/>
    </row>
    <row r="116" spans="8:21" ht="15" customHeight="1" thickBot="1">
      <c r="H116" s="53" t="s">
        <v>172</v>
      </c>
      <c r="I116" s="51"/>
      <c r="J116" s="51"/>
      <c r="K116" s="51"/>
      <c r="L116" s="52"/>
      <c r="M116" s="54">
        <f>ROUND(SUM(M113:M115),0)</f>
        <v>0</v>
      </c>
    </row>
  </sheetData>
  <mergeCells count="92">
    <mergeCell ref="H112:I112"/>
    <mergeCell ref="J114:K114"/>
    <mergeCell ref="H116:K116"/>
    <mergeCell ref="B105:E105"/>
    <mergeCell ref="G102:H102"/>
    <mergeCell ref="G103:H103"/>
    <mergeCell ref="H108:J108"/>
    <mergeCell ref="H110:J110"/>
    <mergeCell ref="H111:J111"/>
    <mergeCell ref="B94:E94"/>
    <mergeCell ref="G94:M94"/>
    <mergeCell ref="B98:E98"/>
    <mergeCell ref="G96:H96"/>
    <mergeCell ref="B100:E100"/>
    <mergeCell ref="G100:M100"/>
    <mergeCell ref="G81:H81"/>
    <mergeCell ref="B85:E85"/>
    <mergeCell ref="G85:M85"/>
    <mergeCell ref="B92:E92"/>
    <mergeCell ref="G87:H87"/>
    <mergeCell ref="G88:H88"/>
    <mergeCell ref="G89:H89"/>
    <mergeCell ref="G90:H90"/>
    <mergeCell ref="G75:H75"/>
    <mergeCell ref="G76:H76"/>
    <mergeCell ref="G77:H77"/>
    <mergeCell ref="G78:H78"/>
    <mergeCell ref="G79:H79"/>
    <mergeCell ref="G80:H80"/>
    <mergeCell ref="G63:H63"/>
    <mergeCell ref="G64:H64"/>
    <mergeCell ref="G65:H65"/>
    <mergeCell ref="B69:E69"/>
    <mergeCell ref="G69:M69"/>
    <mergeCell ref="B83:E83"/>
    <mergeCell ref="G71:H71"/>
    <mergeCell ref="G72:H72"/>
    <mergeCell ref="G73:H73"/>
    <mergeCell ref="G74:H74"/>
    <mergeCell ref="G57:H57"/>
    <mergeCell ref="G58:H58"/>
    <mergeCell ref="G59:H59"/>
    <mergeCell ref="G60:H60"/>
    <mergeCell ref="G61:H61"/>
    <mergeCell ref="G62:H62"/>
    <mergeCell ref="B49:E49"/>
    <mergeCell ref="G46:H46"/>
    <mergeCell ref="G47:H47"/>
    <mergeCell ref="B51:E51"/>
    <mergeCell ref="G51:M51"/>
    <mergeCell ref="B67:E67"/>
    <mergeCell ref="G53:H53"/>
    <mergeCell ref="G54:H54"/>
    <mergeCell ref="G55:H55"/>
    <mergeCell ref="G56:H56"/>
    <mergeCell ref="B42:E42"/>
    <mergeCell ref="G37:H37"/>
    <mergeCell ref="G38:H38"/>
    <mergeCell ref="G39:H39"/>
    <mergeCell ref="G40:H40"/>
    <mergeCell ref="B44:E44"/>
    <mergeCell ref="G44:M44"/>
    <mergeCell ref="G25:H25"/>
    <mergeCell ref="B29:E29"/>
    <mergeCell ref="G29:M29"/>
    <mergeCell ref="B33:E33"/>
    <mergeCell ref="G31:H31"/>
    <mergeCell ref="B35:E35"/>
    <mergeCell ref="G35:M35"/>
    <mergeCell ref="G19:H19"/>
    <mergeCell ref="G20:H20"/>
    <mergeCell ref="G21:H21"/>
    <mergeCell ref="G22:H22"/>
    <mergeCell ref="G23:H23"/>
    <mergeCell ref="G24:H24"/>
    <mergeCell ref="B7:D7"/>
    <mergeCell ref="I7:J7"/>
    <mergeCell ref="B12:E12"/>
    <mergeCell ref="G12:M12"/>
    <mergeCell ref="B27:E27"/>
    <mergeCell ref="G14:H14"/>
    <mergeCell ref="G15:H15"/>
    <mergeCell ref="G16:H16"/>
    <mergeCell ref="G17:H17"/>
    <mergeCell ref="G18:H18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2020-01-25T10:07:40Z</dcterms:created>
  <dcterms:modified xsi:type="dcterms:W3CDTF">2020-01-25T10:08:30Z</dcterms:modified>
</cp:coreProperties>
</file>