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najakubu/Desktop/Rozpočet_A/"/>
    </mc:Choice>
  </mc:AlternateContent>
  <xr:revisionPtr revIDLastSave="0" documentId="13_ncr:1_{4FB0F69A-4DC0-3140-BEAA-C28048C4E5CC}" xr6:coauthVersionLast="45" xr6:coauthVersionMax="45" xr10:uidLastSave="{00000000-0000-0000-0000-000000000000}"/>
  <bookViews>
    <workbookView xWindow="0" yWindow="0" windowWidth="28800" windowHeight="18000" firstSheet="3" activeTab="6" xr2:uid="{00000000-000D-0000-FFFF-FFFF00000000}"/>
  </bookViews>
  <sheets>
    <sheet name="Krycí list" sheetId="1" r:id="rId1"/>
    <sheet name="Rekapitulace" sheetId="2" r:id="rId2"/>
    <sheet name="Položky_demontáže" sheetId="3" r:id="rId3"/>
    <sheet name="Položky_zesílení sloupů 1_17NP" sheetId="8" r:id="rId4"/>
    <sheet name="Položky_zateplení stropu_1PP" sheetId="7" r:id="rId5"/>
    <sheet name="Položky_opláštění_1_19NP" sheetId="4" r:id="rId6"/>
    <sheet name="Položky_střecha" sheetId="6" r:id="rId7"/>
    <sheet name="Položky_opláštění nástavby" sheetId="9" r:id="rId8"/>
  </sheets>
  <externalReferences>
    <externalReference r:id="rId9"/>
  </externalReference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Rekapitulace!$G$13</definedName>
    <definedName name="Dodavka0">Položky_demontáže!#REF!</definedName>
    <definedName name="HSV">Rekapitulace!$E$13</definedName>
    <definedName name="HSV0">Položky_demontáže!#REF!</definedName>
    <definedName name="HZS">Rekapitulace!$I$13</definedName>
    <definedName name="HZS0">Položky_demontáže!#REF!</definedName>
    <definedName name="JKSO">'Krycí list'!$G$2</definedName>
    <definedName name="MJ">'Krycí list'!$G$5</definedName>
    <definedName name="Mont">Rekapitulace!$H$13</definedName>
    <definedName name="Montaz0">Položky_demontáže!#REF!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Položky_demontáže!$1:$6</definedName>
    <definedName name="_xlnm.Print_Titles" localSheetId="1">Rekapitulace!$1:$6</definedName>
    <definedName name="Objednatel">'Krycí list'!$C$10</definedName>
    <definedName name="_xlnm.Print_Area" localSheetId="0">'Krycí list'!$A$1:$G$36</definedName>
    <definedName name="_xlnm.Print_Area" localSheetId="2">Položky_demontáže!$A$1:$G$138</definedName>
    <definedName name="_xlnm.Print_Area" localSheetId="1">Rekapitulace!$A$1:$I$26</definedName>
    <definedName name="PocetMJ">'Krycí list'!$G$6</definedName>
    <definedName name="Poznamka">'Krycí list'!$B$37</definedName>
    <definedName name="Projektant">'Krycí list'!$C$8</definedName>
    <definedName name="PSV">Rekapitulace!$F$13</definedName>
    <definedName name="PSV0">Položky_demontáže!#REF!</definedName>
    <definedName name="SazbaDPH1">'Krycí list'!$C$30</definedName>
    <definedName name="SazbaDPH2">'Krycí list'!$C$32</definedName>
    <definedName name="SloupecCC">Položky_demontáže!$G$6</definedName>
    <definedName name="SloupecCisloPol">Položky_demontáže!$B$6</definedName>
    <definedName name="SloupecCH">Položky_demontáže!#REF!</definedName>
    <definedName name="SloupecJC">Položky_demontáže!$F$6</definedName>
    <definedName name="SloupecJH">Položky_demontáže!#REF!</definedName>
    <definedName name="SloupecMJ">Položky_demontáže!$D$6</definedName>
    <definedName name="SloupecMnozstvi">Položky_demontáže!$E$6</definedName>
    <definedName name="SloupecNazPol">Položky_demontáže!$C$6</definedName>
    <definedName name="SloupecPC">Položky_demontáže!$A$6</definedName>
    <definedName name="solver_lin" localSheetId="2" hidden="1">0</definedName>
    <definedName name="solver_num" localSheetId="2" hidden="1">0</definedName>
    <definedName name="solver_opt" localSheetId="2" hidden="1">Položky_demontáže!#REF!</definedName>
    <definedName name="solver_typ" localSheetId="2" hidden="1">1</definedName>
    <definedName name="solver_val" localSheetId="2" hidden="1">0</definedName>
    <definedName name="střecha">'[1]Krycí list'!$C$5</definedName>
    <definedName name="Typ">Položky_demontáže!#REF!</definedName>
    <definedName name="VRN">Rekapitulace!$H$26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G22" i="2"/>
  <c r="G25" i="2"/>
  <c r="G20" i="2"/>
  <c r="G21" i="2"/>
  <c r="G23" i="2"/>
  <c r="G24" i="2"/>
  <c r="G19" i="2"/>
  <c r="G18" i="2"/>
  <c r="G13" i="9"/>
  <c r="G11" i="9"/>
  <c r="G16" i="4"/>
  <c r="G14" i="4"/>
  <c r="G156" i="8"/>
  <c r="A7" i="2" l="1"/>
  <c r="A12" i="2"/>
  <c r="A11" i="2"/>
  <c r="A10" i="2"/>
  <c r="G12" i="9" l="1"/>
  <c r="G9" i="9"/>
  <c r="G8" i="9"/>
  <c r="G7" i="9"/>
  <c r="G6" i="9"/>
  <c r="G5" i="9"/>
  <c r="G4" i="9"/>
  <c r="F12" i="2" l="1"/>
  <c r="BA154" i="8"/>
  <c r="V153" i="8"/>
  <c r="Q153" i="8"/>
  <c r="O153" i="8"/>
  <c r="K153" i="8"/>
  <c r="I153" i="8"/>
  <c r="M153" i="8"/>
  <c r="BA151" i="8"/>
  <c r="V150" i="8"/>
  <c r="V149" i="8" s="1"/>
  <c r="Q150" i="8"/>
  <c r="Q149" i="8" s="1"/>
  <c r="O150" i="8"/>
  <c r="K150" i="8"/>
  <c r="K149" i="8" s="1"/>
  <c r="I150" i="8"/>
  <c r="I149" i="8" s="1"/>
  <c r="M150" i="8"/>
  <c r="O149" i="8"/>
  <c r="G149" i="8"/>
  <c r="V148" i="8"/>
  <c r="Q148" i="8"/>
  <c r="O148" i="8"/>
  <c r="M148" i="8"/>
  <c r="K148" i="8"/>
  <c r="I148" i="8"/>
  <c r="V145" i="8"/>
  <c r="V144" i="8" s="1"/>
  <c r="Q145" i="8"/>
  <c r="O145" i="8"/>
  <c r="M145" i="8"/>
  <c r="K145" i="8"/>
  <c r="K144" i="8" s="1"/>
  <c r="I145" i="8"/>
  <c r="G145" i="8"/>
  <c r="Q144" i="8"/>
  <c r="O144" i="8"/>
  <c r="I144" i="8"/>
  <c r="G144" i="8"/>
  <c r="V142" i="8"/>
  <c r="Q142" i="8"/>
  <c r="O142" i="8"/>
  <c r="K142" i="8"/>
  <c r="I142" i="8"/>
  <c r="G142" i="8"/>
  <c r="M142" i="8" s="1"/>
  <c r="V141" i="8"/>
  <c r="Q141" i="8"/>
  <c r="O141" i="8"/>
  <c r="K141" i="8"/>
  <c r="I141" i="8"/>
  <c r="G141" i="8"/>
  <c r="M141" i="8" s="1"/>
  <c r="V140" i="8"/>
  <c r="Q140" i="8"/>
  <c r="O140" i="8"/>
  <c r="M140" i="8"/>
  <c r="K140" i="8"/>
  <c r="I140" i="8"/>
  <c r="G140" i="8"/>
  <c r="V137" i="8"/>
  <c r="Q137" i="8"/>
  <c r="O137" i="8"/>
  <c r="K137" i="8"/>
  <c r="I137" i="8"/>
  <c r="G137" i="8"/>
  <c r="M137" i="8" s="1"/>
  <c r="E137" i="8"/>
  <c r="V131" i="8"/>
  <c r="Q131" i="8"/>
  <c r="O131" i="8"/>
  <c r="K131" i="8"/>
  <c r="I131" i="8"/>
  <c r="G131" i="8"/>
  <c r="M131" i="8" s="1"/>
  <c r="V129" i="8"/>
  <c r="Q129" i="8"/>
  <c r="O129" i="8"/>
  <c r="K129" i="8"/>
  <c r="I129" i="8"/>
  <c r="G129" i="8"/>
  <c r="M129" i="8" s="1"/>
  <c r="V127" i="8"/>
  <c r="Q127" i="8"/>
  <c r="O127" i="8"/>
  <c r="K127" i="8"/>
  <c r="I127" i="8"/>
  <c r="G127" i="8"/>
  <c r="M127" i="8" s="1"/>
  <c r="V125" i="8"/>
  <c r="Q125" i="8"/>
  <c r="O125" i="8"/>
  <c r="K125" i="8"/>
  <c r="I125" i="8"/>
  <c r="G125" i="8"/>
  <c r="M125" i="8" s="1"/>
  <c r="V123" i="8"/>
  <c r="Q123" i="8"/>
  <c r="O123" i="8"/>
  <c r="K123" i="8"/>
  <c r="I123" i="8"/>
  <c r="G123" i="8"/>
  <c r="M123" i="8" s="1"/>
  <c r="V121" i="8"/>
  <c r="Q121" i="8"/>
  <c r="O121" i="8"/>
  <c r="K121" i="8"/>
  <c r="I121" i="8"/>
  <c r="G121" i="8"/>
  <c r="M121" i="8" s="1"/>
  <c r="V117" i="8"/>
  <c r="Q117" i="8"/>
  <c r="O117" i="8"/>
  <c r="K117" i="8"/>
  <c r="I117" i="8"/>
  <c r="G117" i="8"/>
  <c r="M117" i="8" s="1"/>
  <c r="V107" i="8"/>
  <c r="Q107" i="8"/>
  <c r="O107" i="8"/>
  <c r="K107" i="8"/>
  <c r="I107" i="8"/>
  <c r="G107" i="8"/>
  <c r="M107" i="8" s="1"/>
  <c r="V102" i="8"/>
  <c r="Q102" i="8"/>
  <c r="O102" i="8"/>
  <c r="K102" i="8"/>
  <c r="I102" i="8"/>
  <c r="G102" i="8"/>
  <c r="M102" i="8" s="1"/>
  <c r="V93" i="8"/>
  <c r="Q93" i="8"/>
  <c r="O93" i="8"/>
  <c r="K93" i="8"/>
  <c r="I93" i="8"/>
  <c r="G93" i="8"/>
  <c r="M93" i="8" s="1"/>
  <c r="V90" i="8"/>
  <c r="Q90" i="8"/>
  <c r="O90" i="8"/>
  <c r="K90" i="8"/>
  <c r="I90" i="8"/>
  <c r="G90" i="8"/>
  <c r="M90" i="8" s="1"/>
  <c r="V85" i="8"/>
  <c r="Q85" i="8"/>
  <c r="O85" i="8"/>
  <c r="K85" i="8"/>
  <c r="I85" i="8"/>
  <c r="G85" i="8"/>
  <c r="M85" i="8" s="1"/>
  <c r="V79" i="8"/>
  <c r="Q79" i="8"/>
  <c r="O79" i="8"/>
  <c r="K79" i="8"/>
  <c r="I79" i="8"/>
  <c r="G79" i="8"/>
  <c r="M79" i="8" s="1"/>
  <c r="V75" i="8"/>
  <c r="Q75" i="8"/>
  <c r="O75" i="8"/>
  <c r="K75" i="8"/>
  <c r="I75" i="8"/>
  <c r="G75" i="8"/>
  <c r="M75" i="8" s="1"/>
  <c r="V72" i="8"/>
  <c r="Q72" i="8"/>
  <c r="O72" i="8"/>
  <c r="K72" i="8"/>
  <c r="I72" i="8"/>
  <c r="G72" i="8"/>
  <c r="M72" i="8" s="1"/>
  <c r="V68" i="8"/>
  <c r="Q68" i="8"/>
  <c r="O68" i="8"/>
  <c r="M68" i="8"/>
  <c r="K68" i="8"/>
  <c r="I68" i="8"/>
  <c r="G68" i="8"/>
  <c r="V64" i="8"/>
  <c r="Q64" i="8"/>
  <c r="O64" i="8"/>
  <c r="K64" i="8"/>
  <c r="I64" i="8"/>
  <c r="G64" i="8"/>
  <c r="M64" i="8" s="1"/>
  <c r="V60" i="8"/>
  <c r="Q60" i="8"/>
  <c r="O60" i="8"/>
  <c r="M60" i="8"/>
  <c r="K60" i="8"/>
  <c r="I60" i="8"/>
  <c r="G60" i="8"/>
  <c r="V55" i="8"/>
  <c r="Q55" i="8"/>
  <c r="O55" i="8"/>
  <c r="M55" i="8"/>
  <c r="K55" i="8"/>
  <c r="I55" i="8"/>
  <c r="G55" i="8"/>
  <c r="V50" i="8"/>
  <c r="Q50" i="8"/>
  <c r="O50" i="8"/>
  <c r="K50" i="8"/>
  <c r="I50" i="8"/>
  <c r="G50" i="8"/>
  <c r="M50" i="8" s="1"/>
  <c r="V48" i="8"/>
  <c r="Q48" i="8"/>
  <c r="O48" i="8"/>
  <c r="K48" i="8"/>
  <c r="I48" i="8"/>
  <c r="G48" i="8"/>
  <c r="M48" i="8" s="1"/>
  <c r="V47" i="8"/>
  <c r="Q47" i="8"/>
  <c r="O47" i="8"/>
  <c r="M47" i="8"/>
  <c r="K47" i="8"/>
  <c r="I47" i="8"/>
  <c r="G47" i="8"/>
  <c r="V46" i="8"/>
  <c r="Q46" i="8"/>
  <c r="O46" i="8"/>
  <c r="M46" i="8"/>
  <c r="K46" i="8"/>
  <c r="I46" i="8"/>
  <c r="G46" i="8"/>
  <c r="V44" i="8"/>
  <c r="Q44" i="8"/>
  <c r="O44" i="8"/>
  <c r="K44" i="8"/>
  <c r="I44" i="8"/>
  <c r="G44" i="8"/>
  <c r="M44" i="8" s="1"/>
  <c r="V42" i="8"/>
  <c r="Q42" i="8"/>
  <c r="O42" i="8"/>
  <c r="K42" i="8"/>
  <c r="I42" i="8"/>
  <c r="G42" i="8"/>
  <c r="M42" i="8" s="1"/>
  <c r="V37" i="8"/>
  <c r="Q37" i="8"/>
  <c r="O37" i="8"/>
  <c r="K37" i="8"/>
  <c r="I37" i="8"/>
  <c r="G37" i="8"/>
  <c r="M37" i="8" s="1"/>
  <c r="V31" i="8"/>
  <c r="Q31" i="8"/>
  <c r="O31" i="8"/>
  <c r="K31" i="8"/>
  <c r="I31" i="8"/>
  <c r="G31" i="8"/>
  <c r="M31" i="8" s="1"/>
  <c r="V26" i="8"/>
  <c r="V25" i="8" s="1"/>
  <c r="Q26" i="8"/>
  <c r="Q25" i="8" s="1"/>
  <c r="O26" i="8"/>
  <c r="K26" i="8"/>
  <c r="K25" i="8" s="1"/>
  <c r="I26" i="8"/>
  <c r="I25" i="8" s="1"/>
  <c r="G26" i="8"/>
  <c r="M26" i="8" s="1"/>
  <c r="O25" i="8"/>
  <c r="G25" i="8"/>
  <c r="V24" i="8"/>
  <c r="Q24" i="8"/>
  <c r="Q23" i="8" s="1"/>
  <c r="O24" i="8"/>
  <c r="O23" i="8" s="1"/>
  <c r="K24" i="8"/>
  <c r="I24" i="8"/>
  <c r="I23" i="8" s="1"/>
  <c r="G24" i="8"/>
  <c r="G23" i="8" s="1"/>
  <c r="V23" i="8"/>
  <c r="K23" i="8"/>
  <c r="V20" i="8"/>
  <c r="V19" i="8" s="1"/>
  <c r="Q20" i="8"/>
  <c r="Q19" i="8" s="1"/>
  <c r="O20" i="8"/>
  <c r="K20" i="8"/>
  <c r="K19" i="8" s="1"/>
  <c r="I20" i="8"/>
  <c r="I19" i="8" s="1"/>
  <c r="G20" i="8"/>
  <c r="M20" i="8" s="1"/>
  <c r="M19" i="8" s="1"/>
  <c r="O19" i="8"/>
  <c r="G19" i="8"/>
  <c r="V17" i="8"/>
  <c r="Q17" i="8"/>
  <c r="Q16" i="8" s="1"/>
  <c r="O17" i="8"/>
  <c r="O16" i="8" s="1"/>
  <c r="K17" i="8"/>
  <c r="I17" i="8"/>
  <c r="I16" i="8" s="1"/>
  <c r="G17" i="8"/>
  <c r="G16" i="8" s="1"/>
  <c r="V16" i="8"/>
  <c r="K16" i="8"/>
  <c r="V13" i="8"/>
  <c r="V12" i="8" s="1"/>
  <c r="Q13" i="8"/>
  <c r="Q12" i="8" s="1"/>
  <c r="O13" i="8"/>
  <c r="M13" i="8"/>
  <c r="M12" i="8" s="1"/>
  <c r="K13" i="8"/>
  <c r="K12" i="8" s="1"/>
  <c r="I13" i="8"/>
  <c r="I12" i="8" s="1"/>
  <c r="G13" i="8"/>
  <c r="O12" i="8"/>
  <c r="G12" i="8"/>
  <c r="V11" i="8"/>
  <c r="Q11" i="8"/>
  <c r="Q10" i="8" s="1"/>
  <c r="O11" i="8"/>
  <c r="O10" i="8" s="1"/>
  <c r="K11" i="8"/>
  <c r="I11" i="8"/>
  <c r="I10" i="8" s="1"/>
  <c r="G11" i="8"/>
  <c r="G10" i="8" s="1"/>
  <c r="V10" i="8"/>
  <c r="K10" i="8"/>
  <c r="V9" i="8"/>
  <c r="V8" i="8" s="1"/>
  <c r="Q9" i="8"/>
  <c r="Q8" i="8" s="1"/>
  <c r="O9" i="8"/>
  <c r="K9" i="8"/>
  <c r="K8" i="8" s="1"/>
  <c r="I9" i="8"/>
  <c r="I8" i="8" s="1"/>
  <c r="G9" i="8"/>
  <c r="M9" i="8" s="1"/>
  <c r="M8" i="8" s="1"/>
  <c r="O8" i="8"/>
  <c r="G8" i="8"/>
  <c r="M144" i="8" l="1"/>
  <c r="M149" i="8"/>
  <c r="M24" i="8"/>
  <c r="M23" i="8" s="1"/>
  <c r="M17" i="8"/>
  <c r="M16" i="8" s="1"/>
  <c r="E8" i="2"/>
  <c r="M11" i="8"/>
  <c r="M10" i="8" s="1"/>
  <c r="M25" i="8"/>
  <c r="V19" i="7" l="1"/>
  <c r="Q19" i="7"/>
  <c r="O19" i="7"/>
  <c r="M19" i="7"/>
  <c r="K19" i="7"/>
  <c r="I19" i="7"/>
  <c r="V17" i="7"/>
  <c r="Q17" i="7"/>
  <c r="O17" i="7"/>
  <c r="M17" i="7"/>
  <c r="K17" i="7"/>
  <c r="I17" i="7"/>
  <c r="V16" i="7"/>
  <c r="V12" i="7" s="1"/>
  <c r="Q16" i="7"/>
  <c r="O16" i="7"/>
  <c r="K16" i="7"/>
  <c r="K12" i="7" s="1"/>
  <c r="I16" i="7"/>
  <c r="M16" i="7"/>
  <c r="V13" i="7"/>
  <c r="Q13" i="7"/>
  <c r="Q12" i="7" s="1"/>
  <c r="O13" i="7"/>
  <c r="O12" i="7" s="1"/>
  <c r="K13" i="7"/>
  <c r="I13" i="7"/>
  <c r="I12" i="7" s="1"/>
  <c r="M13" i="7"/>
  <c r="G12" i="7"/>
  <c r="V11" i="7"/>
  <c r="V10" i="7" s="1"/>
  <c r="Q11" i="7"/>
  <c r="O11" i="7"/>
  <c r="M11" i="7"/>
  <c r="M10" i="7" s="1"/>
  <c r="K11" i="7"/>
  <c r="K10" i="7" s="1"/>
  <c r="I11" i="7"/>
  <c r="Q10" i="7"/>
  <c r="O10" i="7"/>
  <c r="I10" i="7"/>
  <c r="G10" i="7"/>
  <c r="V9" i="7"/>
  <c r="Q9" i="7"/>
  <c r="Q8" i="7" s="1"/>
  <c r="O9" i="7"/>
  <c r="O8" i="7" s="1"/>
  <c r="M9" i="7"/>
  <c r="M8" i="7" s="1"/>
  <c r="K9" i="7"/>
  <c r="I9" i="7"/>
  <c r="I8" i="7" s="1"/>
  <c r="V8" i="7"/>
  <c r="K8" i="7"/>
  <c r="G8" i="7"/>
  <c r="G21" i="7" l="1"/>
  <c r="E9" i="2" s="1"/>
  <c r="M12" i="7"/>
  <c r="C93" i="6" l="1"/>
  <c r="BG92" i="6"/>
  <c r="BG93" i="6" s="1"/>
  <c r="BF92" i="6"/>
  <c r="BF93" i="6" s="1"/>
  <c r="BE92" i="6"/>
  <c r="BE93" i="6" s="1"/>
  <c r="BC92" i="6"/>
  <c r="BC93" i="6" s="1"/>
  <c r="K92" i="6"/>
  <c r="K93" i="6" s="1"/>
  <c r="I92" i="6"/>
  <c r="I93" i="6" s="1"/>
  <c r="G92" i="6"/>
  <c r="BD92" i="6" s="1"/>
  <c r="BD93" i="6" s="1"/>
  <c r="I90" i="6"/>
  <c r="C90" i="6"/>
  <c r="BG89" i="6"/>
  <c r="BF89" i="6"/>
  <c r="BE89" i="6"/>
  <c r="BC89" i="6"/>
  <c r="K89" i="6"/>
  <c r="I89" i="6"/>
  <c r="G89" i="6"/>
  <c r="BD89" i="6" s="1"/>
  <c r="BG88" i="6"/>
  <c r="BF88" i="6"/>
  <c r="BE88" i="6"/>
  <c r="BC88" i="6"/>
  <c r="K88" i="6"/>
  <c r="I88" i="6"/>
  <c r="G88" i="6"/>
  <c r="BD88" i="6" s="1"/>
  <c r="BG87" i="6"/>
  <c r="BF87" i="6"/>
  <c r="BE87" i="6"/>
  <c r="BC87" i="6"/>
  <c r="K87" i="6"/>
  <c r="I87" i="6"/>
  <c r="G87" i="6"/>
  <c r="BD87" i="6" s="1"/>
  <c r="BG86" i="6"/>
  <c r="BF86" i="6"/>
  <c r="BE86" i="6"/>
  <c r="BC86" i="6"/>
  <c r="K86" i="6"/>
  <c r="I86" i="6"/>
  <c r="G86" i="6"/>
  <c r="BD86" i="6" s="1"/>
  <c r="BG85" i="6"/>
  <c r="BF85" i="6"/>
  <c r="BE85" i="6"/>
  <c r="BC85" i="6"/>
  <c r="K85" i="6"/>
  <c r="I85" i="6"/>
  <c r="G85" i="6"/>
  <c r="BD85" i="6" s="1"/>
  <c r="BG84" i="6"/>
  <c r="BF84" i="6"/>
  <c r="BE84" i="6"/>
  <c r="BC84" i="6"/>
  <c r="K84" i="6"/>
  <c r="I84" i="6"/>
  <c r="G84" i="6"/>
  <c r="BD84" i="6" s="1"/>
  <c r="BG83" i="6"/>
  <c r="BF83" i="6"/>
  <c r="BE83" i="6"/>
  <c r="BE90" i="6" s="1"/>
  <c r="BC83" i="6"/>
  <c r="K83" i="6"/>
  <c r="K90" i="6" s="1"/>
  <c r="I83" i="6"/>
  <c r="G83" i="6"/>
  <c r="K81" i="6"/>
  <c r="C81" i="6"/>
  <c r="BG80" i="6"/>
  <c r="BF80" i="6"/>
  <c r="BF81" i="6" s="1"/>
  <c r="BE80" i="6"/>
  <c r="BC80" i="6"/>
  <c r="K80" i="6"/>
  <c r="I80" i="6"/>
  <c r="G80" i="6"/>
  <c r="BD80" i="6" s="1"/>
  <c r="BG79" i="6"/>
  <c r="BG81" i="6" s="1"/>
  <c r="BF79" i="6"/>
  <c r="BE79" i="6"/>
  <c r="BE81" i="6" s="1"/>
  <c r="BC79" i="6"/>
  <c r="BC81" i="6" s="1"/>
  <c r="K79" i="6"/>
  <c r="I79" i="6"/>
  <c r="I81" i="6" s="1"/>
  <c r="G79" i="6"/>
  <c r="G81" i="6" s="1"/>
  <c r="C77" i="6"/>
  <c r="BG76" i="6"/>
  <c r="BF76" i="6"/>
  <c r="BE76" i="6"/>
  <c r="BC76" i="6"/>
  <c r="K76" i="6"/>
  <c r="I76" i="6"/>
  <c r="G76" i="6"/>
  <c r="BD76" i="6" s="1"/>
  <c r="BG75" i="6"/>
  <c r="BF75" i="6"/>
  <c r="BE75" i="6"/>
  <c r="BC75" i="6"/>
  <c r="K75" i="6"/>
  <c r="I75" i="6"/>
  <c r="G75" i="6"/>
  <c r="BD75" i="6" s="1"/>
  <c r="BG74" i="6"/>
  <c r="BF74" i="6"/>
  <c r="BE74" i="6"/>
  <c r="BC74" i="6"/>
  <c r="K74" i="6"/>
  <c r="I74" i="6"/>
  <c r="G74" i="6"/>
  <c r="BD74" i="6" s="1"/>
  <c r="BG73" i="6"/>
  <c r="BF73" i="6"/>
  <c r="BE73" i="6"/>
  <c r="BC73" i="6"/>
  <c r="K73" i="6"/>
  <c r="I73" i="6"/>
  <c r="G73" i="6"/>
  <c r="BD73" i="6" s="1"/>
  <c r="BG72" i="6"/>
  <c r="BF72" i="6"/>
  <c r="BE72" i="6"/>
  <c r="BC72" i="6"/>
  <c r="K72" i="6"/>
  <c r="I72" i="6"/>
  <c r="G72" i="6"/>
  <c r="BD72" i="6" s="1"/>
  <c r="BG71" i="6"/>
  <c r="BF71" i="6"/>
  <c r="BE71" i="6"/>
  <c r="BC71" i="6"/>
  <c r="K71" i="6"/>
  <c r="I71" i="6"/>
  <c r="G71" i="6"/>
  <c r="BD71" i="6" s="1"/>
  <c r="BG70" i="6"/>
  <c r="BF70" i="6"/>
  <c r="BE70" i="6"/>
  <c r="BC70" i="6"/>
  <c r="K70" i="6"/>
  <c r="I70" i="6"/>
  <c r="G70" i="6"/>
  <c r="BD70" i="6" s="1"/>
  <c r="BG69" i="6"/>
  <c r="BG77" i="6" s="1"/>
  <c r="BF69" i="6"/>
  <c r="BF77" i="6" s="1"/>
  <c r="BE69" i="6"/>
  <c r="BE77" i="6" s="1"/>
  <c r="BC69" i="6"/>
  <c r="BC77" i="6" s="1"/>
  <c r="K69" i="6"/>
  <c r="K77" i="6" s="1"/>
  <c r="I69" i="6"/>
  <c r="I77" i="6" s="1"/>
  <c r="G69" i="6"/>
  <c r="BD69" i="6" s="1"/>
  <c r="C67" i="6"/>
  <c r="BG66" i="6"/>
  <c r="BF66" i="6"/>
  <c r="BE66" i="6"/>
  <c r="BC66" i="6"/>
  <c r="K66" i="6"/>
  <c r="I66" i="6"/>
  <c r="G66" i="6"/>
  <c r="BD66" i="6" s="1"/>
  <c r="BG65" i="6"/>
  <c r="BF65" i="6"/>
  <c r="BE65" i="6"/>
  <c r="BC65" i="6"/>
  <c r="K65" i="6"/>
  <c r="I65" i="6"/>
  <c r="G65" i="6"/>
  <c r="BD65" i="6" s="1"/>
  <c r="BG64" i="6"/>
  <c r="BF64" i="6"/>
  <c r="BE64" i="6"/>
  <c r="BC64" i="6"/>
  <c r="K64" i="6"/>
  <c r="I64" i="6"/>
  <c r="G64" i="6"/>
  <c r="BD64" i="6" s="1"/>
  <c r="BG63" i="6"/>
  <c r="BF63" i="6"/>
  <c r="BE63" i="6"/>
  <c r="BC63" i="6"/>
  <c r="K63" i="6"/>
  <c r="I63" i="6"/>
  <c r="G63" i="6"/>
  <c r="BD63" i="6" s="1"/>
  <c r="BG62" i="6"/>
  <c r="BF62" i="6"/>
  <c r="BE62" i="6"/>
  <c r="BC62" i="6"/>
  <c r="K62" i="6"/>
  <c r="I62" i="6"/>
  <c r="G62" i="6"/>
  <c r="BD62" i="6" s="1"/>
  <c r="BG61" i="6"/>
  <c r="BF61" i="6"/>
  <c r="BE61" i="6"/>
  <c r="BC61" i="6"/>
  <c r="K61" i="6"/>
  <c r="I61" i="6"/>
  <c r="G61" i="6"/>
  <c r="BD61" i="6" s="1"/>
  <c r="BG60" i="6"/>
  <c r="BF60" i="6"/>
  <c r="BE60" i="6"/>
  <c r="BC60" i="6"/>
  <c r="K60" i="6"/>
  <c r="I60" i="6"/>
  <c r="G60" i="6"/>
  <c r="BD60" i="6" s="1"/>
  <c r="BG59" i="6"/>
  <c r="BF59" i="6"/>
  <c r="BE59" i="6"/>
  <c r="BC59" i="6"/>
  <c r="K59" i="6"/>
  <c r="I59" i="6"/>
  <c r="G59" i="6"/>
  <c r="BD59" i="6" s="1"/>
  <c r="BG58" i="6"/>
  <c r="BF58" i="6"/>
  <c r="BE58" i="6"/>
  <c r="BC58" i="6"/>
  <c r="K58" i="6"/>
  <c r="K67" i="6" s="1"/>
  <c r="I58" i="6"/>
  <c r="I67" i="6" s="1"/>
  <c r="G58" i="6"/>
  <c r="BD58" i="6" s="1"/>
  <c r="I56" i="6"/>
  <c r="C56" i="6"/>
  <c r="BG55" i="6"/>
  <c r="BF55" i="6"/>
  <c r="BE55" i="6"/>
  <c r="BC55" i="6"/>
  <c r="K55" i="6"/>
  <c r="I55" i="6"/>
  <c r="G55" i="6"/>
  <c r="BD55" i="6" s="1"/>
  <c r="BG54" i="6"/>
  <c r="BF54" i="6"/>
  <c r="BE54" i="6"/>
  <c r="BC54" i="6"/>
  <c r="K54" i="6"/>
  <c r="I54" i="6"/>
  <c r="G54" i="6"/>
  <c r="BD54" i="6" s="1"/>
  <c r="BG53" i="6"/>
  <c r="BF53" i="6"/>
  <c r="BE53" i="6"/>
  <c r="BC53" i="6"/>
  <c r="K53" i="6"/>
  <c r="I53" i="6"/>
  <c r="G53" i="6"/>
  <c r="BD53" i="6" s="1"/>
  <c r="BG52" i="6"/>
  <c r="BF52" i="6"/>
  <c r="BE52" i="6"/>
  <c r="BC52" i="6"/>
  <c r="K52" i="6"/>
  <c r="I52" i="6"/>
  <c r="G52" i="6"/>
  <c r="BD52" i="6" s="1"/>
  <c r="BG51" i="6"/>
  <c r="BF51" i="6"/>
  <c r="BE51" i="6"/>
  <c r="BC51" i="6"/>
  <c r="K51" i="6"/>
  <c r="I51" i="6"/>
  <c r="G51" i="6"/>
  <c r="BD51" i="6" s="1"/>
  <c r="BG50" i="6"/>
  <c r="BF50" i="6"/>
  <c r="BE50" i="6"/>
  <c r="BC50" i="6"/>
  <c r="K50" i="6"/>
  <c r="I50" i="6"/>
  <c r="G50" i="6"/>
  <c r="BD50" i="6" s="1"/>
  <c r="BG49" i="6"/>
  <c r="BF49" i="6"/>
  <c r="BE49" i="6"/>
  <c r="BC49" i="6"/>
  <c r="K49" i="6"/>
  <c r="I49" i="6"/>
  <c r="G49" i="6"/>
  <c r="BD49" i="6" s="1"/>
  <c r="BG48" i="6"/>
  <c r="BF48" i="6"/>
  <c r="BE48" i="6"/>
  <c r="BC48" i="6"/>
  <c r="K48" i="6"/>
  <c r="I48" i="6"/>
  <c r="G48" i="6"/>
  <c r="BD48" i="6" s="1"/>
  <c r="BG47" i="6"/>
  <c r="BF47" i="6"/>
  <c r="BE47" i="6"/>
  <c r="BC47" i="6"/>
  <c r="K47" i="6"/>
  <c r="I47" i="6"/>
  <c r="G47" i="6"/>
  <c r="BD47" i="6" s="1"/>
  <c r="BG46" i="6"/>
  <c r="BF46" i="6"/>
  <c r="BE46" i="6"/>
  <c r="BC46" i="6"/>
  <c r="K46" i="6"/>
  <c r="I46" i="6"/>
  <c r="G46" i="6"/>
  <c r="BD46" i="6" s="1"/>
  <c r="BG45" i="6"/>
  <c r="BF45" i="6"/>
  <c r="BE45" i="6"/>
  <c r="BC45" i="6"/>
  <c r="K45" i="6"/>
  <c r="I45" i="6"/>
  <c r="G45" i="6"/>
  <c r="BD45" i="6" s="1"/>
  <c r="BG44" i="6"/>
  <c r="BF44" i="6"/>
  <c r="BE44" i="6"/>
  <c r="BC44" i="6"/>
  <c r="K44" i="6"/>
  <c r="I44" i="6"/>
  <c r="G44" i="6"/>
  <c r="BD44" i="6" s="1"/>
  <c r="BG43" i="6"/>
  <c r="BF43" i="6"/>
  <c r="BE43" i="6"/>
  <c r="BC43" i="6"/>
  <c r="K43" i="6"/>
  <c r="I43" i="6"/>
  <c r="G43" i="6"/>
  <c r="BD43" i="6" s="1"/>
  <c r="BG42" i="6"/>
  <c r="BF42" i="6"/>
  <c r="BE42" i="6"/>
  <c r="BC42" i="6"/>
  <c r="K42" i="6"/>
  <c r="I42" i="6"/>
  <c r="G42" i="6"/>
  <c r="BD42" i="6" s="1"/>
  <c r="BG41" i="6"/>
  <c r="BF41" i="6"/>
  <c r="BE41" i="6"/>
  <c r="BC41" i="6"/>
  <c r="K41" i="6"/>
  <c r="I41" i="6"/>
  <c r="G41" i="6"/>
  <c r="BD41" i="6" s="1"/>
  <c r="BG40" i="6"/>
  <c r="BF40" i="6"/>
  <c r="BE40" i="6"/>
  <c r="BC40" i="6"/>
  <c r="K40" i="6"/>
  <c r="I40" i="6"/>
  <c r="G40" i="6"/>
  <c r="BD40" i="6" s="1"/>
  <c r="BG39" i="6"/>
  <c r="BF39" i="6"/>
  <c r="BE39" i="6"/>
  <c r="BC39" i="6"/>
  <c r="K39" i="6"/>
  <c r="I39" i="6"/>
  <c r="G39" i="6"/>
  <c r="BD39" i="6" s="1"/>
  <c r="BG38" i="6"/>
  <c r="BF38" i="6"/>
  <c r="BE38" i="6"/>
  <c r="BC38" i="6"/>
  <c r="K38" i="6"/>
  <c r="I38" i="6"/>
  <c r="G38" i="6"/>
  <c r="BD38" i="6" s="1"/>
  <c r="BG37" i="6"/>
  <c r="BF37" i="6"/>
  <c r="BE37" i="6"/>
  <c r="BC37" i="6"/>
  <c r="K37" i="6"/>
  <c r="K56" i="6" s="1"/>
  <c r="I37" i="6"/>
  <c r="G37" i="6"/>
  <c r="K35" i="6"/>
  <c r="C35" i="6"/>
  <c r="BG34" i="6"/>
  <c r="BG35" i="6" s="1"/>
  <c r="BF34" i="6"/>
  <c r="BF35" i="6" s="1"/>
  <c r="BE34" i="6"/>
  <c r="BE35" i="6" s="1"/>
  <c r="BD34" i="6"/>
  <c r="BD35" i="6" s="1"/>
  <c r="BC34" i="6"/>
  <c r="BC35" i="6" s="1"/>
  <c r="K34" i="6"/>
  <c r="I34" i="6"/>
  <c r="I35" i="6" s="1"/>
  <c r="G34" i="6"/>
  <c r="G35" i="6" s="1"/>
  <c r="C32" i="6"/>
  <c r="BG31" i="6"/>
  <c r="BF31" i="6"/>
  <c r="BE31" i="6"/>
  <c r="BD31" i="6"/>
  <c r="K31" i="6"/>
  <c r="I31" i="6"/>
  <c r="G31" i="6"/>
  <c r="BC31" i="6" s="1"/>
  <c r="BG30" i="6"/>
  <c r="BG32" i="6" s="1"/>
  <c r="BF30" i="6"/>
  <c r="BF32" i="6" s="1"/>
  <c r="BE30" i="6"/>
  <c r="BE32" i="6" s="1"/>
  <c r="BD30" i="6"/>
  <c r="K30" i="6"/>
  <c r="K32" i="6" s="1"/>
  <c r="I30" i="6"/>
  <c r="I32" i="6" s="1"/>
  <c r="G30" i="6"/>
  <c r="BC30" i="6" s="1"/>
  <c r="C28" i="6"/>
  <c r="BG27" i="6"/>
  <c r="BF27" i="6"/>
  <c r="BE27" i="6"/>
  <c r="BD27" i="6"/>
  <c r="K27" i="6"/>
  <c r="I27" i="6"/>
  <c r="G27" i="6"/>
  <c r="BC27" i="6" s="1"/>
  <c r="BG26" i="6"/>
  <c r="BG28" i="6" s="1"/>
  <c r="BF26" i="6"/>
  <c r="BE26" i="6"/>
  <c r="BE28" i="6" s="1"/>
  <c r="BD26" i="6"/>
  <c r="BD28" i="6" s="1"/>
  <c r="K26" i="6"/>
  <c r="K28" i="6" s="1"/>
  <c r="I26" i="6"/>
  <c r="I28" i="6" s="1"/>
  <c r="G26" i="6"/>
  <c r="BC26" i="6" s="1"/>
  <c r="I24" i="6"/>
  <c r="C24" i="6"/>
  <c r="BG23" i="6"/>
  <c r="BF23" i="6"/>
  <c r="BE23" i="6"/>
  <c r="BD23" i="6"/>
  <c r="BC23" i="6"/>
  <c r="K23" i="6"/>
  <c r="I23" i="6"/>
  <c r="G23" i="6"/>
  <c r="BG22" i="6"/>
  <c r="BF22" i="6"/>
  <c r="BE22" i="6"/>
  <c r="BD22" i="6"/>
  <c r="BC22" i="6"/>
  <c r="K22" i="6"/>
  <c r="I22" i="6"/>
  <c r="G22" i="6"/>
  <c r="BG21" i="6"/>
  <c r="BG24" i="6" s="1"/>
  <c r="BF21" i="6"/>
  <c r="BF24" i="6" s="1"/>
  <c r="BE21" i="6"/>
  <c r="BE24" i="6" s="1"/>
  <c r="BD21" i="6"/>
  <c r="BD24" i="6" s="1"/>
  <c r="BC21" i="6"/>
  <c r="BC24" i="6" s="1"/>
  <c r="K21" i="6"/>
  <c r="K24" i="6" s="1"/>
  <c r="I21" i="6"/>
  <c r="G21" i="6"/>
  <c r="G24" i="6" s="1"/>
  <c r="K19" i="6"/>
  <c r="C19" i="6"/>
  <c r="BG18" i="6"/>
  <c r="BF18" i="6"/>
  <c r="BE18" i="6"/>
  <c r="BD18" i="6"/>
  <c r="K18" i="6"/>
  <c r="I18" i="6"/>
  <c r="G18" i="6"/>
  <c r="BC18" i="6" s="1"/>
  <c r="BG17" i="6"/>
  <c r="BG19" i="6" s="1"/>
  <c r="BF17" i="6"/>
  <c r="BF19" i="6" s="1"/>
  <c r="BE17" i="6"/>
  <c r="BD17" i="6"/>
  <c r="BD19" i="6" s="1"/>
  <c r="BC17" i="6"/>
  <c r="K17" i="6"/>
  <c r="I17" i="6"/>
  <c r="I19" i="6" s="1"/>
  <c r="G17" i="6"/>
  <c r="C15" i="6"/>
  <c r="BG14" i="6"/>
  <c r="BF14" i="6"/>
  <c r="BE14" i="6"/>
  <c r="BD14" i="6"/>
  <c r="K14" i="6"/>
  <c r="I14" i="6"/>
  <c r="G14" i="6"/>
  <c r="BC14" i="6" s="1"/>
  <c r="BG13" i="6"/>
  <c r="BF13" i="6"/>
  <c r="BE13" i="6"/>
  <c r="BD13" i="6"/>
  <c r="K13" i="6"/>
  <c r="I13" i="6"/>
  <c r="G13" i="6"/>
  <c r="BC13" i="6" s="1"/>
  <c r="BG12" i="6"/>
  <c r="BF12" i="6"/>
  <c r="BE12" i="6"/>
  <c r="BD12" i="6"/>
  <c r="K12" i="6"/>
  <c r="I12" i="6"/>
  <c r="G12" i="6"/>
  <c r="BC12" i="6" s="1"/>
  <c r="BG11" i="6"/>
  <c r="BG15" i="6" s="1"/>
  <c r="BF11" i="6"/>
  <c r="BE11" i="6"/>
  <c r="BD11" i="6"/>
  <c r="BD15" i="6" s="1"/>
  <c r="K11" i="6"/>
  <c r="K15" i="6" s="1"/>
  <c r="I11" i="6"/>
  <c r="I15" i="6" s="1"/>
  <c r="G11" i="6"/>
  <c r="BC11" i="6" s="1"/>
  <c r="C9" i="6"/>
  <c r="BG8" i="6"/>
  <c r="BG9" i="6" s="1"/>
  <c r="BF8" i="6"/>
  <c r="BF9" i="6" s="1"/>
  <c r="BE8" i="6"/>
  <c r="BE9" i="6" s="1"/>
  <c r="BD8" i="6"/>
  <c r="BD9" i="6" s="1"/>
  <c r="K8" i="6"/>
  <c r="K9" i="6" s="1"/>
  <c r="I8" i="6"/>
  <c r="I9" i="6" s="1"/>
  <c r="G8" i="6"/>
  <c r="BC8" i="6" s="1"/>
  <c r="BC9" i="6" s="1"/>
  <c r="E4" i="6"/>
  <c r="F3" i="6"/>
  <c r="C3" i="6"/>
  <c r="G93" i="6" l="1"/>
  <c r="BG90" i="6"/>
  <c r="BF90" i="6"/>
  <c r="BC90" i="6"/>
  <c r="G90" i="6"/>
  <c r="BE67" i="6"/>
  <c r="BC67" i="6"/>
  <c r="G67" i="6"/>
  <c r="BF67" i="6"/>
  <c r="BG67" i="6"/>
  <c r="BE56" i="6"/>
  <c r="BC56" i="6"/>
  <c r="G56" i="6"/>
  <c r="BF56" i="6"/>
  <c r="BG56" i="6"/>
  <c r="BD32" i="6"/>
  <c r="BF28" i="6"/>
  <c r="G28" i="6"/>
  <c r="G19" i="6"/>
  <c r="BE19" i="6"/>
  <c r="BC19" i="6"/>
  <c r="BE15" i="6"/>
  <c r="BF15" i="6"/>
  <c r="G9" i="6"/>
  <c r="BC15" i="6"/>
  <c r="BC28" i="6"/>
  <c r="BD67" i="6"/>
  <c r="BC32" i="6"/>
  <c r="BD77" i="6"/>
  <c r="G77" i="6"/>
  <c r="BD79" i="6"/>
  <c r="BD81" i="6" s="1"/>
  <c r="G15" i="6"/>
  <c r="G32" i="6"/>
  <c r="BD37" i="6"/>
  <c r="BD56" i="6" s="1"/>
  <c r="BD83" i="6"/>
  <c r="BD90" i="6" s="1"/>
  <c r="G95" i="6" l="1"/>
  <c r="E11" i="2" s="1"/>
  <c r="G15" i="4"/>
  <c r="G12" i="4"/>
  <c r="G11" i="4"/>
  <c r="G10" i="4"/>
  <c r="G9" i="4"/>
  <c r="G8" i="4"/>
  <c r="G7" i="4"/>
  <c r="G6" i="4"/>
  <c r="G5" i="4"/>
  <c r="E10" i="2" l="1"/>
  <c r="C3" i="3"/>
  <c r="BC86" i="3" l="1"/>
  <c r="BB86" i="3"/>
  <c r="BA86" i="3"/>
  <c r="AZ86" i="3"/>
  <c r="G86" i="3"/>
  <c r="AY86" i="3" s="1"/>
  <c r="BC85" i="3"/>
  <c r="BB85" i="3"/>
  <c r="BA85" i="3"/>
  <c r="AZ85" i="3"/>
  <c r="G85" i="3"/>
  <c r="AY85" i="3" s="1"/>
  <c r="BC110" i="3"/>
  <c r="BB110" i="3"/>
  <c r="BA110" i="3"/>
  <c r="AZ110" i="3"/>
  <c r="G110" i="3"/>
  <c r="AY110" i="3" s="1"/>
  <c r="BC109" i="3"/>
  <c r="BB109" i="3"/>
  <c r="BA109" i="3"/>
  <c r="AZ109" i="3"/>
  <c r="G109" i="3"/>
  <c r="AY109" i="3" s="1"/>
  <c r="BC108" i="3"/>
  <c r="BB108" i="3"/>
  <c r="BA108" i="3"/>
  <c r="AZ108" i="3"/>
  <c r="G108" i="3"/>
  <c r="AY108" i="3" s="1"/>
  <c r="BC107" i="3"/>
  <c r="BB107" i="3"/>
  <c r="BA107" i="3"/>
  <c r="AZ107" i="3"/>
  <c r="G107" i="3"/>
  <c r="AY107" i="3" s="1"/>
  <c r="BC106" i="3"/>
  <c r="BB106" i="3"/>
  <c r="BA106" i="3"/>
  <c r="AZ106" i="3"/>
  <c r="G106" i="3"/>
  <c r="AY106" i="3" s="1"/>
  <c r="BC103" i="3"/>
  <c r="BB103" i="3"/>
  <c r="BA103" i="3"/>
  <c r="AZ103" i="3"/>
  <c r="G103" i="3"/>
  <c r="AY103" i="3" s="1"/>
  <c r="BC102" i="3" l="1"/>
  <c r="BB102" i="3"/>
  <c r="BA102" i="3"/>
  <c r="AZ102" i="3"/>
  <c r="G102" i="3"/>
  <c r="AY102" i="3" s="1"/>
  <c r="BC101" i="3"/>
  <c r="BB101" i="3"/>
  <c r="BA101" i="3"/>
  <c r="AZ101" i="3"/>
  <c r="G101" i="3"/>
  <c r="AY101" i="3" s="1"/>
  <c r="BC61" i="3"/>
  <c r="BB61" i="3"/>
  <c r="BA61" i="3"/>
  <c r="AZ61" i="3"/>
  <c r="G61" i="3"/>
  <c r="AY61" i="3" s="1"/>
  <c r="BC60" i="3"/>
  <c r="BB60" i="3"/>
  <c r="BA60" i="3"/>
  <c r="AZ60" i="3"/>
  <c r="G60" i="3"/>
  <c r="AY60" i="3" s="1"/>
  <c r="BC59" i="3"/>
  <c r="BB59" i="3"/>
  <c r="BA59" i="3"/>
  <c r="AZ59" i="3"/>
  <c r="G59" i="3"/>
  <c r="AY59" i="3" s="1"/>
  <c r="BC58" i="3"/>
  <c r="BB58" i="3"/>
  <c r="BA58" i="3"/>
  <c r="AZ58" i="3"/>
  <c r="G58" i="3"/>
  <c r="AY58" i="3" s="1"/>
  <c r="BC57" i="3"/>
  <c r="BB57" i="3"/>
  <c r="BA57" i="3"/>
  <c r="AZ57" i="3"/>
  <c r="G57" i="3"/>
  <c r="AY57" i="3" s="1"/>
  <c r="BC56" i="3"/>
  <c r="BB56" i="3"/>
  <c r="BA56" i="3"/>
  <c r="AZ56" i="3"/>
  <c r="G56" i="3"/>
  <c r="AY56" i="3" s="1"/>
  <c r="BC55" i="3"/>
  <c r="BB55" i="3"/>
  <c r="BA55" i="3"/>
  <c r="AZ55" i="3"/>
  <c r="G55" i="3"/>
  <c r="AY55" i="3" s="1"/>
  <c r="BC54" i="3"/>
  <c r="BB54" i="3"/>
  <c r="BA54" i="3"/>
  <c r="AZ54" i="3"/>
  <c r="G54" i="3"/>
  <c r="AY54" i="3" s="1"/>
  <c r="BC53" i="3"/>
  <c r="BB53" i="3"/>
  <c r="BA53" i="3"/>
  <c r="AZ53" i="3"/>
  <c r="G53" i="3"/>
  <c r="AY53" i="3" s="1"/>
  <c r="BC52" i="3"/>
  <c r="BB52" i="3"/>
  <c r="BA52" i="3"/>
  <c r="AZ52" i="3"/>
  <c r="G52" i="3"/>
  <c r="AY52" i="3" s="1"/>
  <c r="BC51" i="3"/>
  <c r="BB51" i="3"/>
  <c r="BA51" i="3"/>
  <c r="AZ51" i="3"/>
  <c r="G51" i="3"/>
  <c r="AY51" i="3" s="1"/>
  <c r="BC50" i="3"/>
  <c r="BB50" i="3"/>
  <c r="BA50" i="3"/>
  <c r="AZ50" i="3"/>
  <c r="G50" i="3"/>
  <c r="AY50" i="3" s="1"/>
  <c r="BC49" i="3"/>
  <c r="BB49" i="3"/>
  <c r="BA49" i="3"/>
  <c r="AZ49" i="3"/>
  <c r="G49" i="3"/>
  <c r="AY49" i="3" s="1"/>
  <c r="BC48" i="3"/>
  <c r="BB48" i="3"/>
  <c r="BA48" i="3"/>
  <c r="AZ48" i="3"/>
  <c r="G48" i="3"/>
  <c r="AY48" i="3" s="1"/>
  <c r="BC47" i="3"/>
  <c r="BB47" i="3"/>
  <c r="BA47" i="3"/>
  <c r="AZ47" i="3"/>
  <c r="G47" i="3"/>
  <c r="AY47" i="3" s="1"/>
  <c r="BC46" i="3"/>
  <c r="BB46" i="3"/>
  <c r="BA46" i="3"/>
  <c r="AZ46" i="3"/>
  <c r="G46" i="3"/>
  <c r="AY46" i="3" s="1"/>
  <c r="BC45" i="3"/>
  <c r="BB45" i="3"/>
  <c r="BA45" i="3"/>
  <c r="AY45" i="3"/>
  <c r="AZ45" i="3"/>
  <c r="BC44" i="3" l="1"/>
  <c r="BB44" i="3"/>
  <c r="BA44" i="3"/>
  <c r="AZ44" i="3"/>
  <c r="G44" i="3"/>
  <c r="AY44" i="3" s="1"/>
  <c r="BC81" i="3"/>
  <c r="BB81" i="3"/>
  <c r="BA81" i="3"/>
  <c r="AZ81" i="3"/>
  <c r="G81" i="3"/>
  <c r="AY81" i="3" s="1"/>
  <c r="BC80" i="3"/>
  <c r="BB80" i="3"/>
  <c r="BA80" i="3"/>
  <c r="AZ80" i="3"/>
  <c r="G80" i="3"/>
  <c r="AY80" i="3" s="1"/>
  <c r="BC79" i="3"/>
  <c r="BB79" i="3"/>
  <c r="BA79" i="3"/>
  <c r="AZ79" i="3"/>
  <c r="G79" i="3"/>
  <c r="AY79" i="3" s="1"/>
  <c r="BC78" i="3"/>
  <c r="BB78" i="3"/>
  <c r="BA78" i="3"/>
  <c r="AZ78" i="3"/>
  <c r="G78" i="3"/>
  <c r="AY78" i="3" s="1"/>
  <c r="BC77" i="3"/>
  <c r="BB77" i="3"/>
  <c r="BA77" i="3"/>
  <c r="AZ77" i="3"/>
  <c r="G77" i="3"/>
  <c r="AY77" i="3" s="1"/>
  <c r="BC76" i="3"/>
  <c r="BB76" i="3"/>
  <c r="BA76" i="3"/>
  <c r="AZ76" i="3"/>
  <c r="G76" i="3"/>
  <c r="AY76" i="3" s="1"/>
  <c r="BC75" i="3"/>
  <c r="BB75" i="3"/>
  <c r="BA75" i="3"/>
  <c r="AZ75" i="3"/>
  <c r="G75" i="3"/>
  <c r="AY75" i="3" s="1"/>
  <c r="BC74" i="3"/>
  <c r="BB74" i="3"/>
  <c r="BA74" i="3"/>
  <c r="AZ74" i="3"/>
  <c r="G74" i="3"/>
  <c r="AY74" i="3" s="1"/>
  <c r="BC73" i="3"/>
  <c r="BB73" i="3"/>
  <c r="BA73" i="3"/>
  <c r="AZ73" i="3"/>
  <c r="G73" i="3"/>
  <c r="AY73" i="3" s="1"/>
  <c r="BC72" i="3"/>
  <c r="BB72" i="3"/>
  <c r="BA72" i="3"/>
  <c r="AZ72" i="3"/>
  <c r="G72" i="3"/>
  <c r="AY72" i="3" s="1"/>
  <c r="BC71" i="3"/>
  <c r="BB71" i="3"/>
  <c r="BA71" i="3"/>
  <c r="AZ71" i="3"/>
  <c r="G71" i="3"/>
  <c r="AY71" i="3" s="1"/>
  <c r="BC70" i="3"/>
  <c r="BB70" i="3"/>
  <c r="BA70" i="3"/>
  <c r="AZ70" i="3"/>
  <c r="G70" i="3"/>
  <c r="AY70" i="3" s="1"/>
  <c r="BC69" i="3"/>
  <c r="BB69" i="3"/>
  <c r="BA69" i="3"/>
  <c r="AZ69" i="3"/>
  <c r="G69" i="3"/>
  <c r="AY69" i="3" s="1"/>
  <c r="BC68" i="3"/>
  <c r="BB68" i="3"/>
  <c r="BA68" i="3"/>
  <c r="AZ68" i="3"/>
  <c r="G68" i="3"/>
  <c r="AY68" i="3" s="1"/>
  <c r="BC67" i="3"/>
  <c r="BB67" i="3"/>
  <c r="BA67" i="3"/>
  <c r="AZ67" i="3"/>
  <c r="G67" i="3"/>
  <c r="AY67" i="3" s="1"/>
  <c r="BC66" i="3"/>
  <c r="BB66" i="3"/>
  <c r="BA66" i="3"/>
  <c r="AZ66" i="3"/>
  <c r="G66" i="3"/>
  <c r="AY66" i="3" s="1"/>
  <c r="BC65" i="3"/>
  <c r="BB65" i="3"/>
  <c r="BA65" i="3"/>
  <c r="AZ65" i="3"/>
  <c r="G65" i="3"/>
  <c r="AY65" i="3" s="1"/>
  <c r="BC64" i="3"/>
  <c r="BB64" i="3"/>
  <c r="BA64" i="3"/>
  <c r="AZ64" i="3"/>
  <c r="G64" i="3"/>
  <c r="AY64" i="3" s="1"/>
  <c r="BC63" i="3"/>
  <c r="BB63" i="3"/>
  <c r="BA63" i="3"/>
  <c r="AZ63" i="3"/>
  <c r="G63" i="3"/>
  <c r="AY63" i="3" s="1"/>
  <c r="BC62" i="3"/>
  <c r="BB62" i="3"/>
  <c r="BA62" i="3"/>
  <c r="AY62" i="3"/>
  <c r="AZ62" i="3"/>
  <c r="BC126" i="3" l="1"/>
  <c r="BB126" i="3"/>
  <c r="BA126" i="3"/>
  <c r="AZ126" i="3"/>
  <c r="G126" i="3"/>
  <c r="AY126" i="3" s="1"/>
  <c r="G117" i="3"/>
  <c r="G116" i="3"/>
  <c r="G115" i="3"/>
  <c r="BC125" i="3" l="1"/>
  <c r="BB125" i="3"/>
  <c r="BA125" i="3"/>
  <c r="AZ125" i="3"/>
  <c r="G125" i="3"/>
  <c r="AY125" i="3" s="1"/>
  <c r="BC124" i="3"/>
  <c r="BB124" i="3"/>
  <c r="BA124" i="3"/>
  <c r="AZ124" i="3"/>
  <c r="G124" i="3"/>
  <c r="AY124" i="3" s="1"/>
  <c r="BC123" i="3"/>
  <c r="BB123" i="3"/>
  <c r="BA123" i="3"/>
  <c r="AZ123" i="3"/>
  <c r="G123" i="3"/>
  <c r="AY123" i="3" s="1"/>
  <c r="BC122" i="3"/>
  <c r="BB122" i="3"/>
  <c r="BA122" i="3"/>
  <c r="AZ122" i="3"/>
  <c r="G122" i="3"/>
  <c r="AY122" i="3" s="1"/>
  <c r="BC121" i="3"/>
  <c r="BB121" i="3"/>
  <c r="BA121" i="3"/>
  <c r="AZ121" i="3"/>
  <c r="G121" i="3"/>
  <c r="AY121" i="3" s="1"/>
  <c r="BC120" i="3"/>
  <c r="BB120" i="3"/>
  <c r="BA120" i="3"/>
  <c r="AZ120" i="3"/>
  <c r="G120" i="3"/>
  <c r="AY120" i="3" s="1"/>
  <c r="BC119" i="3"/>
  <c r="BB119" i="3"/>
  <c r="BA119" i="3"/>
  <c r="AZ119" i="3"/>
  <c r="G119" i="3"/>
  <c r="AY119" i="3" s="1"/>
  <c r="BC118" i="3"/>
  <c r="BB118" i="3"/>
  <c r="BA118" i="3"/>
  <c r="AZ118" i="3"/>
  <c r="G118" i="3"/>
  <c r="AY118" i="3" s="1"/>
  <c r="BC100" i="3" l="1"/>
  <c r="BB100" i="3"/>
  <c r="BA100" i="3"/>
  <c r="AZ100" i="3"/>
  <c r="G100" i="3"/>
  <c r="AY100" i="3" s="1"/>
  <c r="BC96" i="3"/>
  <c r="BB96" i="3"/>
  <c r="BA96" i="3"/>
  <c r="AZ96" i="3"/>
  <c r="G96" i="3"/>
  <c r="AY96" i="3" s="1"/>
  <c r="BC95" i="3"/>
  <c r="BB95" i="3"/>
  <c r="BA95" i="3"/>
  <c r="AZ95" i="3"/>
  <c r="G95" i="3"/>
  <c r="AY95" i="3" s="1"/>
  <c r="BC94" i="3"/>
  <c r="BB94" i="3"/>
  <c r="BA94" i="3"/>
  <c r="AZ94" i="3"/>
  <c r="G94" i="3"/>
  <c r="AY94" i="3" s="1"/>
  <c r="BC42" i="3"/>
  <c r="BB42" i="3"/>
  <c r="BA42" i="3"/>
  <c r="AZ42" i="3"/>
  <c r="G42" i="3"/>
  <c r="AY42" i="3" s="1"/>
  <c r="BC41" i="3"/>
  <c r="BB41" i="3"/>
  <c r="BA41" i="3"/>
  <c r="AZ41" i="3"/>
  <c r="G41" i="3"/>
  <c r="AY41" i="3" s="1"/>
  <c r="BC40" i="3"/>
  <c r="BB40" i="3"/>
  <c r="BA40" i="3"/>
  <c r="AZ40" i="3"/>
  <c r="G40" i="3"/>
  <c r="AY40" i="3" s="1"/>
  <c r="BC88" i="3"/>
  <c r="BB88" i="3"/>
  <c r="BA88" i="3"/>
  <c r="AZ88" i="3"/>
  <c r="G88" i="3"/>
  <c r="AY88" i="3" s="1"/>
  <c r="BC87" i="3"/>
  <c r="BB87" i="3"/>
  <c r="BA87" i="3"/>
  <c r="AZ87" i="3"/>
  <c r="G87" i="3"/>
  <c r="AY87" i="3" s="1"/>
  <c r="BC43" i="3"/>
  <c r="BB43" i="3"/>
  <c r="BA43" i="3"/>
  <c r="AZ43" i="3"/>
  <c r="G43" i="3"/>
  <c r="AY43" i="3" s="1"/>
  <c r="BC99" i="3"/>
  <c r="BB99" i="3"/>
  <c r="BA99" i="3"/>
  <c r="AZ99" i="3"/>
  <c r="G99" i="3"/>
  <c r="AY99" i="3" s="1"/>
  <c r="BC98" i="3"/>
  <c r="BB98" i="3"/>
  <c r="BA98" i="3"/>
  <c r="AZ98" i="3"/>
  <c r="G98" i="3"/>
  <c r="AY98" i="3" s="1"/>
  <c r="BC93" i="3"/>
  <c r="BB93" i="3"/>
  <c r="BA93" i="3"/>
  <c r="AZ93" i="3"/>
  <c r="G93" i="3"/>
  <c r="AY93" i="3" s="1"/>
  <c r="BC92" i="3"/>
  <c r="BB92" i="3"/>
  <c r="BA92" i="3"/>
  <c r="AZ92" i="3"/>
  <c r="G92" i="3"/>
  <c r="AY92" i="3" s="1"/>
  <c r="G114" i="3"/>
  <c r="G127" i="3" s="1"/>
  <c r="C127" i="3"/>
  <c r="BC39" i="3"/>
  <c r="BB39" i="3"/>
  <c r="BA39" i="3"/>
  <c r="AZ39" i="3"/>
  <c r="G39" i="3"/>
  <c r="AY39" i="3" s="1"/>
  <c r="BC38" i="3"/>
  <c r="BB38" i="3"/>
  <c r="BA38" i="3"/>
  <c r="AZ38" i="3"/>
  <c r="G38" i="3"/>
  <c r="AY38" i="3" s="1"/>
  <c r="BC37" i="3"/>
  <c r="BB37" i="3"/>
  <c r="BA37" i="3"/>
  <c r="AZ37" i="3"/>
  <c r="G37" i="3"/>
  <c r="AY37" i="3" s="1"/>
  <c r="BC36" i="3"/>
  <c r="BB36" i="3"/>
  <c r="BA36" i="3"/>
  <c r="AZ36" i="3"/>
  <c r="G36" i="3"/>
  <c r="AY36" i="3" s="1"/>
  <c r="BC35" i="3"/>
  <c r="BB35" i="3"/>
  <c r="BA35" i="3"/>
  <c r="AZ35" i="3"/>
  <c r="G35" i="3"/>
  <c r="AY35" i="3" s="1"/>
  <c r="BC34" i="3"/>
  <c r="BB34" i="3"/>
  <c r="BA34" i="3"/>
  <c r="AZ34" i="3"/>
  <c r="G34" i="3"/>
  <c r="AY34" i="3" s="1"/>
  <c r="BC32" i="3"/>
  <c r="BB32" i="3"/>
  <c r="BA32" i="3"/>
  <c r="AZ32" i="3"/>
  <c r="G32" i="3"/>
  <c r="BC97" i="3"/>
  <c r="BB97" i="3"/>
  <c r="BA97" i="3"/>
  <c r="AY97" i="3"/>
  <c r="G97" i="3"/>
  <c r="AZ97" i="3" s="1"/>
  <c r="BC91" i="3"/>
  <c r="BB91" i="3"/>
  <c r="BA91" i="3"/>
  <c r="AY91" i="3"/>
  <c r="G91" i="3"/>
  <c r="BC33" i="3"/>
  <c r="BB33" i="3"/>
  <c r="BA33" i="3"/>
  <c r="AZ33" i="3"/>
  <c r="G33" i="3"/>
  <c r="AY33" i="3" s="1"/>
  <c r="BC84" i="3"/>
  <c r="BB84" i="3"/>
  <c r="BA84" i="3"/>
  <c r="AY84" i="3"/>
  <c r="G84" i="3"/>
  <c r="D21" i="1"/>
  <c r="D20" i="1"/>
  <c r="D19" i="1"/>
  <c r="D18" i="1"/>
  <c r="D17" i="1"/>
  <c r="D16" i="1"/>
  <c r="D15" i="1"/>
  <c r="C111" i="3"/>
  <c r="C89" i="3"/>
  <c r="BC31" i="3"/>
  <c r="BB31" i="3"/>
  <c r="BA31" i="3"/>
  <c r="AY31" i="3"/>
  <c r="AZ31" i="3"/>
  <c r="C82" i="3"/>
  <c r="BC27" i="3"/>
  <c r="BC29" i="3" s="1"/>
  <c r="BB27" i="3"/>
  <c r="BB29" i="3" s="1"/>
  <c r="BA27" i="3"/>
  <c r="BA29" i="3" s="1"/>
  <c r="AY27" i="3"/>
  <c r="AY29" i="3" s="1"/>
  <c r="G27" i="3"/>
  <c r="G29" i="3" s="1"/>
  <c r="C29" i="3"/>
  <c r="BC24" i="3"/>
  <c r="BC25" i="3" s="1"/>
  <c r="BB24" i="3"/>
  <c r="BB25" i="3" s="1"/>
  <c r="BA24" i="3"/>
  <c r="BA25" i="3" s="1"/>
  <c r="AZ24" i="3"/>
  <c r="AZ25" i="3" s="1"/>
  <c r="G24" i="3"/>
  <c r="C25" i="3"/>
  <c r="BC135" i="3"/>
  <c r="BB135" i="3"/>
  <c r="BA135" i="3"/>
  <c r="AZ135" i="3"/>
  <c r="G135" i="3"/>
  <c r="AY135" i="3" s="1"/>
  <c r="BC134" i="3"/>
  <c r="BB134" i="3"/>
  <c r="BA134" i="3"/>
  <c r="AZ134" i="3"/>
  <c r="G134" i="3"/>
  <c r="AY134" i="3" s="1"/>
  <c r="BC133" i="3"/>
  <c r="BB133" i="3"/>
  <c r="BA133" i="3"/>
  <c r="AZ133" i="3"/>
  <c r="G133" i="3"/>
  <c r="AY133" i="3" s="1"/>
  <c r="BC132" i="3"/>
  <c r="BB132" i="3"/>
  <c r="BA132" i="3"/>
  <c r="AZ132" i="3"/>
  <c r="G132" i="3"/>
  <c r="AY132" i="3" s="1"/>
  <c r="BC131" i="3"/>
  <c r="BB131" i="3"/>
  <c r="BA131" i="3"/>
  <c r="AZ131" i="3"/>
  <c r="G131" i="3"/>
  <c r="AY131" i="3" s="1"/>
  <c r="BC130" i="3"/>
  <c r="BB130" i="3"/>
  <c r="BA130" i="3"/>
  <c r="AZ130" i="3"/>
  <c r="G130" i="3"/>
  <c r="AY130" i="3" s="1"/>
  <c r="BC129" i="3"/>
  <c r="BB129" i="3"/>
  <c r="BA129" i="3"/>
  <c r="AZ129" i="3"/>
  <c r="G129" i="3"/>
  <c r="BC19" i="3"/>
  <c r="BB19" i="3"/>
  <c r="BA19" i="3"/>
  <c r="AZ19" i="3"/>
  <c r="G19" i="3"/>
  <c r="AY19" i="3" s="1"/>
  <c r="BC12" i="3"/>
  <c r="BB12" i="3"/>
  <c r="BA12" i="3"/>
  <c r="AZ12" i="3"/>
  <c r="G12" i="3"/>
  <c r="C22" i="3"/>
  <c r="BC8" i="3"/>
  <c r="BC10" i="3" s="1"/>
  <c r="BB8" i="3"/>
  <c r="BB10" i="3" s="1"/>
  <c r="BA8" i="3"/>
  <c r="BA10" i="3" s="1"/>
  <c r="AZ8" i="3"/>
  <c r="AZ10" i="3" s="1"/>
  <c r="G8" i="3"/>
  <c r="G10" i="3" s="1"/>
  <c r="C10" i="3"/>
  <c r="E4" i="3"/>
  <c r="F3" i="3"/>
  <c r="C1" i="2"/>
  <c r="C33" i="1"/>
  <c r="F33" i="1" s="1"/>
  <c r="C31" i="1"/>
  <c r="G7" i="1"/>
  <c r="D2" i="1"/>
  <c r="C2" i="1"/>
  <c r="AY129" i="3" l="1"/>
  <c r="G136" i="3"/>
  <c r="AZ91" i="3"/>
  <c r="G111" i="3"/>
  <c r="AZ84" i="3"/>
  <c r="G89" i="3"/>
  <c r="G82" i="3"/>
  <c r="AY24" i="3"/>
  <c r="AY25" i="3" s="1"/>
  <c r="G25" i="3"/>
  <c r="AY12" i="3"/>
  <c r="G22" i="3"/>
  <c r="AY32" i="3"/>
  <c r="AY82" i="3" s="1"/>
  <c r="AZ27" i="3"/>
  <c r="AZ29" i="3" s="1"/>
  <c r="AY8" i="3"/>
  <c r="AY10" i="3" s="1"/>
  <c r="BA111" i="3"/>
  <c r="BB111" i="3"/>
  <c r="BC111" i="3"/>
  <c r="BA82" i="3"/>
  <c r="AZ111" i="3"/>
  <c r="AY111" i="3"/>
  <c r="BA89" i="3"/>
  <c r="BC82" i="3"/>
  <c r="BC89" i="3"/>
  <c r="BB89" i="3"/>
  <c r="AY89" i="3"/>
  <c r="AZ89" i="3"/>
  <c r="BB82" i="3"/>
  <c r="AZ82" i="3"/>
  <c r="G138" i="3" l="1"/>
  <c r="E7" i="2" s="1"/>
  <c r="C15" i="1" l="1"/>
  <c r="F13" i="2"/>
  <c r="I19" i="2" l="1"/>
  <c r="G16" i="1" s="1"/>
  <c r="C16" i="1"/>
  <c r="I21" i="2"/>
  <c r="G18" i="1" s="1"/>
  <c r="I20" i="2"/>
  <c r="G17" i="1" s="1"/>
  <c r="I18" i="2"/>
  <c r="G15" i="1" l="1"/>
  <c r="C19" i="1"/>
  <c r="C22" i="1" s="1"/>
  <c r="I22" i="2" l="1"/>
  <c r="G19" i="1" s="1"/>
  <c r="I25" i="2" l="1"/>
  <c r="I23" i="2"/>
  <c r="G20" i="1" s="1"/>
  <c r="I24" i="2"/>
  <c r="G21" i="1" s="1"/>
  <c r="G23" i="1" l="1"/>
  <c r="F30" i="1" l="1"/>
  <c r="F31" i="1" s="1"/>
  <c r="F34" i="1" s="1"/>
  <c r="C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61E09609-6FD3-0F4F-8770-F67D0198573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B41196-CEBD-EC45-935A-38B4F45F26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Palánová</author>
  </authors>
  <commentList>
    <comment ref="S6" authorId="0" shapeId="0" xr:uid="{C89B2A84-CCE0-3140-BC82-8EB18BE2290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D68390A-330B-8541-95BF-2946E81A24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<sst xmlns="http://schemas.openxmlformats.org/spreadsheetml/2006/main" count="1396" uniqueCount="640">
  <si>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</si>
  <si>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</si>
  <si>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</si>
  <si>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</si>
  <si>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</si>
  <si>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</si>
  <si>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</si>
  <si>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</si>
  <si>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</si>
  <si>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</si>
  <si>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</si>
  <si>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</si>
  <si>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</si>
  <si>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</si>
  <si>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</si>
  <si>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</si>
  <si>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</si>
  <si>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</si>
  <si>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</si>
  <si>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</si>
  <si>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</si>
  <si>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</si>
  <si>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</si>
  <si>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M práce celkem</t>
  </si>
  <si>
    <t>M dodávky celkem</t>
  </si>
  <si>
    <t>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</si>
  <si>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</si>
  <si>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</si>
  <si>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</si>
  <si>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</si>
  <si>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</si>
  <si>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</si>
  <si>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</si>
  <si>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</si>
  <si>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</si>
  <si>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</si>
  <si>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</si>
  <si>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</si>
  <si>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</si>
  <si>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</si>
  <si>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</si>
  <si>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</si>
  <si>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</si>
  <si>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</si>
  <si>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</si>
  <si>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</si>
  <si>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</si>
  <si>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</si>
  <si>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</si>
  <si>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</si>
  <si>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</si>
  <si>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</si>
  <si>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</si>
  <si>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</si>
  <si>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</si>
  <si>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</si>
  <si>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</si>
  <si>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</si>
  <si>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</si>
  <si>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</si>
  <si>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</si>
  <si>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</si>
  <si>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</si>
  <si>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</si>
  <si>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</si>
  <si>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</si>
  <si>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</si>
  <si>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63</t>
  </si>
  <si>
    <t>Podlahy a podlahové konstrukce</t>
  </si>
  <si>
    <t>m3</t>
  </si>
  <si>
    <t>96</t>
  </si>
  <si>
    <t>Bourání konstrukcí</t>
  </si>
  <si>
    <t>965042141R00</t>
  </si>
  <si>
    <t>Bourání mazanin betonových tl. 10 cm, nad 4 m2</t>
  </si>
  <si>
    <t>97</t>
  </si>
  <si>
    <t>Prorážení otvorů</t>
  </si>
  <si>
    <t>970241100R00</t>
  </si>
  <si>
    <t>Řezání prostého betonu hl. řezu 100 mm</t>
  </si>
  <si>
    <t>m</t>
  </si>
  <si>
    <t>972054111R00</t>
  </si>
  <si>
    <t>Vybourání otv. stropy ŽB pl. 0,0225 m2, tl. 8 cm</t>
  </si>
  <si>
    <t>kus</t>
  </si>
  <si>
    <t>979011111R00</t>
  </si>
  <si>
    <t>Svislá doprava suti a vybour. hmot za 2.NP a 1.PP</t>
  </si>
  <si>
    <t>t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</si>
  <si>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</si>
  <si>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</si>
  <si>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</si>
  <si>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</si>
  <si>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</si>
  <si>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</si>
  <si>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</si>
  <si>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</si>
  <si>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</si>
  <si>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</si>
  <si>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</t>
  </si>
  <si>
    <t>Staveništní přesun hmot</t>
  </si>
  <si>
    <t>999281114R00</t>
  </si>
  <si>
    <t>Přesun hmot pro opravy a údržbu do výšky 60 m</t>
  </si>
  <si>
    <t>711</t>
  </si>
  <si>
    <t>Izolace proti vodě</t>
  </si>
  <si>
    <t>711140101R00</t>
  </si>
  <si>
    <t>Odstr.izolace proti vlhk.vodor. pásy přitav.,1vrst</t>
  </si>
  <si>
    <t>m2</t>
  </si>
  <si>
    <t>733</t>
  </si>
  <si>
    <t>Rozvod potrubí</t>
  </si>
  <si>
    <t>733110810R00</t>
  </si>
  <si>
    <t>735</t>
  </si>
  <si>
    <t>Otopná tělesa</t>
  </si>
  <si>
    <t>735411812R00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</si>
  <si>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</si>
  <si>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</si>
  <si>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</si>
  <si>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</si>
  <si>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</si>
  <si>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</si>
  <si>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</si>
  <si>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</si>
  <si>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Demontáž parapetních teplovzdušných jednotek vč.přesunu hmot a likvidace</t>
  </si>
  <si>
    <t>21001</t>
  </si>
  <si>
    <t>21002</t>
  </si>
  <si>
    <t>979095000T00</t>
  </si>
  <si>
    <t>Poplatek za skládku suti</t>
  </si>
  <si>
    <t>732890801R00</t>
  </si>
  <si>
    <t>713400821R00</t>
  </si>
  <si>
    <t>Odstranění izolačních pásů potrubí</t>
  </si>
  <si>
    <t>kg</t>
  </si>
  <si>
    <t>998733101R00</t>
  </si>
  <si>
    <t>Přesun hmot pro rozvod potrubí, výšky do 6 m</t>
  </si>
  <si>
    <t>733120832R00</t>
  </si>
  <si>
    <t>Demontáž potrubí z hladkých trubek D 133</t>
  </si>
  <si>
    <t>Demontáž potrubí ocelového závitového  DN 20-100 vč. přesunu hmot a likvidace</t>
  </si>
  <si>
    <t>M21</t>
  </si>
  <si>
    <t>Elektromontáže</t>
  </si>
  <si>
    <t>Demontáž žárovkových svítidel vč.přesunu hmot a likvidace</t>
  </si>
  <si>
    <t>Demontáž stropních zářivkových svítidel vč.přesunu hmot a likvidace demontovaného materiálu</t>
  </si>
  <si>
    <t>D96</t>
  </si>
  <si>
    <t>Přesuny suti a vybouraných hmot</t>
  </si>
  <si>
    <t>M24</t>
  </si>
  <si>
    <t>Montáže vzduchotechnických zařízení</t>
  </si>
  <si>
    <t>24001</t>
  </si>
  <si>
    <t>Demontáž strojovny vzduchotechniky vč. přesunu hmot a likvidace demontovaného materiálu</t>
  </si>
  <si>
    <t>732390811R00</t>
  </si>
  <si>
    <t>981511114</t>
  </si>
  <si>
    <t>Bourání základů a antivibračních podložek z betonu železového pod kondenz.jednotky a ventilátory</t>
  </si>
  <si>
    <t>731350819R11</t>
  </si>
  <si>
    <t>Demontáž rozvaděče k VZT a napojení strojů a čerpadel elektro ve strojovně</t>
  </si>
  <si>
    <t>soub</t>
  </si>
  <si>
    <t>733110803</t>
  </si>
  <si>
    <t>Demontáž potrubí z hladkých trubek D 15 mm</t>
  </si>
  <si>
    <t>733110806</t>
  </si>
  <si>
    <t>Demontáž potrubí z hladkých trubek D 15 - 32 mm</t>
  </si>
  <si>
    <t>733110808</t>
  </si>
  <si>
    <t>Demontáž potrubí z hladkých trubek D 32 - 50 mm</t>
  </si>
  <si>
    <t>733110810</t>
  </si>
  <si>
    <t>Demontáž potrubí z hladkých trubek D 50-80</t>
  </si>
  <si>
    <t>979990144R00</t>
  </si>
  <si>
    <t>Poplatek za skládku suti-minerální vata</t>
  </si>
  <si>
    <t>Poplatek za skládku suti-elektro</t>
  </si>
  <si>
    <t>(25,7*2+21,5*2)*0,75*0,08*18</t>
  </si>
  <si>
    <t>proříznutí beton. Podlahy k pol. Č1: (24,3*2+21,5*2)*19</t>
  </si>
  <si>
    <t>Mezisoučet</t>
  </si>
  <si>
    <t>dutiny do beton. Panelů Spiroll</t>
  </si>
  <si>
    <t>položka D viz. výkresy bourání: (0,17+0,06)*2*696</t>
  </si>
  <si>
    <t>položka E viz. výkresy bourání: (0,37+0,06)*2*84</t>
  </si>
  <si>
    <t>položka D viz. výkresy bourání: 696</t>
  </si>
  <si>
    <t>položka E viz. výkresy bourání: 84</t>
  </si>
  <si>
    <t>(25,7*2+21,5*2)*0,75*18</t>
  </si>
  <si>
    <t>733120805R00</t>
  </si>
  <si>
    <t>Demontáž potrubí z trub hladkkých, ocelových,čtařhranných,přírubových,rš 1800-2500mm</t>
  </si>
  <si>
    <t>733120806R00</t>
  </si>
  <si>
    <t>Demontáž potrubí z trub hladkkých, ocelových,čtařhranných,přírubových,rš 100-1800mm</t>
  </si>
  <si>
    <t>731310811R10</t>
  </si>
  <si>
    <t>Demontáž odtahových ventilátorů do 2300kW</t>
  </si>
  <si>
    <t>ks</t>
  </si>
  <si>
    <t>733190836R00</t>
  </si>
  <si>
    <t>Demontáž příslušenství a pomocných ocelových k-cí</t>
  </si>
  <si>
    <t>Strojovna VZT 19.NP č.15 - demontáž potrubí,strolů a zařízení výšky do 5 m, postupným řezáním z lešení</t>
  </si>
  <si>
    <t>731200040RA0</t>
  </si>
  <si>
    <t xml:space="preserve">Demontáž výměníku tepla v budově G vč.přesunu hmot a likvidace </t>
  </si>
  <si>
    <t>Demontáž potrubí ocelového závitového do DN 50 - 80</t>
  </si>
  <si>
    <t>733120843R00</t>
  </si>
  <si>
    <t>Demontáž potrubí z hladkých trubek DN 324</t>
  </si>
  <si>
    <t>734100812R00</t>
  </si>
  <si>
    <t>Demontáž armatur se dvěma přírubami do DN 100</t>
  </si>
  <si>
    <t>734100816R00</t>
  </si>
  <si>
    <t>Demontáž armatur se dvěma přírubami do DN 300</t>
  </si>
  <si>
    <t>732420818R00</t>
  </si>
  <si>
    <t>Demontáž čerpadel oběhových spirálních DN 150</t>
  </si>
  <si>
    <t>732320821R00</t>
  </si>
  <si>
    <t>Odpojení nádrží od rozvodů potrubí, do 10000l</t>
  </si>
  <si>
    <t>713400811R00</t>
  </si>
  <si>
    <t>Odstranění tepelné izolace oplechování potrubí</t>
  </si>
  <si>
    <t>713400812R00</t>
  </si>
  <si>
    <t>Odstranění tepelné izolace oplechování ohybů</t>
  </si>
  <si>
    <t>713400822R00</t>
  </si>
  <si>
    <t>Odstranění izolačních pásů z ohybů</t>
  </si>
  <si>
    <t>76799801R00</t>
  </si>
  <si>
    <t>Demontáž doplňků staveb o hmotnosti do 50 kg</t>
  </si>
  <si>
    <t>767991912R00</t>
  </si>
  <si>
    <t>Řezání plamenem ( samostatně )</t>
  </si>
  <si>
    <t>733120842R00</t>
  </si>
  <si>
    <t>Demontáž potrubí z trubek D 110-400 páteřní rozvody, vč. přesunu hmot a likvidace</t>
  </si>
  <si>
    <t>733120836R00</t>
  </si>
  <si>
    <t>Demontáž potrubí z hladkých trubek D 159</t>
  </si>
  <si>
    <t>733120839R00</t>
  </si>
  <si>
    <t>Demontáž potrubí z hladkých trubek D 219</t>
  </si>
  <si>
    <t xml:space="preserve">Demontáž potrubí z hladkých trubek D 273 </t>
  </si>
  <si>
    <t>Demontáž potrubí z hladkých trubek D 324</t>
  </si>
  <si>
    <t>733120844R00</t>
  </si>
  <si>
    <t>Demontáž potrubí z hladkých trubek D 377</t>
  </si>
  <si>
    <t>21003</t>
  </si>
  <si>
    <t>Demontáž kabelů eklektrorozvodů</t>
  </si>
  <si>
    <t>kabely elektro svítidla</t>
  </si>
  <si>
    <t>Přesun hmot pro rozvody, výšky do 6 m</t>
  </si>
  <si>
    <t>Přemístění vybouraných hmot pro rozvody,  do 100 m</t>
  </si>
  <si>
    <t>Přemístění vybouraných hmot,potrubí,strojovny, do100 m</t>
  </si>
  <si>
    <t>kabely elektro stoupací</t>
  </si>
  <si>
    <t>Demontáže (výměníku, VZT, topení, svítidel)</t>
  </si>
  <si>
    <t>Rekonstrukce fasády objektu A</t>
  </si>
  <si>
    <t>Cena celkem</t>
  </si>
  <si>
    <t>OZN.</t>
  </si>
  <si>
    <t>POPIS</t>
  </si>
  <si>
    <t>ROZMĚRY</t>
  </si>
  <si>
    <t>J.CENA</t>
  </si>
  <si>
    <t>CELKEM</t>
  </si>
  <si>
    <t>POZNÁMKA</t>
  </si>
  <si>
    <t>F1</t>
  </si>
  <si>
    <t>Střešní plášť</t>
  </si>
  <si>
    <r>
      <t>m</t>
    </r>
    <r>
      <rPr>
        <vertAlign val="superscript"/>
        <sz val="8"/>
        <rFont val="Arial"/>
        <family val="2"/>
        <charset val="238"/>
      </rPr>
      <t>2</t>
    </r>
  </si>
  <si>
    <t>F3</t>
  </si>
  <si>
    <t>Demontáž stávajícího stěnového pláště, ekologická likvidace azbestu. Stávající bloky jsou tvořeny hliníkovým rámem, kotveným ve spodní i horní úrovni k ocelovým nosníkům pater. Prosklené části  jsou provedeny buď sklopné, nebo pevné. V neprůhledné parapetní části je tato skladba:
- vnější sklo 6 mm
- minerální vata 100 mm
- folie
- azbestová deska tl. 6 mm</t>
  </si>
  <si>
    <t>F4/1</t>
  </si>
  <si>
    <t>Dodávka nových ocelových konstrukcí - stávající rozsah</t>
  </si>
  <si>
    <t>Montáž ve výšce</t>
  </si>
  <si>
    <t>Jeřáby, pošiny a ostatní mechanismy</t>
  </si>
  <si>
    <t>Projekt</t>
  </si>
  <si>
    <t>Podlití kotvení OK</t>
  </si>
  <si>
    <t>F5/1</t>
  </si>
  <si>
    <t>Bloková fasáda (včetně skladby skel) - stávající rozsah</t>
  </si>
  <si>
    <t xml:space="preserve">včetně provedení vzorku fasády 3 bloky rovné a 1 rohový                                   </t>
  </si>
  <si>
    <t>F6</t>
  </si>
  <si>
    <t>Zkouška blokové fasády ve zkušebně - test průvzdušnosti  a vodotěsnosti dle ČSN EN 12153 a ČSN EN 12155, bližší údaje viz. technická zpráva</t>
  </si>
  <si>
    <t>kpl</t>
  </si>
  <si>
    <t>Celkem objekt "A" - 1-19.NP</t>
  </si>
  <si>
    <t>hmotnost / MJ</t>
  </si>
  <si>
    <t>hmotnost celk.(t)</t>
  </si>
  <si>
    <t>dem.hmot / MJ</t>
  </si>
  <si>
    <t>dem. hmot. celk.(t)</t>
  </si>
  <si>
    <t>03</t>
  </si>
  <si>
    <t>Vedlejší náklady</t>
  </si>
  <si>
    <t>03-1</t>
  </si>
  <si>
    <t>Zařízení staveniště ,bezpečnostní oplocení po dobu prací,zdroj el. energie stav. rozvacaděč</t>
  </si>
  <si>
    <t>soubor</t>
  </si>
  <si>
    <t>4</t>
  </si>
  <si>
    <t>Vodorovné konstrukce</t>
  </si>
  <si>
    <t>444172020R00</t>
  </si>
  <si>
    <t>444173002R00</t>
  </si>
  <si>
    <t>6121013</t>
  </si>
  <si>
    <t>lemovací prvky</t>
  </si>
  <si>
    <t>61210143</t>
  </si>
  <si>
    <t>61</t>
  </si>
  <si>
    <t>Upravy povrchů vnitřní</t>
  </si>
  <si>
    <t>611901111R00</t>
  </si>
  <si>
    <t>Ubroušení výstupků betonu po odbednění stropů</t>
  </si>
  <si>
    <t>612901112R00</t>
  </si>
  <si>
    <t>Ubroušení výstupků betonu po odbednění stěn</t>
  </si>
  <si>
    <t>632411105R00</t>
  </si>
  <si>
    <t>632922953RT1</t>
  </si>
  <si>
    <t>Kladení dlaždic 50x50 cm na stavitel. terče plast. výškově stavitelné podstavce 35-55 mm</t>
  </si>
  <si>
    <t>59245620</t>
  </si>
  <si>
    <t>Dlaždice betonová 50x50x6 cm šedá</t>
  </si>
  <si>
    <t>8</t>
  </si>
  <si>
    <t>Trubní vedení</t>
  </si>
  <si>
    <t>899102111R00</t>
  </si>
  <si>
    <t>Osazení poklopu s rámem do 100 kg</t>
  </si>
  <si>
    <t>28697486</t>
  </si>
  <si>
    <t>95</t>
  </si>
  <si>
    <t>Dokončovací konstrukce na pozemních stavbách</t>
  </si>
  <si>
    <t>953943125R00</t>
  </si>
  <si>
    <t>Osazení kovových předmětů do betonu, 120 kg / kus</t>
  </si>
  <si>
    <t>55399994.A</t>
  </si>
  <si>
    <t>Kotvy, úhelníky, atyp. prvky</t>
  </si>
  <si>
    <t>998012028R00</t>
  </si>
  <si>
    <t xml:space="preserve">Přesun hmot pro budovy monolitické výšky do 76 m </t>
  </si>
  <si>
    <t>712</t>
  </si>
  <si>
    <t>Živičné krytiny</t>
  </si>
  <si>
    <t>712311101RZ1</t>
  </si>
  <si>
    <t>Povlaková krytina střech do 10°, za studena ALP 1 x nátěr - včetně dodávky ALP</t>
  </si>
  <si>
    <t>712341559RT1</t>
  </si>
  <si>
    <t>Povlaková krytina střech do 10°, NAIP přitavením 1 vrstva - materiál ve specifikaci</t>
  </si>
  <si>
    <t>712372111RS1</t>
  </si>
  <si>
    <t>Krytina střech do 10° fólie, 4 kotvy/m2, na beton tl. izolace do 160 mm, fólie ve specifikaci</t>
  </si>
  <si>
    <t>712372111RV1</t>
  </si>
  <si>
    <t>Krytina střech do 10° fólie, 4 kotvy/m2, na beton tl. izolace do 300 mm, fólie ve specifikaci</t>
  </si>
  <si>
    <t>712372121RS1</t>
  </si>
  <si>
    <t>Krytina střech do 10° fólie, 4 kotvy/m2,ocel,dřevo tl. izolace do 160 mm, fólie ve specifikaci</t>
  </si>
  <si>
    <t>712391171RT1</t>
  </si>
  <si>
    <t>Povlaková krytina střech do 10°, podklad. textilie 1 vrstva - materiál ve specifikaci</t>
  </si>
  <si>
    <t>712862701RT1</t>
  </si>
  <si>
    <t>Zesílení svislých spojů páskem fólie a zalití 1 vrstva - folie ve specifikaci</t>
  </si>
  <si>
    <t>28322147</t>
  </si>
  <si>
    <t>712-6</t>
  </si>
  <si>
    <t>Revize a předání do užívání-záchytného systému</t>
  </si>
  <si>
    <t>712-7</t>
  </si>
  <si>
    <t>Montáž zachytného systému</t>
  </si>
  <si>
    <t>712-8</t>
  </si>
  <si>
    <t>712-9</t>
  </si>
  <si>
    <t>712378003R01</t>
  </si>
  <si>
    <t>28322139</t>
  </si>
  <si>
    <t>62852265</t>
  </si>
  <si>
    <t>69366198</t>
  </si>
  <si>
    <t>998712206R00</t>
  </si>
  <si>
    <t xml:space="preserve">Přesun hmot pro povlakové krytiny, výšky do 60 m </t>
  </si>
  <si>
    <t>998712292R00</t>
  </si>
  <si>
    <t xml:space="preserve">Příplatek zvětš. přesun, povlak. krytiny do 100 m </t>
  </si>
  <si>
    <t>713</t>
  </si>
  <si>
    <t>Izolace tepelné</t>
  </si>
  <si>
    <t>713131131RT2</t>
  </si>
  <si>
    <t>Izolace tepelná stěn lepením lepicí stěrka weber.tec 915</t>
  </si>
  <si>
    <t>713131143R00</t>
  </si>
  <si>
    <t>Montáž izolace na tmel a hmožd.4 ks/m2, beton</t>
  </si>
  <si>
    <t>713141125R00</t>
  </si>
  <si>
    <t>Izolace tepelná střech, desky, na lepidlo PUK</t>
  </si>
  <si>
    <t>28376316</t>
  </si>
  <si>
    <t>63140221</t>
  </si>
  <si>
    <t>631402292</t>
  </si>
  <si>
    <t>63140251</t>
  </si>
  <si>
    <t>998713206R00</t>
  </si>
  <si>
    <t xml:space="preserve">Přesun hmot pro izolace tepelné, výšky do 60 m </t>
  </si>
  <si>
    <t>998713292R00</t>
  </si>
  <si>
    <t xml:space="preserve">Příplatek zvětš. přesun, izolace tepelné do 100 m </t>
  </si>
  <si>
    <t>762</t>
  </si>
  <si>
    <t>Konstrukce tesařské</t>
  </si>
  <si>
    <t>762431220R00</t>
  </si>
  <si>
    <t>Montáž obložení stěn dřevotřískou tl. do 8 mm</t>
  </si>
  <si>
    <t>762431230R00</t>
  </si>
  <si>
    <t>Montáž obložení stěn sádrokartonem</t>
  </si>
  <si>
    <t>762441113R00</t>
  </si>
  <si>
    <t>Montáž obložení atiky,OSB desky,1vrst.,hmoždinkami</t>
  </si>
  <si>
    <t>59591061.A</t>
  </si>
  <si>
    <t>60725033</t>
  </si>
  <si>
    <t>Deska dřevoštěpková OSB ECO 3 N tl. 15 mm</t>
  </si>
  <si>
    <t>60725035</t>
  </si>
  <si>
    <t>Deska dřevoštěpková OSB ECO 3 N tl. 22 mm</t>
  </si>
  <si>
    <t>998762204R00</t>
  </si>
  <si>
    <t xml:space="preserve">Přesun hmot pro tesařské konstrukce, výšky do 36 m </t>
  </si>
  <si>
    <t>998762294R00</t>
  </si>
  <si>
    <t xml:space="preserve">Příplatek zvětšený přesun, tesařské konstr.do 1 km </t>
  </si>
  <si>
    <t>766</t>
  </si>
  <si>
    <t>Konstrukce truhlářské</t>
  </si>
  <si>
    <t>766231111R00</t>
  </si>
  <si>
    <t>Montáž stahovacích půdních schodů</t>
  </si>
  <si>
    <t>61250025</t>
  </si>
  <si>
    <t>767</t>
  </si>
  <si>
    <t>Konstrukce zámečnické</t>
  </si>
  <si>
    <t>767833100R00</t>
  </si>
  <si>
    <t>Montáž žebříků do zdiva s bočnicemi</t>
  </si>
  <si>
    <t>767999101R00</t>
  </si>
  <si>
    <t>Montáž atypických konstrukcí hmotnosti do 50 kg</t>
  </si>
  <si>
    <t>31186-A5 a A6</t>
  </si>
  <si>
    <t>767999</t>
  </si>
  <si>
    <t>Žárové zinkování</t>
  </si>
  <si>
    <t>55399993.A</t>
  </si>
  <si>
    <t>Ocelové prvky nad 10 kg</t>
  </si>
  <si>
    <t>998767206R00</t>
  </si>
  <si>
    <t xml:space="preserve">Přesun hmot pro zámečnické konstr., výšky do 60 m </t>
  </si>
  <si>
    <t>998767292R00</t>
  </si>
  <si>
    <t xml:space="preserve">Příplatek zvětš. přesun, zámeč. konstr. do 100 m </t>
  </si>
  <si>
    <t>784</t>
  </si>
  <si>
    <t>Malby</t>
  </si>
  <si>
    <t>784442021RT2</t>
  </si>
  <si>
    <t>#TypZaznamu#</t>
  </si>
  <si>
    <t>S:</t>
  </si>
  <si>
    <t>1914</t>
  </si>
  <si>
    <t>Rekonstrukce interierů admin. budovy  A Šumavská 33</t>
  </si>
  <si>
    <t>STA</t>
  </si>
  <si>
    <t>O:</t>
  </si>
  <si>
    <t>Zateplení stropu nad 1. PP</t>
  </si>
  <si>
    <t>OBJ</t>
  </si>
  <si>
    <t>R:</t>
  </si>
  <si>
    <t>14.10.2019</t>
  </si>
  <si>
    <t>zateplení stropu nad 1. PP</t>
  </si>
  <si>
    <t>ROZ</t>
  </si>
  <si>
    <t>Celkem</t>
  </si>
  <si>
    <t>Dodávka celk.</t>
  </si>
  <si>
    <t>Montáž celk.</t>
  </si>
  <si>
    <t>cena s DPH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</si>
  <si>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</si>
  <si>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</si>
  <si>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</si>
  <si>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</si>
  <si>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</si>
  <si>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</si>
  <si>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</si>
  <si>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94</t>
  </si>
  <si>
    <t>Lešení a stavební výtahy</t>
  </si>
  <si>
    <t>DIL</t>
  </si>
  <si>
    <t>941955004</t>
  </si>
  <si>
    <t>Lešení lehké pomocné, výška podlahy do 3,5 m</t>
  </si>
  <si>
    <t>RTS 19/ II</t>
  </si>
  <si>
    <t>POL1_</t>
  </si>
  <si>
    <t>999281114</t>
  </si>
  <si>
    <t>POL7_</t>
  </si>
  <si>
    <t>713111127</t>
  </si>
  <si>
    <t>Izolace tepelná stropů spodem na tmel a hmoždinky, betonový strop</t>
  </si>
  <si>
    <t>Indiv</t>
  </si>
  <si>
    <t xml:space="preserve">cena neobsahuje lepící tmel : </t>
  </si>
  <si>
    <t>VV</t>
  </si>
  <si>
    <t>výměra dle projektanta : 490</t>
  </si>
  <si>
    <t>58582154.A</t>
  </si>
  <si>
    <t>SPCM</t>
  </si>
  <si>
    <t>POL3_</t>
  </si>
  <si>
    <t>59591</t>
  </si>
  <si>
    <t>Vlastní</t>
  </si>
  <si>
    <t>490*1,01</t>
  </si>
  <si>
    <t>998713201</t>
  </si>
  <si>
    <t>Přesun hmot pro izolace tepelné, výšky do 6 m</t>
  </si>
  <si>
    <t>END</t>
  </si>
  <si>
    <t>04</t>
  </si>
  <si>
    <t>Ocelová konstrukce zesílení  sloupů 1. Np-17. Np</t>
  </si>
  <si>
    <t>15.10.2019</t>
  </si>
  <si>
    <t>Ocelová konstrukce zesílení sloupů 1. Np-17. Np</t>
  </si>
  <si>
    <t>3</t>
  </si>
  <si>
    <t>Svislé a kompletní konstrukce</t>
  </si>
  <si>
    <t>389381001</t>
  </si>
  <si>
    <t>Dobetonování prefabrikovaných konstrukcí</t>
  </si>
  <si>
    <t>411361821</t>
  </si>
  <si>
    <t>Výztuž stropů z betonářské oceli 10505(R)</t>
  </si>
  <si>
    <t>ke každému sloupu : 10,0*17*1</t>
  </si>
  <si>
    <t>6,0*13*1</t>
  </si>
  <si>
    <t>953981202</t>
  </si>
  <si>
    <t>408+264</t>
  </si>
  <si>
    <t>970051100</t>
  </si>
  <si>
    <t>Vrtání jádrové do ŽB do D 100 mm</t>
  </si>
  <si>
    <t>0,5*41</t>
  </si>
  <si>
    <t>0,5*38</t>
  </si>
  <si>
    <t>767995104</t>
  </si>
  <si>
    <t>Výroba a montáž kov. atypických konstr. do 50 kg</t>
  </si>
  <si>
    <t xml:space="preserve">Montážní díly pro zesílení  sloupů : </t>
  </si>
  <si>
    <t xml:space="preserve">dle tabulky : </t>
  </si>
  <si>
    <t xml:space="preserve">výrobky  MD1,MD2,MD3,1,MD3,2,MD4 : </t>
  </si>
  <si>
    <t>MD5 : 1987,2</t>
  </si>
  <si>
    <t>767995105</t>
  </si>
  <si>
    <t>Výroba a montáž kov. atypických konstr. do 100 kg</t>
  </si>
  <si>
    <t xml:space="preserve">dle tabulky  zesílení sloupů 2-4/A,E : </t>
  </si>
  <si>
    <t xml:space="preserve">1.-17NP : </t>
  </si>
  <si>
    <t>dílce 1,2a-2d3,5 : 55483,3</t>
  </si>
  <si>
    <t xml:space="preserve">dle tabulky zesílení sloupů 4,5/A-E : </t>
  </si>
  <si>
    <t>1. Np-13. Np : 29142,1</t>
  </si>
  <si>
    <t>767995104RX</t>
  </si>
  <si>
    <t>Montáž a demontáž kov. atypických konstr. do 50 kg</t>
  </si>
  <si>
    <t xml:space="preserve">výrobky  MD1,MD2,MD3,1,MD3,2,MD4, MD5 : </t>
  </si>
  <si>
    <t xml:space="preserve"> postupná montáž a demontáž na všechny sloupy</t>
  </si>
  <si>
    <t>767-999</t>
  </si>
  <si>
    <t>Osazení hydraulického lisu</t>
  </si>
  <si>
    <t>928</t>
  </si>
  <si>
    <t>767-9999</t>
  </si>
  <si>
    <t>Demontáž aktivačního lisu</t>
  </si>
  <si>
    <t>767-99999</t>
  </si>
  <si>
    <t>aktivování vyztužení pomocí lisů</t>
  </si>
  <si>
    <t>Kalkul</t>
  </si>
  <si>
    <t>767-999999</t>
  </si>
  <si>
    <t>Dodávky pomocného meterialů pro aktivaci</t>
  </si>
  <si>
    <t xml:space="preserve">913      </t>
  </si>
  <si>
    <t>Hzs - Stavební dělník</t>
  </si>
  <si>
    <t>h</t>
  </si>
  <si>
    <t>Prav.M</t>
  </si>
  <si>
    <t>POL10_</t>
  </si>
  <si>
    <t>práce na podlití zálivky : 300</t>
  </si>
  <si>
    <t>13311385</t>
  </si>
  <si>
    <t>Tyč ocelová kruhová jakost S235  D 50 mm, 11375</t>
  </si>
  <si>
    <t xml:space="preserve">výpis zesílení sloupů v osách 2-4/A,E : </t>
  </si>
  <si>
    <t xml:space="preserve">1. Np-17.NP : </t>
  </si>
  <si>
    <t>dílec 3 : 0,0623</t>
  </si>
  <si>
    <t>výpis  v osách 1,5/A-e 1. Np-13. Np : 0,0838</t>
  </si>
  <si>
    <t>13311405</t>
  </si>
  <si>
    <t>Tyč ocelová kruhová jakost S235  D 70 mm, 11375</t>
  </si>
  <si>
    <t>dílec 3 : 0,1643</t>
  </si>
  <si>
    <t>výpis zesílenmsloupů v osach 1,5/A-e 1.-13. Np : 0,328</t>
  </si>
  <si>
    <t>13311415</t>
  </si>
  <si>
    <t>Tyč ocelová kruhová jakost S235  D 80 mm, 11375</t>
  </si>
  <si>
    <t>dílec 3 : 0,161</t>
  </si>
  <si>
    <t>13311430</t>
  </si>
  <si>
    <t>Tyč ocelová kruhová jakost S235  D 95 mm, 11375</t>
  </si>
  <si>
    <t>dílec 3 : 0,1513</t>
  </si>
  <si>
    <t>13312505</t>
  </si>
  <si>
    <t>Tyč ocelová kruhová jakost E335  D 90 mm, 11600</t>
  </si>
  <si>
    <t>dílec 3 : 0,2717</t>
  </si>
  <si>
    <t>13432655</t>
  </si>
  <si>
    <t>Úhelník rovnoramenný L jakost S235 200x200x16 mm, 11375</t>
  </si>
  <si>
    <t xml:space="preserve">zesílení sloupů 1,5/A-E 1. Np-13,Np : </t>
  </si>
  <si>
    <t>dílec 5 : 0,5432</t>
  </si>
  <si>
    <t>13432655X</t>
  </si>
  <si>
    <t>Úhelník rovnoramenný L jakost S235 200x200x20 mm, 11375</t>
  </si>
  <si>
    <t>dílec 5 : 0,5511</t>
  </si>
  <si>
    <t>13611228</t>
  </si>
  <si>
    <t>Plech hladký jakost S235  10x1000x2000 mm</t>
  </si>
  <si>
    <t xml:space="preserve">výpis zesílení sloupů v osaách 2-4/A,E : </t>
  </si>
  <si>
    <t>1. Np-17. Np : 0,0269+0,0163</t>
  </si>
  <si>
    <t xml:space="preserve">viz výpis zesílení sloupů v osách1,5/A-E : </t>
  </si>
  <si>
    <t xml:space="preserve">1. Np-13. Np : </t>
  </si>
  <si>
    <t>dílec 5 : 0,0269++0,0163</t>
  </si>
  <si>
    <t>13611248</t>
  </si>
  <si>
    <t>Plech hladký jakost S235  20x1000x2000 mm</t>
  </si>
  <si>
    <t>viz výpis zesílení sloupů dílec 5 : 0,1888+0,0736</t>
  </si>
  <si>
    <t xml:space="preserve">zesílení v osách 1,5/A-E 1-13. Np : </t>
  </si>
  <si>
    <t>dílec 1 : 0,0346+0,0237</t>
  </si>
  <si>
    <t>dílec 5 : 0,0312+0,0326+0,018+0,0922+0,0442+0,0132</t>
  </si>
  <si>
    <t>13611258</t>
  </si>
  <si>
    <t>Plech hladký jakost S235  25x1000x2000 mm</t>
  </si>
  <si>
    <t>výpis zesílení sloupů v osách 2-4/A,E : 0,1224+0,1692+0,0969+0,0245+0,0214</t>
  </si>
  <si>
    <t xml:space="preserve">1. Np-17. Np : </t>
  </si>
  <si>
    <t>13611264</t>
  </si>
  <si>
    <t>Plech hladký jakost S235  30x1000x2000 mm</t>
  </si>
  <si>
    <t xml:space="preserve">výpis zesílení sloupůmna osaách 2-4/AE : </t>
  </si>
  <si>
    <t>1. Np-17. Np dílec 1 : 0,3072+0,240+0,3041</t>
  </si>
  <si>
    <t>dílec 2a-2d : 0,8294+0,05760</t>
  </si>
  <si>
    <t>dílec 5 : 0,0845+0,0166+0,0199</t>
  </si>
  <si>
    <t xml:space="preserve">výpis pro sloupy v osách ,5/A,E 1-13.np : </t>
  </si>
  <si>
    <t>dílec 1 : 0,1935+0,2419</t>
  </si>
  <si>
    <t>dílec 2a a 2d : 0,379+0,0336</t>
  </si>
  <si>
    <t>dílec 5 : 0,0418+0,0216</t>
  </si>
  <si>
    <t>13614474</t>
  </si>
  <si>
    <t>Plech hladký jakost S235  40x1500x3000 mm</t>
  </si>
  <si>
    <t>viz výpis zesílení sloupů 2-4/A,E : 0,0832+0,0602+0,0077</t>
  </si>
  <si>
    <t xml:space="preserve">dílec 5 : </t>
  </si>
  <si>
    <t xml:space="preserve">viz zesílení sloupů 1,5/A-E : </t>
  </si>
  <si>
    <t>dílec 5 : 0,0192+0,0457</t>
  </si>
  <si>
    <t>14211127</t>
  </si>
  <si>
    <t>Trubka bezešvá hladká 11353.0  všech použitých průměrů</t>
  </si>
  <si>
    <t xml:space="preserve">hmotnost všech trubek v dílcích : </t>
  </si>
  <si>
    <t xml:space="preserve">zadáno průměrnou cenou kilogramu trubek : </t>
  </si>
  <si>
    <t xml:space="preserve">osy 2-4/A,E 1-17. Np : </t>
  </si>
  <si>
    <t>dílec 1 trubky 152/20-178/12,50 : 1575,40+1887,1+720,20+0,8+1,50+4,70+4,70+5,30+5,3</t>
  </si>
  <si>
    <t>2,30*2+2,20*2+25,52+49,7</t>
  </si>
  <si>
    <t>dílec 5 : 0,8+3,9</t>
  </si>
  <si>
    <t xml:space="preserve">osy 1,50/A-E 1.Np-13. Np : </t>
  </si>
  <si>
    <t>dílec 1 trubky 82,5x5 70x8 : 4,0+4,60+2,9+2,90</t>
  </si>
  <si>
    <t>dílec 5 : 0,6+3,90</t>
  </si>
  <si>
    <t>14587296X</t>
  </si>
  <si>
    <t>Profil čtvercový uzavř.svařovaný  S235  100 x 10 mm,200x100x10,200x100x6200x100x4</t>
  </si>
  <si>
    <t xml:space="preserve">výpis zesílení sloupů v osách 1-5/A,E : </t>
  </si>
  <si>
    <t xml:space="preserve">1. Np-13.NP : </t>
  </si>
  <si>
    <t>dílec 1 : 0,7957+0,8344+0,2479+0,2536</t>
  </si>
  <si>
    <t>30910125</t>
  </si>
  <si>
    <t>Šroub se 6hr. hlavou ISO 4014 - 8.8 M24x120 mm</t>
  </si>
  <si>
    <t>1000 ks</t>
  </si>
  <si>
    <t>0,240+0,288</t>
  </si>
  <si>
    <t>30910128</t>
  </si>
  <si>
    <t>Šroub se 6hr. hlavou ISO 4014 - 8.8 M24x150 mm</t>
  </si>
  <si>
    <t>0,528+0,048+0,024</t>
  </si>
  <si>
    <t>31110716</t>
  </si>
  <si>
    <t>Matice přesná šestihranná 02 1401 M 16</t>
  </si>
  <si>
    <t>24</t>
  </si>
  <si>
    <t>31110720</t>
  </si>
  <si>
    <t>Matice přesná šestihranná 02 1401 M 24</t>
  </si>
  <si>
    <t>768+96+288+24</t>
  </si>
  <si>
    <t>553-998</t>
  </si>
  <si>
    <t>Drobný spojovací materiál</t>
  </si>
  <si>
    <t>840,7+441,50</t>
  </si>
  <si>
    <t>55399993</t>
  </si>
  <si>
    <t>Ocelové výrobky nad 10 kg, vyrobené tvarováním, svařováním, nebo šroubováním</t>
  </si>
  <si>
    <t xml:space="preserve">dodávka, doprava , řezání : </t>
  </si>
  <si>
    <t>MD5 : 1937,1</t>
  </si>
  <si>
    <t>585</t>
  </si>
  <si>
    <t>na 1 sloup cca 50kg : 6*17*75</t>
  </si>
  <si>
    <t>10,0*13*75</t>
  </si>
  <si>
    <t>998767206</t>
  </si>
  <si>
    <t>Přesun hmot pro zámečnické konstr., výšky do 60 m</t>
  </si>
  <si>
    <t>998767292</t>
  </si>
  <si>
    <t>Příplatek zvětš. přesun, zámeč. konstr. do 100 m</t>
  </si>
  <si>
    <t>171400000001</t>
  </si>
  <si>
    <t>Hydraulický lis</t>
  </si>
  <si>
    <t>STROJ</t>
  </si>
  <si>
    <t>POL6_</t>
  </si>
  <si>
    <t xml:space="preserve">půjčovné hydrailických lisů </t>
  </si>
  <si>
    <t>783</t>
  </si>
  <si>
    <t>Nátěry</t>
  </si>
  <si>
    <t>783108812</t>
  </si>
  <si>
    <t>Tryskání minerál. materiálem, stupeň očištění Sa 2</t>
  </si>
  <si>
    <t>dle ploch dle výpisu : 491,09</t>
  </si>
  <si>
    <t>410,96</t>
  </si>
  <si>
    <t>783192107</t>
  </si>
  <si>
    <t>Nátěr disperzní OK "B" základní</t>
  </si>
  <si>
    <t>ON</t>
  </si>
  <si>
    <t>004111020R</t>
  </si>
  <si>
    <t xml:space="preserve">Vypracování projektové dokumentace </t>
  </si>
  <si>
    <t>Soubor</t>
  </si>
  <si>
    <t>POL99_8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</si>
  <si>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</si>
  <si>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POP</t>
  </si>
  <si>
    <t>dílenská dokumentace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</si>
  <si>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</si>
  <si>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</si>
  <si>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</si>
  <si>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F4/2</t>
  </si>
  <si>
    <t>Dodávka nových ocelových konstrukcí - nástavby</t>
  </si>
  <si>
    <t>F5/2</t>
  </si>
  <si>
    <t>Bloková fasáda (včetně skladby skel) - nástavby</t>
  </si>
  <si>
    <t>Celkem objekt "A" NÁSTAVBY</t>
  </si>
  <si>
    <t>Způsobilé náklady</t>
  </si>
  <si>
    <t>Nezpůsobilé náklady</t>
  </si>
  <si>
    <t>Objekt "A" Opláštění - 1-19.NP</t>
  </si>
  <si>
    <t>Střecha</t>
  </si>
  <si>
    <t>Objekt "A" Opláštění NÁSTAVBY</t>
  </si>
  <si>
    <t>Způsobilé celkem</t>
  </si>
  <si>
    <t>Nezpůsobilé celkem</t>
  </si>
  <si>
    <t>Ostatní náklady - VRN</t>
  </si>
  <si>
    <t>Zpus+Nezps</t>
  </si>
  <si>
    <t>Chemické kotvy, beton, hl. 90 mm, M10, chemická malta pro těžké kotvení</t>
  </si>
  <si>
    <t>zálivková vysopevnostní malta</t>
  </si>
  <si>
    <t xml:space="preserve"> Flexibilní lepidlo pro zateplovací sytém, bal. 25 kg</t>
  </si>
  <si>
    <t>Deska izolační z minerálních vln s finální povrchovou úpravou, pro nalepení bez mechanického kotvení tl. 150mm</t>
  </si>
  <si>
    <r>
      <t xml:space="preserve">Demontáž stávajícího střešního pláště ve skladbě:
- hydroizolační asfaltové pásy tl. 10 mm (3x IPA svařená)
</t>
    </r>
    <r>
      <rPr>
        <sz val="8"/>
        <color theme="1"/>
        <rFont val="Arial"/>
        <family val="2"/>
      </rPr>
      <t>- Ruberoid</t>
    </r>
    <r>
      <rPr>
        <sz val="8"/>
        <rFont val="Arial"/>
        <family val="2"/>
        <charset val="238"/>
      </rPr>
      <t xml:space="preserve">
- penetrační+asfaltový nátěr
- cementový potěr s pletivem tl 30 mm
- lepenka A400H
- polystyren tl. 60 mm
- duté cihly+vyrovnání spádu křemelinovou drtí tl. 0-250 mm
Demontáž zahrnuje demontáže sloupků plošin VZT, prostupů VZT a odvětrání a demontáže kolejnic dráhy pro čištění.</t>
    </r>
  </si>
  <si>
    <t>Samonivelační stěrka, ruč.zpracování tl.5 mm</t>
  </si>
  <si>
    <t>Poklop kompozitní se zateplením C250 650x650 mm s odvětráním</t>
  </si>
  <si>
    <t>Fólie hydroizolační PVC tloušťky 2mm UV odolné, mechanicky kotvené</t>
  </si>
  <si>
    <t xml:space="preserve">Certifikovaný zachytný systém </t>
  </si>
  <si>
    <t xml:space="preserve">Certifikovaný kotvící systém ochrany proti pádu </t>
  </si>
  <si>
    <t>Atiková okapnice s poplastovaného plechu RŠ 510 mm vč. příponkového plechu, antracitový</t>
  </si>
  <si>
    <t>Fólie hydroizolační střešní PVC 2,0mm, kotvené</t>
  </si>
  <si>
    <t>Pás modifikovaný asfalt 4mm special mineral,parozábrana</t>
  </si>
  <si>
    <t>Geotextilie  300 g/m2 š. 200cm 100% PP</t>
  </si>
  <si>
    <t>Deska lambda 0,035 w/m/K  1250 x 600 x 120 mm zelená</t>
  </si>
  <si>
    <t>Deska střešní těžká lambda 0,038 w/m/K 1000x600x100 mm, pro pochůzí střechy</t>
  </si>
  <si>
    <t>Deska střešní těžká lambda 0,038 w/m/K 2000x1200x100 mm, pro pochůzí střechy</t>
  </si>
  <si>
    <t>Klín atikový izolační, spádovaný, minerální lambda 0,038 w/m/K 1000x40x40 mm</t>
  </si>
  <si>
    <t>Deska sádrokartonová impregnová, 15,0 GKBI 1250x2000x15 mm</t>
  </si>
  <si>
    <t>Schody skládací hliníkové</t>
  </si>
  <si>
    <t>Malba disperzní interiérová, výška do 3,8 m Hetline pro SDK 2 x nátěr, 1 x penetrace</t>
  </si>
  <si>
    <t>F7</t>
  </si>
  <si>
    <t>Výrobní dokumentace</t>
  </si>
  <si>
    <t>Rozměry bloků jsou:
 výška: h = 3160 mm (běžné patro)
  h = 4129 mm (spodní blok 2. NP)
  h = 4700 a 1200 mm (spodní bloky 1.NP)
 šířka:  š = 1950,1650 mm (běžný blok)
  š = 450 mm (běžný blok) - plný - neprůhledný
  š = 2175,1875 mm (rozšířený blok)
  š = 484 + 1984 mm (rohový blok) - plný - neprůhledný
V blokové fasádě jsou osazena rámová plovoucí okna se skrytým křídlem, hloubky min. 75 mm s izolátorem SI, rozměrů:
  h = 1695 mm; š = 620 mm v běžném patře
Okna mají otevíravo-sklopnou funkci ve 2.NP-18.NP. Výška kliky v 1/3 výšky okna (2.NP-19.NP).
Všechna otevíravá okna budou osazena kontakty čidel MaR.
Bloky budou zaskleny pomocí vnějších přítlačných lišt, mimo některé detaily, které budou provedeny strukturální. Jedná se o:
- svislé napojení bloků šířky 450 mm
- svislé napojení rohových bloků
- vodorovné napojení rohových bloků - hrana objektu
Neprůhledné části jsou tvořeny zatepleným panelem. Z vnější strany je použito dvojsklo nebo lakovaný Al plech, z vnitřní strany je lakovaná Al kazeta.
 Bloky s vloženými plovoucími okny staticky nevyhovují a budou doplněny táhly (nerez), umístěnými uvnitř kazety.
V blokové fasádě jsou osazeny otevíravé prosklené dveře ze systémových rámových hliníkových profilů min. hloubky 75 mm s izolátorem SI:
- 2 ks dvoukřídlé  - šířka 1885 mm (průch. Šířka cca 1720 mm); h = 2485 mm
Provedení – dvojsklo, panikové kování dle ČSN EN 1125, skryté panty, nerezové kliky. Dveře slouží jako únikové - budou napojeny na EPS a EZS. V obkladu ostění bude umístěno tablo videotelefonu pro komunikaci s recepcí a velínem. 
- 8 ks dvoukřídlé, aktivní křídlo  š. 900 mm+ pasivní křídlo  685 mm (celkem 1585 mm); h = 2485 mm
Nad všemi dveřmi bude umístěna.
Na delších stěnách objektu (zhruba v polovině stěny) jsou v blocích každého druhého patra prostupy pro vývod VZT potrubí. U těchto bloků je přidána příčka, čímž je vytvořen prostup blokem se zateplením samotného bloku. Z pohledové strany je otvor krytý vnějšími žaluziemi v barvě fasády.
Po obvodu fasád jsou ve dvou výškových úrovních rozmístěny nerezová systémová kotvící oka pro kotvení horolezce čistícího fasádu.</t>
  </si>
  <si>
    <t>Šumavská 525/33</t>
  </si>
  <si>
    <t>Žebřík nerez dl. 1,30m</t>
  </si>
  <si>
    <t>Montáž izolačních sendvičových panelů , střecha slož., tl.nad 8 cm</t>
  </si>
  <si>
    <t>Montáž izolačních sendvičových panelů, lemovací prvky složité</t>
  </si>
  <si>
    <t>Panel střešní sizolační sendvičový tl.jádra 120 mm</t>
  </si>
  <si>
    <t xml:space="preserve">Rozměry bloků jsou:
  h = 3250 mm (běžné patro 20.NP-24.NP)
  h = 4150 mm (atikový blok)
 šířka:  š = 1950,1650 mm (běžný blok), š = 450 mm (běžný blok) - plný - neprůhledný, š = 2175,1875 mm (rozšířený blok)
  š = 484 + 1984 mm (rohový blok) - plný - neprůhledný
V blokové fasádě jsou osazena rámová plovoucí okna se skrytým křídlem, hloubky min. 75 mm s izolátorem SI, rozměrů:
h = 1785 mm; š = 620 mm v běžném patře 20.NP-23.NP
V 24. NP jsou osazena okna se skrytým křídlem rozměrů:
  h = 2130 mm; š = 643 mm
Okna mají otevíravo-sklopnou funkci ve  20.NP-23.NP a sklopno-otevíravou funkci v 24.NP. Výška kliky v 1/3 výšky okna (20.NP-23.NP), 1500 mm v 24.NP.
Všechna otevíravá okna budou osazena kontakty čidel MaR.
Bloky budou zaskleny pomocí vnějších přítlačných lišt, mimo některé detaily, které budou provedeny strukturální. Jedná se o:
- svislé napojení bloků šířky 450 mm
- svislé napojení rohových bloků
- vodorovné napojení rohových bloků - hrana objektu
Neprůhledné části jsou tvořeny zatepleným panelem. Z vnější strany je použito dvojsklo nebo lakovaný Al plech, z vnitřní strany je lakovaná Al kazeta.
Bloky v 24.NP a navazujícím atikovým blokem, samotně staticky nevyhovují a budou doplněny výztuhami vsunutými do komory svislých profilů. Provedení P10x110 nerez (nebo galvanický pozink). Bloky s vloženými plovoucími okny staticky nevyhovují a budou doplněny táhly (nerez), umístěnými uvnitř kazety.
Na delších stěnách objektu (zhruba v polovině stěny) jsou v blocích každého druhého patra prostupy pro vývod VZT potrubí. U těchto bloků je přidána příčka, čímž je vytvořen prostup blokem se zateplením samotného bloku. Z pohledové strany je otvor krytý vnějšími žaluziemi v barvě fasády.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</si>
</sst>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Kč&quot;"/>
    <numFmt numFmtId="166" formatCode="0.000"/>
    <numFmt numFmtId="167" formatCode="#,##0.00000"/>
  </numFmts>
  <fonts count="33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theme="3" tint="0.3999755851924192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 CE"/>
      <charset val="238"/>
    </font>
    <font>
      <b/>
      <u/>
      <sz val="10"/>
      <name val="Arial CE"/>
      <charset val="238"/>
    </font>
    <font>
      <vertAlign val="superscript"/>
      <sz val="8"/>
      <name val="Arial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9"/>
      <color indexed="81"/>
      <name val="Tahoma"/>
      <family val="2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9" fillId="0" borderId="0"/>
    <xf numFmtId="0" fontId="2" fillId="0" borderId="0"/>
  </cellStyleXfs>
  <cellXfs count="453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4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0" fontId="2" fillId="0" borderId="9" xfId="0" applyFont="1" applyBorder="1"/>
    <xf numFmtId="164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0" fontId="6" fillId="0" borderId="0" xfId="0" applyFont="1"/>
    <xf numFmtId="0" fontId="2" fillId="0" borderId="0" xfId="0" applyFont="1" applyAlignment="1"/>
    <xf numFmtId="0" fontId="2" fillId="0" borderId="0" xfId="0" applyFont="1" applyAlignment="1">
      <alignment vertical="justify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NumberFormat="1" applyFont="1" applyBorder="1" applyAlignment="1">
      <alignment horizontal="left"/>
    </xf>
    <xf numFmtId="0" fontId="2" fillId="0" borderId="47" xfId="0" applyNumberFormat="1" applyFont="1" applyBorder="1"/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7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3" fillId="0" borderId="55" xfId="1" applyFont="1" applyBorder="1" applyAlignment="1">
      <alignment horizontal="center"/>
    </xf>
    <xf numFmtId="49" fontId="3" fillId="0" borderId="55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12" fillId="0" borderId="0" xfId="1" applyFont="1"/>
    <xf numFmtId="0" fontId="7" fillId="0" borderId="58" xfId="1" applyFont="1" applyBorder="1" applyAlignment="1">
      <alignment vertical="top" wrapText="1"/>
    </xf>
    <xf numFmtId="49" fontId="7" fillId="0" borderId="58" xfId="1" applyNumberFormat="1" applyFont="1" applyBorder="1" applyAlignment="1">
      <alignment horizontal="center" shrinkToFit="1"/>
    </xf>
    <xf numFmtId="0" fontId="2" fillId="0" borderId="0" xfId="1" applyFont="1" applyBorder="1"/>
    <xf numFmtId="0" fontId="2" fillId="2" borderId="10" xfId="1" applyFont="1" applyFill="1" applyBorder="1" applyAlignment="1">
      <alignment horizontal="center"/>
    </xf>
    <xf numFmtId="49" fontId="13" fillId="2" borderId="10" xfId="1" applyNumberFormat="1" applyFont="1" applyFill="1" applyBorder="1" applyAlignment="1">
      <alignment horizontal="left"/>
    </xf>
    <xf numFmtId="0" fontId="13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2" fillId="0" borderId="0" xfId="1" applyFont="1" applyBorder="1" applyAlignment="1">
      <alignment horizontal="right"/>
    </xf>
    <xf numFmtId="3" fontId="2" fillId="0" borderId="13" xfId="0" applyNumberFormat="1" applyFont="1" applyBorder="1"/>
    <xf numFmtId="3" fontId="2" fillId="0" borderId="56" xfId="0" applyNumberFormat="1" applyFont="1" applyBorder="1"/>
    <xf numFmtId="4" fontId="7" fillId="0" borderId="58" xfId="1" applyNumberFormat="1" applyFont="1" applyFill="1" applyBorder="1"/>
    <xf numFmtId="0" fontId="2" fillId="0" borderId="0" xfId="1" applyFont="1" applyFill="1"/>
    <xf numFmtId="0" fontId="12" fillId="0" borderId="0" xfId="1" applyFont="1" applyFill="1"/>
    <xf numFmtId="0" fontId="2" fillId="2" borderId="58" xfId="1" applyFont="1" applyFill="1" applyBorder="1" applyAlignment="1">
      <alignment horizontal="center"/>
    </xf>
    <xf numFmtId="49" fontId="13" fillId="2" borderId="58" xfId="1" applyNumberFormat="1" applyFont="1" applyFill="1" applyBorder="1" applyAlignment="1">
      <alignment horizontal="left"/>
    </xf>
    <xf numFmtId="0" fontId="2" fillId="2" borderId="39" xfId="1" applyFont="1" applyFill="1" applyBorder="1" applyAlignment="1">
      <alignment horizontal="center"/>
    </xf>
    <xf numFmtId="4" fontId="2" fillId="2" borderId="39" xfId="1" applyNumberFormat="1" applyFont="1" applyFill="1" applyBorder="1" applyAlignment="1">
      <alignment horizontal="right"/>
    </xf>
    <xf numFmtId="4" fontId="2" fillId="2" borderId="40" xfId="1" applyNumberFormat="1" applyFont="1" applyFill="1" applyBorder="1" applyAlignment="1">
      <alignment horizontal="right"/>
    </xf>
    <xf numFmtId="0" fontId="3" fillId="0" borderId="10" xfId="1" applyFont="1" applyBorder="1" applyAlignment="1">
      <alignment horizontal="center"/>
    </xf>
    <xf numFmtId="49" fontId="3" fillId="0" borderId="10" xfId="1" applyNumberFormat="1" applyFont="1" applyBorder="1" applyAlignment="1">
      <alignment horizontal="left"/>
    </xf>
    <xf numFmtId="4" fontId="3" fillId="0" borderId="0" xfId="1" applyNumberFormat="1" applyFont="1"/>
    <xf numFmtId="4" fontId="7" fillId="0" borderId="58" xfId="1" applyNumberFormat="1" applyFont="1" applyFill="1" applyBorder="1" applyAlignment="1">
      <alignment horizontal="right"/>
    </xf>
    <xf numFmtId="49" fontId="7" fillId="0" borderId="58" xfId="1" applyNumberFormat="1" applyFont="1" applyFill="1" applyBorder="1" applyAlignment="1">
      <alignment horizontal="left" vertical="top"/>
    </xf>
    <xf numFmtId="0" fontId="7" fillId="0" borderId="58" xfId="1" applyFont="1" applyFill="1" applyBorder="1" applyAlignment="1">
      <alignment vertical="top" wrapText="1"/>
    </xf>
    <xf numFmtId="49" fontId="7" fillId="0" borderId="58" xfId="1" applyNumberFormat="1" applyFont="1" applyFill="1" applyBorder="1" applyAlignment="1">
      <alignment horizontal="center" shrinkToFit="1"/>
    </xf>
    <xf numFmtId="0" fontId="3" fillId="0" borderId="0" xfId="1" applyFont="1" applyFill="1"/>
    <xf numFmtId="0" fontId="14" fillId="0" borderId="58" xfId="1" applyFont="1" applyFill="1" applyBorder="1" applyAlignment="1">
      <alignment horizontal="center" vertical="top"/>
    </xf>
    <xf numFmtId="166" fontId="2" fillId="0" borderId="0" xfId="1" applyNumberFormat="1" applyFont="1" applyFill="1"/>
    <xf numFmtId="0" fontId="10" fillId="0" borderId="0" xfId="1" applyFont="1" applyFill="1"/>
    <xf numFmtId="2" fontId="10" fillId="0" borderId="0" xfId="1" applyNumberFormat="1" applyFont="1" applyFill="1" applyAlignment="1">
      <alignment horizontal="left"/>
    </xf>
    <xf numFmtId="0" fontId="3" fillId="0" borderId="55" xfId="1" applyFont="1" applyFill="1" applyBorder="1" applyAlignment="1">
      <alignment horizontal="center"/>
    </xf>
    <xf numFmtId="49" fontId="3" fillId="0" borderId="55" xfId="1" applyNumberFormat="1" applyFont="1" applyFill="1" applyBorder="1" applyAlignment="1">
      <alignment horizontal="left"/>
    </xf>
    <xf numFmtId="0" fontId="3" fillId="0" borderId="15" xfId="1" applyFont="1" applyFill="1" applyBorder="1"/>
    <xf numFmtId="0" fontId="2" fillId="0" borderId="9" xfId="1" applyFont="1" applyFill="1" applyBorder="1" applyAlignment="1">
      <alignment horizontal="center"/>
    </xf>
    <xf numFmtId="0" fontId="2" fillId="0" borderId="9" xfId="1" applyNumberFormat="1" applyFont="1" applyFill="1" applyBorder="1" applyAlignment="1">
      <alignment horizontal="right"/>
    </xf>
    <xf numFmtId="0" fontId="7" fillId="0" borderId="58" xfId="1" applyFont="1" applyFill="1" applyBorder="1" applyAlignment="1">
      <alignment vertical="top"/>
    </xf>
    <xf numFmtId="0" fontId="7" fillId="0" borderId="55" xfId="1" applyFont="1" applyFill="1" applyBorder="1" applyAlignment="1">
      <alignment vertical="top"/>
    </xf>
    <xf numFmtId="49" fontId="7" fillId="0" borderId="40" xfId="1" applyNumberFormat="1" applyFont="1" applyFill="1" applyBorder="1" applyAlignment="1">
      <alignment horizontal="left" vertical="top"/>
    </xf>
    <xf numFmtId="0" fontId="7" fillId="0" borderId="55" xfId="1" applyFont="1" applyFill="1" applyBorder="1" applyAlignment="1">
      <alignment horizontal="right" vertical="top"/>
    </xf>
    <xf numFmtId="49" fontId="7" fillId="0" borderId="58" xfId="1" applyNumberFormat="1" applyFont="1" applyFill="1" applyBorder="1" applyAlignment="1">
      <alignment horizontal="center" vertical="top"/>
    </xf>
    <xf numFmtId="0" fontId="17" fillId="0" borderId="59" xfId="1" applyFont="1" applyFill="1" applyBorder="1" applyAlignment="1">
      <alignment vertical="top" wrapText="1"/>
    </xf>
    <xf numFmtId="4" fontId="17" fillId="0" borderId="10" xfId="1" applyNumberFormat="1" applyFont="1" applyFill="1" applyBorder="1" applyAlignment="1">
      <alignment horizontal="right"/>
    </xf>
    <xf numFmtId="4" fontId="17" fillId="0" borderId="58" xfId="1" applyNumberFormat="1" applyFont="1" applyFill="1" applyBorder="1" applyAlignment="1">
      <alignment horizontal="right"/>
    </xf>
    <xf numFmtId="4" fontId="17" fillId="0" borderId="8" xfId="1" applyNumberFormat="1" applyFont="1" applyFill="1" applyBorder="1" applyAlignment="1">
      <alignment horizontal="right"/>
    </xf>
    <xf numFmtId="0" fontId="2" fillId="2" borderId="25" xfId="1" applyFont="1" applyFill="1" applyBorder="1" applyAlignment="1">
      <alignment horizontal="center"/>
    </xf>
    <xf numFmtId="49" fontId="7" fillId="0" borderId="8" xfId="1" applyNumberFormat="1" applyFont="1" applyFill="1" applyBorder="1" applyAlignment="1">
      <alignment horizontal="center" shrinkToFit="1"/>
    </xf>
    <xf numFmtId="49" fontId="7" fillId="0" borderId="40" xfId="1" applyNumberFormat="1" applyFont="1" applyFill="1" applyBorder="1" applyAlignment="1">
      <alignment horizontal="center" shrinkToFit="1"/>
    </xf>
    <xf numFmtId="0" fontId="17" fillId="0" borderId="15" xfId="1" applyFont="1" applyFill="1" applyBorder="1" applyAlignment="1">
      <alignment vertical="top" wrapText="1"/>
    </xf>
    <xf numFmtId="4" fontId="7" fillId="0" borderId="8" xfId="1" applyNumberFormat="1" applyFont="1" applyFill="1" applyBorder="1"/>
    <xf numFmtId="49" fontId="7" fillId="0" borderId="58" xfId="1" applyNumberFormat="1" applyFont="1" applyFill="1" applyBorder="1" applyAlignment="1">
      <alignment horizontal="center" vertical="center" shrinkToFit="1"/>
    </xf>
    <xf numFmtId="4" fontId="7" fillId="0" borderId="58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/>
    </xf>
    <xf numFmtId="0" fontId="17" fillId="0" borderId="34" xfId="1" applyFont="1" applyFill="1" applyBorder="1" applyAlignment="1">
      <alignment vertical="top" wrapText="1"/>
    </xf>
    <xf numFmtId="0" fontId="17" fillId="0" borderId="37" xfId="1" applyFont="1" applyFill="1" applyBorder="1" applyAlignment="1">
      <alignment vertical="top" wrapText="1"/>
    </xf>
    <xf numFmtId="49" fontId="7" fillId="0" borderId="13" xfId="1" applyNumberFormat="1" applyFont="1" applyFill="1" applyBorder="1" applyAlignment="1">
      <alignment horizontal="center" shrinkToFit="1"/>
    </xf>
    <xf numFmtId="49" fontId="7" fillId="0" borderId="36" xfId="1" applyNumberFormat="1" applyFont="1" applyFill="1" applyBorder="1" applyAlignment="1">
      <alignment horizontal="center" shrinkToFit="1"/>
    </xf>
    <xf numFmtId="4" fontId="17" fillId="0" borderId="55" xfId="1" applyNumberFormat="1" applyFont="1" applyFill="1" applyBorder="1" applyAlignment="1">
      <alignment horizontal="right"/>
    </xf>
    <xf numFmtId="4" fontId="17" fillId="0" borderId="5" xfId="1" applyNumberFormat="1" applyFont="1" applyFill="1" applyBorder="1" applyAlignment="1">
      <alignment horizontal="right"/>
    </xf>
    <xf numFmtId="0" fontId="18" fillId="0" borderId="34" xfId="1" applyFont="1" applyFill="1" applyBorder="1" applyAlignment="1">
      <alignment vertical="top" wrapText="1"/>
    </xf>
    <xf numFmtId="0" fontId="18" fillId="0" borderId="37" xfId="1" applyFont="1" applyFill="1" applyBorder="1" applyAlignment="1">
      <alignment vertical="top" wrapText="1"/>
    </xf>
    <xf numFmtId="4" fontId="7" fillId="0" borderId="58" xfId="1" applyNumberFormat="1" applyFont="1" applyFill="1" applyBorder="1" applyAlignment="1">
      <alignment vertical="center"/>
    </xf>
    <xf numFmtId="0" fontId="2" fillId="0" borderId="8" xfId="1" applyNumberFormat="1" applyFont="1" applyBorder="1"/>
    <xf numFmtId="0" fontId="2" fillId="0" borderId="8" xfId="1" applyNumberFormat="1" applyFont="1" applyFill="1" applyBorder="1"/>
    <xf numFmtId="49" fontId="7" fillId="0" borderId="58" xfId="1" applyNumberFormat="1" applyFont="1" applyFill="1" applyBorder="1" applyAlignment="1">
      <alignment horizontal="center" vertical="top"/>
    </xf>
    <xf numFmtId="49" fontId="7" fillId="0" borderId="58" xfId="1" applyNumberFormat="1" applyFont="1" applyFill="1" applyBorder="1" applyAlignment="1">
      <alignment horizontal="center" vertical="top"/>
    </xf>
    <xf numFmtId="49" fontId="7" fillId="0" borderId="58" xfId="1" applyNumberFormat="1" applyFont="1" applyFill="1" applyBorder="1" applyAlignment="1">
      <alignment horizontal="center" vertical="top"/>
    </xf>
    <xf numFmtId="0" fontId="2" fillId="0" borderId="13" xfId="2" applyFont="1" applyBorder="1"/>
    <xf numFmtId="0" fontId="2" fillId="0" borderId="0" xfId="2" applyFont="1" applyBorder="1"/>
    <xf numFmtId="0" fontId="2" fillId="0" borderId="0" xfId="2" applyFont="1"/>
    <xf numFmtId="14" fontId="2" fillId="0" borderId="13" xfId="2" applyNumberFormat="1" applyFont="1" applyBorder="1"/>
    <xf numFmtId="14" fontId="2" fillId="0" borderId="0" xfId="2" applyNumberFormat="1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0" fontId="2" fillId="0" borderId="0" xfId="3"/>
    <xf numFmtId="0" fontId="7" fillId="0" borderId="0" xfId="3" applyFont="1" applyAlignment="1">
      <alignment horizontal="center"/>
    </xf>
    <xf numFmtId="4" fontId="7" fillId="0" borderId="0" xfId="3" applyNumberFormat="1" applyFont="1" applyAlignment="1">
      <alignment horizontal="center"/>
    </xf>
    <xf numFmtId="0" fontId="7" fillId="0" borderId="0" xfId="3" applyFont="1"/>
    <xf numFmtId="0" fontId="7" fillId="0" borderId="6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4" fontId="7" fillId="0" borderId="60" xfId="3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4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14" fillId="0" borderId="10" xfId="0" applyFont="1" applyBorder="1" applyAlignment="1">
      <alignment horizontal="center" vertical="top"/>
    </xf>
    <xf numFmtId="4" fontId="7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vertical="center"/>
    </xf>
    <xf numFmtId="49" fontId="7" fillId="0" borderId="15" xfId="0" applyNumberFormat="1" applyFont="1" applyBorder="1" applyAlignment="1">
      <alignment vertical="top"/>
    </xf>
    <xf numFmtId="4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left" vertical="top"/>
    </xf>
    <xf numFmtId="49" fontId="7" fillId="0" borderId="15" xfId="0" applyNumberFormat="1" applyFont="1" applyBorder="1" applyAlignment="1">
      <alignment horizontal="left" vertical="top"/>
    </xf>
    <xf numFmtId="0" fontId="14" fillId="0" borderId="58" xfId="0" applyFont="1" applyBorder="1" applyAlignment="1">
      <alignment horizontal="center" vertical="top"/>
    </xf>
    <xf numFmtId="0" fontId="14" fillId="0" borderId="55" xfId="0" applyFont="1" applyBorder="1" applyAlignment="1">
      <alignment horizontal="center" vertical="top"/>
    </xf>
    <xf numFmtId="0" fontId="7" fillId="0" borderId="58" xfId="0" applyFont="1" applyBorder="1" applyAlignment="1">
      <alignment vertical="top" wrapText="1"/>
    </xf>
    <xf numFmtId="4" fontId="7" fillId="0" borderId="10" xfId="0" applyNumberFormat="1" applyFont="1" applyBorder="1" applyAlignment="1">
      <alignment horizontal="center" vertical="top" wrapText="1"/>
    </xf>
    <xf numFmtId="0" fontId="0" fillId="0" borderId="10" xfId="0" applyBorder="1" applyAlignment="1">
      <alignment vertical="top"/>
    </xf>
    <xf numFmtId="0" fontId="2" fillId="0" borderId="0" xfId="0" applyFont="1" applyAlignment="1">
      <alignment horizontal="justify" vertical="top"/>
    </xf>
    <xf numFmtId="4" fontId="2" fillId="0" borderId="0" xfId="0" applyNumberFormat="1" applyFont="1" applyAlignment="1">
      <alignment horizontal="justify" vertical="top"/>
    </xf>
    <xf numFmtId="0" fontId="7" fillId="2" borderId="10" xfId="1" applyFont="1" applyFill="1" applyBorder="1" applyAlignment="1">
      <alignment horizontal="center" wrapText="1"/>
    </xf>
    <xf numFmtId="0" fontId="2" fillId="0" borderId="9" xfId="1" applyFont="1" applyBorder="1" applyAlignment="1">
      <alignment horizontal="right"/>
    </xf>
    <xf numFmtId="0" fontId="2" fillId="0" borderId="9" xfId="1" applyFont="1" applyBorder="1"/>
    <xf numFmtId="0" fontId="7" fillId="0" borderId="9" xfId="1" applyFont="1" applyBorder="1"/>
    <xf numFmtId="0" fontId="7" fillId="0" borderId="8" xfId="1" applyFont="1" applyBorder="1"/>
    <xf numFmtId="0" fontId="7" fillId="0" borderId="58" xfId="1" applyFont="1" applyBorder="1" applyAlignment="1">
      <alignment horizontal="center" vertical="top"/>
    </xf>
    <xf numFmtId="49" fontId="7" fillId="0" borderId="58" xfId="1" applyNumberFormat="1" applyFont="1" applyBorder="1" applyAlignment="1">
      <alignment horizontal="left" vertical="top"/>
    </xf>
    <xf numFmtId="4" fontId="7" fillId="0" borderId="58" xfId="1" applyNumberFormat="1" applyFont="1" applyBorder="1" applyAlignment="1">
      <alignment horizontal="right"/>
    </xf>
    <xf numFmtId="4" fontId="7" fillId="0" borderId="58" xfId="1" applyNumberFormat="1" applyFont="1" applyBorder="1"/>
    <xf numFmtId="167" fontId="7" fillId="0" borderId="58" xfId="1" applyNumberFormat="1" applyFont="1" applyBorder="1"/>
    <xf numFmtId="0" fontId="14" fillId="2" borderId="10" xfId="1" applyFont="1" applyFill="1" applyBorder="1"/>
    <xf numFmtId="167" fontId="14" fillId="2" borderId="10" xfId="1" applyNumberFormat="1" applyFont="1" applyFill="1" applyBorder="1"/>
    <xf numFmtId="0" fontId="15" fillId="0" borderId="0" xfId="1" applyFont="1"/>
    <xf numFmtId="0" fontId="16" fillId="0" borderId="0" xfId="1" applyFont="1"/>
    <xf numFmtId="3" fontId="16" fillId="0" borderId="0" xfId="1" applyNumberFormat="1" applyFont="1" applyAlignment="1">
      <alignment horizontal="right"/>
    </xf>
    <xf numFmtId="4" fontId="16" fillId="0" borderId="0" xfId="1" applyNumberFormat="1" applyFont="1"/>
    <xf numFmtId="0" fontId="0" fillId="0" borderId="10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0" xfId="0" applyNumberFormat="1"/>
    <xf numFmtId="0" fontId="0" fillId="3" borderId="10" xfId="0" applyFill="1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4" borderId="10" xfId="0" applyFill="1" applyBorder="1"/>
    <xf numFmtId="49" fontId="0" fillId="4" borderId="10" xfId="0" applyNumberFormat="1" applyFill="1" applyBorder="1"/>
    <xf numFmtId="0" fontId="0" fillId="4" borderId="10" xfId="0" applyFill="1" applyBorder="1" applyAlignment="1">
      <alignment horizontal="center"/>
    </xf>
    <xf numFmtId="0" fontId="0" fillId="4" borderId="15" xfId="0" applyFill="1" applyBorder="1"/>
    <xf numFmtId="0" fontId="0" fillId="4" borderId="10" xfId="0" applyFill="1" applyBorder="1" applyAlignment="1">
      <alignment wrapText="1"/>
    </xf>
    <xf numFmtId="49" fontId="0" fillId="0" borderId="0" xfId="0" applyNumberFormat="1" applyAlignment="1">
      <alignment vertical="top"/>
    </xf>
    <xf numFmtId="167" fontId="0" fillId="0" borderId="0" xfId="0" applyNumberFormat="1" applyAlignment="1">
      <alignment vertical="top"/>
    </xf>
    <xf numFmtId="0" fontId="22" fillId="3" borderId="59" xfId="0" applyFont="1" applyFill="1" applyBorder="1" applyAlignment="1">
      <alignment vertical="top"/>
    </xf>
    <xf numFmtId="49" fontId="22" fillId="3" borderId="39" xfId="0" applyNumberFormat="1" applyFont="1" applyFill="1" applyBorder="1" applyAlignment="1">
      <alignment vertical="top"/>
    </xf>
    <xf numFmtId="49" fontId="22" fillId="3" borderId="39" xfId="0" applyNumberFormat="1" applyFont="1" applyFill="1" applyBorder="1" applyAlignment="1">
      <alignment horizontal="left" vertical="top" wrapText="1"/>
    </xf>
    <xf numFmtId="0" fontId="22" fillId="3" borderId="39" xfId="0" applyFont="1" applyFill="1" applyBorder="1" applyAlignment="1">
      <alignment horizontal="center" vertical="top" shrinkToFit="1"/>
    </xf>
    <xf numFmtId="167" fontId="22" fillId="3" borderId="39" xfId="0" applyNumberFormat="1" applyFont="1" applyFill="1" applyBorder="1" applyAlignment="1">
      <alignment vertical="top" shrinkToFit="1"/>
    </xf>
    <xf numFmtId="4" fontId="22" fillId="3" borderId="39" xfId="0" applyNumberFormat="1" applyFont="1" applyFill="1" applyBorder="1" applyAlignment="1">
      <alignment vertical="top" shrinkToFit="1"/>
    </xf>
    <xf numFmtId="4" fontId="22" fillId="3" borderId="40" xfId="0" applyNumberFormat="1" applyFont="1" applyFill="1" applyBorder="1" applyAlignment="1">
      <alignment vertical="top" shrinkToFit="1"/>
    </xf>
    <xf numFmtId="4" fontId="22" fillId="3" borderId="0" xfId="0" applyNumberFormat="1" applyFont="1" applyFill="1" applyAlignment="1">
      <alignment vertical="top" shrinkToFit="1"/>
    </xf>
    <xf numFmtId="0" fontId="25" fillId="0" borderId="61" xfId="0" applyFont="1" applyBorder="1" applyAlignment="1">
      <alignment vertical="top"/>
    </xf>
    <xf numFmtId="49" fontId="25" fillId="0" borderId="62" xfId="0" applyNumberFormat="1" applyFont="1" applyBorder="1" applyAlignment="1">
      <alignment vertical="top"/>
    </xf>
    <xf numFmtId="49" fontId="25" fillId="0" borderId="62" xfId="0" applyNumberFormat="1" applyFont="1" applyBorder="1" applyAlignment="1">
      <alignment horizontal="left" vertical="top" wrapText="1"/>
    </xf>
    <xf numFmtId="0" fontId="25" fillId="0" borderId="62" xfId="0" applyFont="1" applyBorder="1" applyAlignment="1">
      <alignment horizontal="center" vertical="top" shrinkToFit="1"/>
    </xf>
    <xf numFmtId="167" fontId="25" fillId="0" borderId="62" xfId="0" applyNumberFormat="1" applyFont="1" applyBorder="1" applyAlignment="1">
      <alignment vertical="top" shrinkToFit="1"/>
    </xf>
    <xf numFmtId="4" fontId="25" fillId="0" borderId="62" xfId="0" applyNumberFormat="1" applyFont="1" applyBorder="1" applyAlignment="1">
      <alignment vertical="top" shrinkToFit="1"/>
    </xf>
    <xf numFmtId="4" fontId="25" fillId="0" borderId="63" xfId="0" applyNumberFormat="1" applyFont="1" applyBorder="1" applyAlignment="1">
      <alignment vertical="top" shrinkToFit="1"/>
    </xf>
    <xf numFmtId="4" fontId="25" fillId="0" borderId="0" xfId="0" applyNumberFormat="1" applyFont="1" applyAlignment="1">
      <alignment vertical="top" shrinkToFit="1"/>
    </xf>
    <xf numFmtId="0" fontId="25" fillId="0" borderId="0" xfId="0" applyFont="1"/>
    <xf numFmtId="0" fontId="25" fillId="0" borderId="64" xfId="0" applyFont="1" applyBorder="1" applyAlignment="1">
      <alignment vertical="top"/>
    </xf>
    <xf numFmtId="49" fontId="25" fillId="0" borderId="65" xfId="0" applyNumberFormat="1" applyFont="1" applyBorder="1" applyAlignment="1">
      <alignment vertical="top"/>
    </xf>
    <xf numFmtId="49" fontId="25" fillId="0" borderId="65" xfId="0" applyNumberFormat="1" applyFont="1" applyBorder="1" applyAlignment="1">
      <alignment horizontal="left" vertical="top" wrapText="1"/>
    </xf>
    <xf numFmtId="0" fontId="25" fillId="0" borderId="65" xfId="0" applyFont="1" applyBorder="1" applyAlignment="1">
      <alignment horizontal="center" vertical="top" shrinkToFit="1"/>
    </xf>
    <xf numFmtId="167" fontId="25" fillId="0" borderId="65" xfId="0" applyNumberFormat="1" applyFont="1" applyBorder="1" applyAlignment="1">
      <alignment vertical="top" shrinkToFit="1"/>
    </xf>
    <xf numFmtId="4" fontId="25" fillId="0" borderId="65" xfId="0" applyNumberFormat="1" applyFont="1" applyBorder="1" applyAlignment="1">
      <alignment vertical="top" shrinkToFit="1"/>
    </xf>
    <xf numFmtId="4" fontId="25" fillId="0" borderId="66" xfId="0" applyNumberFormat="1" applyFont="1" applyBorder="1" applyAlignment="1">
      <alignment vertical="top" shrinkToFit="1"/>
    </xf>
    <xf numFmtId="0" fontId="25" fillId="0" borderId="0" xfId="0" applyFont="1" applyAlignment="1">
      <alignment vertical="top"/>
    </xf>
    <xf numFmtId="49" fontId="25" fillId="0" borderId="0" xfId="0" applyNumberFormat="1" applyFont="1" applyAlignment="1">
      <alignment vertical="top"/>
    </xf>
    <xf numFmtId="167" fontId="26" fillId="0" borderId="0" xfId="0" quotePrefix="1" applyNumberFormat="1" applyFont="1" applyAlignment="1">
      <alignment horizontal="left" vertical="top" wrapText="1"/>
    </xf>
    <xf numFmtId="167" fontId="26" fillId="0" borderId="0" xfId="0" applyNumberFormat="1" applyFont="1" applyAlignment="1">
      <alignment horizontal="center" vertical="top" wrapText="1" shrinkToFit="1"/>
    </xf>
    <xf numFmtId="167" fontId="26" fillId="0" borderId="0" xfId="0" applyNumberFormat="1" applyFont="1" applyAlignment="1">
      <alignment vertical="top" wrapText="1" shrinkToFit="1"/>
    </xf>
    <xf numFmtId="49" fontId="0" fillId="0" borderId="0" xfId="0" applyNumberFormat="1" applyAlignment="1">
      <alignment horizontal="left" vertical="top" wrapText="1"/>
    </xf>
    <xf numFmtId="0" fontId="29" fillId="0" borderId="0" xfId="0" applyFont="1" applyAlignment="1">
      <alignment wrapText="1"/>
    </xf>
    <xf numFmtId="4" fontId="7" fillId="0" borderId="5" xfId="0" applyNumberFormat="1" applyFont="1" applyBorder="1" applyAlignment="1">
      <alignment vertical="center"/>
    </xf>
    <xf numFmtId="4" fontId="23" fillId="5" borderId="10" xfId="0" applyNumberFormat="1" applyFont="1" applyFill="1" applyBorder="1" applyAlignment="1">
      <alignment vertical="top"/>
    </xf>
    <xf numFmtId="4" fontId="22" fillId="5" borderId="10" xfId="0" applyNumberFormat="1" applyFont="1" applyFill="1" applyBorder="1"/>
    <xf numFmtId="4" fontId="22" fillId="0" borderId="10" xfId="0" applyNumberFormat="1" applyFont="1" applyBorder="1"/>
    <xf numFmtId="0" fontId="3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2" fontId="2" fillId="0" borderId="10" xfId="0" applyNumberFormat="1" applyFont="1" applyFill="1" applyBorder="1" applyAlignment="1">
      <alignment horizontal="right"/>
    </xf>
    <xf numFmtId="0" fontId="14" fillId="0" borderId="10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49" fontId="25" fillId="0" borderId="65" xfId="0" applyNumberFormat="1" applyFont="1" applyFill="1" applyBorder="1" applyAlignment="1">
      <alignment horizontal="left" vertical="top" wrapText="1"/>
    </xf>
    <xf numFmtId="49" fontId="25" fillId="0" borderId="62" xfId="0" applyNumberFormat="1" applyFont="1" applyFill="1" applyBorder="1" applyAlignment="1">
      <alignment horizontal="left" vertical="top" wrapText="1"/>
    </xf>
    <xf numFmtId="0" fontId="14" fillId="0" borderId="58" xfId="1" applyFont="1" applyFill="1" applyBorder="1" applyAlignment="1">
      <alignment horizontal="right" vertical="top"/>
    </xf>
    <xf numFmtId="0" fontId="14" fillId="5" borderId="58" xfId="1" applyFont="1" applyFill="1" applyBorder="1" applyAlignment="1">
      <alignment horizontal="center" vertical="top"/>
    </xf>
    <xf numFmtId="49" fontId="7" fillId="5" borderId="58" xfId="1" applyNumberFormat="1" applyFont="1" applyFill="1" applyBorder="1" applyAlignment="1">
      <alignment horizontal="left" vertical="top"/>
    </xf>
    <xf numFmtId="0" fontId="7" fillId="5" borderId="58" xfId="1" applyFont="1" applyFill="1" applyBorder="1" applyAlignment="1">
      <alignment vertical="top" wrapText="1"/>
    </xf>
    <xf numFmtId="49" fontId="7" fillId="5" borderId="58" xfId="1" applyNumberFormat="1" applyFont="1" applyFill="1" applyBorder="1" applyAlignment="1">
      <alignment horizontal="center" vertical="center" shrinkToFit="1"/>
    </xf>
    <xf numFmtId="4" fontId="7" fillId="5" borderId="58" xfId="1" applyNumberFormat="1" applyFont="1" applyFill="1" applyBorder="1" applyAlignment="1">
      <alignment horizontal="right" vertical="center"/>
    </xf>
    <xf numFmtId="4" fontId="7" fillId="5" borderId="58" xfId="1" applyNumberFormat="1" applyFont="1" applyFill="1" applyBorder="1" applyAlignment="1">
      <alignment horizontal="right"/>
    </xf>
    <xf numFmtId="4" fontId="7" fillId="5" borderId="58" xfId="1" applyNumberFormat="1" applyFont="1" applyFill="1" applyBorder="1"/>
    <xf numFmtId="49" fontId="7" fillId="5" borderId="58" xfId="1" applyNumberFormat="1" applyFont="1" applyFill="1" applyBorder="1" applyAlignment="1">
      <alignment horizontal="center" vertical="top"/>
    </xf>
    <xf numFmtId="49" fontId="7" fillId="5" borderId="58" xfId="1" applyNumberFormat="1" applyFont="1" applyFill="1" applyBorder="1" applyAlignment="1">
      <alignment horizontal="center" vertical="top" shrinkToFit="1"/>
    </xf>
    <xf numFmtId="4" fontId="7" fillId="5" borderId="40" xfId="1" applyNumberFormat="1" applyFont="1" applyFill="1" applyBorder="1" applyAlignment="1">
      <alignment horizontal="right"/>
    </xf>
    <xf numFmtId="0" fontId="32" fillId="0" borderId="58" xfId="1" applyFont="1" applyFill="1" applyBorder="1" applyAlignment="1">
      <alignment horizontal="right" vertical="top"/>
    </xf>
    <xf numFmtId="0" fontId="32" fillId="0" borderId="58" xfId="1" applyFont="1" applyFill="1" applyBorder="1" applyAlignment="1">
      <alignment vertical="top"/>
    </xf>
    <xf numFmtId="0" fontId="32" fillId="0" borderId="55" xfId="1" applyFont="1" applyFill="1" applyBorder="1" applyAlignment="1">
      <alignment vertical="top"/>
    </xf>
    <xf numFmtId="0" fontId="32" fillId="0" borderId="55" xfId="1" applyFont="1" applyFill="1" applyBorder="1" applyAlignment="1">
      <alignment horizontal="right" vertical="top"/>
    </xf>
    <xf numFmtId="4" fontId="7" fillId="5" borderId="58" xfId="1" applyNumberFormat="1" applyFont="1" applyFill="1" applyBorder="1" applyAlignment="1">
      <alignment vertical="center"/>
    </xf>
    <xf numFmtId="0" fontId="32" fillId="0" borderId="58" xfId="1" applyFont="1" applyFill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5" fillId="0" borderId="10" xfId="0" applyFont="1" applyBorder="1" applyAlignment="1">
      <alignment vertical="top"/>
    </xf>
    <xf numFmtId="0" fontId="25" fillId="0" borderId="5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165" fontId="2" fillId="0" borderId="15" xfId="0" applyNumberFormat="1" applyFont="1" applyBorder="1" applyAlignment="1">
      <alignment horizontal="right" indent="2"/>
    </xf>
    <xf numFmtId="165" fontId="2" fillId="0" borderId="16" xfId="0" applyNumberFormat="1" applyFont="1" applyBorder="1" applyAlignment="1">
      <alignment horizontal="right" indent="2"/>
    </xf>
    <xf numFmtId="165" fontId="6" fillId="2" borderId="41" xfId="0" applyNumberFormat="1" applyFont="1" applyFill="1" applyBorder="1" applyAlignment="1">
      <alignment horizontal="right" indent="2"/>
    </xf>
    <xf numFmtId="165" fontId="6" fillId="2" borderId="42" xfId="0" applyNumberFormat="1" applyFont="1" applyFill="1" applyBorder="1" applyAlignment="1">
      <alignment horizontal="right" indent="2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0" fontId="4" fillId="0" borderId="67" xfId="0" applyFont="1" applyBorder="1" applyAlignment="1">
      <alignment horizontal="left"/>
    </xf>
    <xf numFmtId="0" fontId="4" fillId="0" borderId="68" xfId="0" applyFont="1" applyBorder="1" applyAlignment="1">
      <alignment horizontal="left"/>
    </xf>
    <xf numFmtId="0" fontId="4" fillId="0" borderId="69" xfId="0" applyFont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35" xfId="0" applyNumberFormat="1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14" fillId="0" borderId="58" xfId="1" applyFont="1" applyFill="1" applyBorder="1" applyAlignment="1">
      <alignment horizontal="center" vertical="top"/>
    </xf>
    <xf numFmtId="0" fontId="14" fillId="0" borderId="5" xfId="1" applyFont="1" applyFill="1" applyBorder="1" applyAlignment="1">
      <alignment horizontal="center" vertical="top"/>
    </xf>
    <xf numFmtId="49" fontId="7" fillId="0" borderId="58" xfId="1" applyNumberFormat="1" applyFont="1" applyFill="1" applyBorder="1" applyAlignment="1">
      <alignment horizontal="center" vertical="top"/>
    </xf>
    <xf numFmtId="49" fontId="7" fillId="0" borderId="5" xfId="1" applyNumberFormat="1" applyFont="1" applyFill="1" applyBorder="1" applyAlignment="1">
      <alignment horizontal="center" vertical="top"/>
    </xf>
    <xf numFmtId="4" fontId="7" fillId="0" borderId="58" xfId="1" applyNumberFormat="1" applyFont="1" applyFill="1" applyBorder="1" applyAlignment="1">
      <alignment horizontal="center"/>
    </xf>
    <xf numFmtId="4" fontId="7" fillId="0" borderId="5" xfId="1" applyNumberFormat="1" applyFont="1" applyFill="1" applyBorder="1" applyAlignment="1">
      <alignment horizontal="center"/>
    </xf>
    <xf numFmtId="0" fontId="14" fillId="0" borderId="55" xfId="1" applyFont="1" applyFill="1" applyBorder="1" applyAlignment="1">
      <alignment horizontal="center" vertical="top"/>
    </xf>
    <xf numFmtId="49" fontId="7" fillId="0" borderId="55" xfId="1" applyNumberFormat="1" applyFont="1" applyFill="1" applyBorder="1" applyAlignment="1">
      <alignment horizontal="center" vertical="top"/>
    </xf>
    <xf numFmtId="0" fontId="9" fillId="0" borderId="0" xfId="1" applyFont="1" applyAlignment="1">
      <alignment horizontal="center"/>
    </xf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4" fontId="7" fillId="0" borderId="55" xfId="1" applyNumberFormat="1" applyFont="1" applyFill="1" applyBorder="1" applyAlignment="1">
      <alignment horizontal="center"/>
    </xf>
    <xf numFmtId="0" fontId="30" fillId="2" borderId="10" xfId="1" applyFont="1" applyFill="1" applyBorder="1" applyAlignment="1">
      <alignment horizontal="center"/>
    </xf>
    <xf numFmtId="0" fontId="32" fillId="0" borderId="58" xfId="1" applyFont="1" applyFill="1" applyBorder="1" applyAlignment="1">
      <alignment horizontal="right" vertical="top"/>
    </xf>
    <xf numFmtId="0" fontId="32" fillId="0" borderId="55" xfId="1" applyFont="1" applyFill="1" applyBorder="1" applyAlignment="1">
      <alignment horizontal="right" vertical="top"/>
    </xf>
    <xf numFmtId="0" fontId="32" fillId="0" borderId="5" xfId="1" applyFont="1" applyFill="1" applyBorder="1" applyAlignment="1">
      <alignment horizontal="right" vertical="top"/>
    </xf>
    <xf numFmtId="49" fontId="7" fillId="0" borderId="58" xfId="1" applyNumberFormat="1" applyFont="1" applyFill="1" applyBorder="1" applyAlignment="1">
      <alignment horizontal="left" vertical="top"/>
    </xf>
    <xf numFmtId="49" fontId="7" fillId="0" borderId="55" xfId="1" applyNumberFormat="1" applyFont="1" applyFill="1" applyBorder="1" applyAlignment="1">
      <alignment horizontal="left" vertical="top"/>
    </xf>
    <xf numFmtId="49" fontId="7" fillId="0" borderId="5" xfId="1" applyNumberFormat="1" applyFont="1" applyFill="1" applyBorder="1" applyAlignment="1">
      <alignment horizontal="left" vertical="top"/>
    </xf>
    <xf numFmtId="49" fontId="0" fillId="5" borderId="10" xfId="0" applyNumberForma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3" borderId="9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8" fillId="0" borderId="39" xfId="0" applyFont="1" applyBorder="1" applyAlignment="1">
      <alignment horizontal="left" vertical="top" wrapText="1"/>
    </xf>
    <xf numFmtId="0" fontId="28" fillId="0" borderId="39" xfId="0" applyFont="1" applyBorder="1" applyAlignment="1">
      <alignment vertical="top" wrapText="1"/>
    </xf>
    <xf numFmtId="0" fontId="0" fillId="0" borderId="9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49" fontId="22" fillId="5" borderId="10" xfId="0" applyNumberFormat="1" applyFont="1" applyFill="1" applyBorder="1" applyAlignment="1">
      <alignment horizontal="center" wrapText="1"/>
    </xf>
    <xf numFmtId="0" fontId="22" fillId="5" borderId="15" xfId="0" applyFont="1" applyFill="1" applyBorder="1" applyAlignment="1">
      <alignment vertical="top"/>
    </xf>
    <xf numFmtId="0" fontId="22" fillId="5" borderId="9" xfId="0" applyFont="1" applyFill="1" applyBorder="1" applyAlignment="1">
      <alignment vertical="top"/>
    </xf>
    <xf numFmtId="0" fontId="22" fillId="5" borderId="8" xfId="0" applyFont="1" applyFill="1" applyBorder="1" applyAlignment="1">
      <alignment vertical="top"/>
    </xf>
    <xf numFmtId="49" fontId="14" fillId="0" borderId="55" xfId="3" applyNumberFormat="1" applyFont="1" applyBorder="1" applyAlignment="1">
      <alignment horizontal="center" vertical="top"/>
    </xf>
    <xf numFmtId="49" fontId="14" fillId="0" borderId="5" xfId="3" applyNumberFormat="1" applyFont="1" applyBorder="1" applyAlignment="1">
      <alignment horizontal="center" vertical="top"/>
    </xf>
    <xf numFmtId="0" fontId="7" fillId="0" borderId="34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14" fillId="0" borderId="10" xfId="0" applyFont="1" applyBorder="1" applyAlignment="1">
      <alignment horizontal="center" vertical="top"/>
    </xf>
    <xf numFmtId="1" fontId="7" fillId="0" borderId="58" xfId="0" applyNumberFormat="1" applyFont="1" applyBorder="1" applyAlignment="1">
      <alignment horizontal="center" vertical="center"/>
    </xf>
    <xf numFmtId="1" fontId="7" fillId="0" borderId="5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49" fontId="7" fillId="0" borderId="58" xfId="0" applyNumberFormat="1" applyFont="1" applyBorder="1" applyAlignment="1">
      <alignment vertical="center"/>
    </xf>
    <xf numFmtId="49" fontId="7" fillId="0" borderId="55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7" fillId="0" borderId="58" xfId="0" applyFont="1" applyBorder="1" applyAlignment="1">
      <alignment horizontal="center" vertical="top"/>
    </xf>
    <xf numFmtId="0" fontId="0" fillId="0" borderId="55" xfId="0" applyBorder="1" applyAlignment="1">
      <alignment vertical="top"/>
    </xf>
    <xf numFmtId="4" fontId="7" fillId="0" borderId="58" xfId="0" applyNumberFormat="1" applyFont="1" applyBorder="1" applyAlignment="1">
      <alignment horizontal="left" vertical="top"/>
    </xf>
    <xf numFmtId="4" fontId="7" fillId="0" borderId="58" xfId="0" applyNumberFormat="1" applyFont="1" applyBorder="1" applyAlignment="1">
      <alignment horizontal="center" vertical="top"/>
    </xf>
    <xf numFmtId="0" fontId="0" fillId="0" borderId="55" xfId="0" applyBorder="1" applyAlignment="1">
      <alignment horizontal="center" vertical="top"/>
    </xf>
    <xf numFmtId="0" fontId="7" fillId="0" borderId="58" xfId="0" applyFont="1" applyBorder="1" applyAlignment="1">
      <alignment vertical="top" wrapText="1"/>
    </xf>
    <xf numFmtId="0" fontId="30" fillId="2" borderId="34" xfId="1" applyFont="1" applyFill="1" applyBorder="1" applyAlignment="1">
      <alignment horizontal="center"/>
    </xf>
    <xf numFmtId="0" fontId="30" fillId="2" borderId="0" xfId="1" applyFont="1" applyFill="1" applyBorder="1" applyAlignment="1">
      <alignment horizontal="center"/>
    </xf>
    <xf numFmtId="0" fontId="30" fillId="2" borderId="13" xfId="1" applyFont="1" applyFill="1" applyBorder="1" applyAlignment="1">
      <alignment horizontal="center"/>
    </xf>
    <xf numFmtId="0" fontId="0" fillId="0" borderId="5" xfId="0" applyBorder="1" applyAlignment="1">
      <alignment vertical="top"/>
    </xf>
  </cellXfs>
  <cellStyles count="4">
    <cellStyle name="Normální" xfId="0" builtinId="0"/>
    <cellStyle name="Normální 3" xfId="2" xr:uid="{00000000-0005-0000-0000-000001000000}"/>
    <cellStyle name="normální_List2" xfId="3" xr:uid="{BAF8747E-803C-644E-84B3-A9C378BBD7F3}"/>
    <cellStyle name="normální_POL.XLS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%20obj%20A-ROZPOC&#780;ET_STR&#780;EC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C5" t="str">
            <v>Střecha</v>
          </cell>
        </row>
      </sheetData>
      <sheetData sheetId="1">
        <row r="2">
          <cell r="G2" t="str">
            <v>Střecha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workbookViewId="0">
      <selection activeCell="I11" sqref="I11"/>
    </sheetView>
  </sheetViews>
  <sheetFormatPr baseColWidth="10" defaultColWidth="9.1640625" defaultRowHeight="13"/>
  <cols>
    <col min="1" max="1" width="2" style="3" customWidth="1"/>
    <col min="2" max="2" width="15" style="3" customWidth="1"/>
    <col min="3" max="3" width="15.83203125" style="3" customWidth="1"/>
    <col min="4" max="4" width="14.5" style="3" customWidth="1"/>
    <col min="5" max="5" width="16" style="3" customWidth="1"/>
    <col min="6" max="6" width="16.5" style="3" customWidth="1"/>
    <col min="7" max="7" width="12.5" style="3" customWidth="1"/>
    <col min="8" max="16384" width="9.1640625" style="3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4" t="s">
        <v>1</v>
      </c>
      <c r="B2" s="5"/>
      <c r="C2" s="6">
        <f>Rekapitulace!H1</f>
        <v>0</v>
      </c>
      <c r="D2" s="6">
        <f>Rekapitulace!G2</f>
        <v>0</v>
      </c>
      <c r="E2" s="5"/>
      <c r="F2" s="7" t="s">
        <v>2</v>
      </c>
      <c r="G2" s="8"/>
    </row>
    <row r="3" spans="1:57" ht="3" hidden="1" customHeight="1">
      <c r="A3" s="9"/>
      <c r="B3" s="10"/>
      <c r="C3" s="11"/>
      <c r="D3" s="11"/>
      <c r="E3" s="10"/>
      <c r="F3" s="12"/>
      <c r="G3" s="13"/>
    </row>
    <row r="4" spans="1:57" ht="12" customHeight="1">
      <c r="A4" s="14" t="s">
        <v>3</v>
      </c>
      <c r="B4" s="10"/>
      <c r="C4" s="11" t="s">
        <v>4</v>
      </c>
      <c r="D4" s="11"/>
      <c r="E4" s="10"/>
      <c r="F4" s="12" t="s">
        <v>5</v>
      </c>
      <c r="G4" s="15"/>
    </row>
    <row r="5" spans="1:57" ht="13" customHeight="1">
      <c r="A5" s="16"/>
      <c r="B5" s="17"/>
      <c r="C5" s="18" t="s">
        <v>219</v>
      </c>
      <c r="D5" s="19"/>
      <c r="E5" s="20"/>
      <c r="F5" s="12" t="s">
        <v>7</v>
      </c>
      <c r="G5" s="13"/>
    </row>
    <row r="6" spans="1:57" ht="13" customHeight="1">
      <c r="A6" s="14" t="s">
        <v>8</v>
      </c>
      <c r="B6" s="10"/>
      <c r="C6" s="11" t="s">
        <v>9</v>
      </c>
      <c r="D6" s="11" t="s">
        <v>219</v>
      </c>
      <c r="E6" s="10"/>
      <c r="F6" s="21" t="s">
        <v>10</v>
      </c>
      <c r="G6" s="22">
        <v>0</v>
      </c>
      <c r="O6" s="23"/>
    </row>
    <row r="7" spans="1:57" ht="13" customHeight="1">
      <c r="A7" s="24"/>
      <c r="B7" s="25"/>
      <c r="C7" s="26" t="s">
        <v>634</v>
      </c>
      <c r="D7" s="27"/>
      <c r="E7" s="27"/>
      <c r="F7" s="28" t="s">
        <v>11</v>
      </c>
      <c r="G7" s="22">
        <f>IF(PocetMJ=0,,ROUND((F30+F32)/PocetMJ,1))</f>
        <v>0</v>
      </c>
    </row>
    <row r="8" spans="1:57">
      <c r="A8" s="29" t="s">
        <v>12</v>
      </c>
      <c r="B8" s="12"/>
      <c r="C8" s="364"/>
      <c r="D8" s="364"/>
      <c r="E8" s="365"/>
      <c r="F8" s="30" t="s">
        <v>13</v>
      </c>
      <c r="G8" s="31"/>
      <c r="H8" s="32"/>
      <c r="I8" s="33"/>
    </row>
    <row r="9" spans="1:57">
      <c r="A9" s="29" t="s">
        <v>14</v>
      </c>
      <c r="B9" s="12"/>
      <c r="C9" s="364"/>
      <c r="D9" s="364"/>
      <c r="E9" s="365"/>
      <c r="F9" s="12"/>
      <c r="G9" s="34"/>
      <c r="H9" s="35"/>
    </row>
    <row r="10" spans="1:57">
      <c r="A10" s="29" t="s">
        <v>15</v>
      </c>
      <c r="B10" s="12"/>
      <c r="C10" s="364"/>
      <c r="D10" s="364"/>
      <c r="E10" s="364"/>
      <c r="F10" s="36"/>
      <c r="G10" s="37"/>
      <c r="H10" s="38"/>
    </row>
    <row r="11" spans="1:57" ht="13.5" customHeight="1">
      <c r="A11" s="29" t="s">
        <v>16</v>
      </c>
      <c r="B11" s="12"/>
      <c r="C11" s="364"/>
      <c r="D11" s="364"/>
      <c r="E11" s="364"/>
      <c r="F11" s="39" t="s">
        <v>17</v>
      </c>
      <c r="G11" s="40"/>
      <c r="H11" s="35"/>
      <c r="BA11" s="41"/>
      <c r="BB11" s="41"/>
      <c r="BC11" s="41"/>
      <c r="BD11" s="41"/>
      <c r="BE11" s="41"/>
    </row>
    <row r="12" spans="1:57" ht="12.75" customHeight="1">
      <c r="A12" s="42" t="s">
        <v>18</v>
      </c>
      <c r="B12" s="10"/>
      <c r="C12" s="366"/>
      <c r="D12" s="367"/>
      <c r="E12" s="367"/>
      <c r="F12" s="43" t="s">
        <v>19</v>
      </c>
      <c r="G12" s="44"/>
      <c r="H12" s="35"/>
    </row>
    <row r="13" spans="1:57" ht="28.5" customHeight="1" thickBot="1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6" customHeight="1">
      <c r="A15" s="54"/>
      <c r="B15" s="55" t="s">
        <v>606</v>
      </c>
      <c r="C15" s="56">
        <f>HSV</f>
        <v>0</v>
      </c>
      <c r="D15" s="57" t="str">
        <f>Rekapitulace!A18</f>
        <v>Ztížené výrobní podmínky</v>
      </c>
      <c r="E15" s="58"/>
      <c r="F15" s="59"/>
      <c r="G15" s="56">
        <f>Rekapitulace!I18</f>
        <v>0</v>
      </c>
    </row>
    <row r="16" spans="1:57" ht="16" customHeight="1">
      <c r="A16" s="54"/>
      <c r="B16" s="55" t="s">
        <v>607</v>
      </c>
      <c r="C16" s="56">
        <f>PSV</f>
        <v>0</v>
      </c>
      <c r="D16" s="9" t="str">
        <f>Rekapitulace!A19</f>
        <v>Oborová přirážka</v>
      </c>
      <c r="E16" s="60"/>
      <c r="F16" s="61"/>
      <c r="G16" s="56">
        <f>Rekapitulace!I19</f>
        <v>0</v>
      </c>
    </row>
    <row r="17" spans="1:7" ht="16" customHeight="1">
      <c r="A17" s="54"/>
      <c r="B17" s="55" t="s">
        <v>23</v>
      </c>
      <c r="C17" s="56">
        <v>0</v>
      </c>
      <c r="D17" s="9" t="str">
        <f>Rekapitulace!A20</f>
        <v>Přesun stavebních kapacit</v>
      </c>
      <c r="E17" s="60"/>
      <c r="F17" s="61"/>
      <c r="G17" s="56">
        <f>Rekapitulace!I20</f>
        <v>0</v>
      </c>
    </row>
    <row r="18" spans="1:7" ht="16" customHeight="1">
      <c r="A18" s="62"/>
      <c r="B18" s="63" t="s">
        <v>24</v>
      </c>
      <c r="C18" s="56">
        <v>0</v>
      </c>
      <c r="D18" s="9" t="str">
        <f>Rekapitulace!A21</f>
        <v>Mimostaveništní doprava</v>
      </c>
      <c r="E18" s="60"/>
      <c r="F18" s="61"/>
      <c r="G18" s="56">
        <f>Rekapitulace!I21</f>
        <v>0</v>
      </c>
    </row>
    <row r="19" spans="1:7" ht="16" customHeight="1">
      <c r="A19" s="64" t="s">
        <v>384</v>
      </c>
      <c r="B19" s="55"/>
      <c r="C19" s="56">
        <f>SUM(C15:C18)</f>
        <v>0</v>
      </c>
      <c r="D19" s="9" t="str">
        <f>Rekapitulace!A22</f>
        <v>Zařízení staveniště</v>
      </c>
      <c r="E19" s="60"/>
      <c r="F19" s="61"/>
      <c r="G19" s="56">
        <f>Rekapitulace!I22</f>
        <v>0</v>
      </c>
    </row>
    <row r="20" spans="1:7" ht="16" customHeight="1">
      <c r="A20" s="64"/>
      <c r="B20" s="55"/>
      <c r="C20" s="56"/>
      <c r="D20" s="9" t="str">
        <f>Rekapitulace!A23</f>
        <v>Provoz investora</v>
      </c>
      <c r="E20" s="60"/>
      <c r="F20" s="61"/>
      <c r="G20" s="56">
        <f>Rekapitulace!I23</f>
        <v>0</v>
      </c>
    </row>
    <row r="21" spans="1:7" ht="16" customHeight="1">
      <c r="A21" s="64" t="s">
        <v>25</v>
      </c>
      <c r="B21" s="55"/>
      <c r="C21" s="56">
        <v>0</v>
      </c>
      <c r="D21" s="9" t="str">
        <f>Rekapitulace!A24</f>
        <v>Kompletační činnost (IČD)</v>
      </c>
      <c r="E21" s="60"/>
      <c r="F21" s="61"/>
      <c r="G21" s="56">
        <f>Rekapitulace!I24</f>
        <v>0</v>
      </c>
    </row>
    <row r="22" spans="1:7" ht="16" customHeight="1">
      <c r="A22" s="65" t="s">
        <v>609</v>
      </c>
      <c r="B22" s="35"/>
      <c r="C22" s="56">
        <f>C19+C21</f>
        <v>0</v>
      </c>
      <c r="D22" s="9" t="s">
        <v>26</v>
      </c>
      <c r="E22" s="60"/>
      <c r="F22" s="61"/>
      <c r="G22" s="56">
        <v>0</v>
      </c>
    </row>
    <row r="23" spans="1:7" ht="16" customHeight="1" thickBot="1">
      <c r="A23" s="368" t="s">
        <v>27</v>
      </c>
      <c r="B23" s="369"/>
      <c r="C23" s="66">
        <f>C22+G23</f>
        <v>0</v>
      </c>
      <c r="D23" s="67" t="s">
        <v>28</v>
      </c>
      <c r="E23" s="68"/>
      <c r="F23" s="69"/>
      <c r="G23" s="56">
        <f>SUM(G15:G22)</f>
        <v>0</v>
      </c>
    </row>
    <row r="24" spans="1:7">
      <c r="A24" s="70" t="s">
        <v>29</v>
      </c>
      <c r="B24" s="71"/>
      <c r="C24" s="72"/>
      <c r="D24" s="71" t="s">
        <v>30</v>
      </c>
      <c r="E24" s="71"/>
      <c r="F24" s="73" t="s">
        <v>31</v>
      </c>
      <c r="G24" s="74"/>
    </row>
    <row r="25" spans="1:7">
      <c r="A25" s="65" t="s">
        <v>32</v>
      </c>
      <c r="B25" s="35"/>
      <c r="C25" s="233"/>
      <c r="D25" s="234" t="s">
        <v>32</v>
      </c>
      <c r="E25" s="235"/>
      <c r="F25" s="76" t="s">
        <v>32</v>
      </c>
      <c r="G25" s="77"/>
    </row>
    <row r="26" spans="1:7" ht="37.5" customHeight="1">
      <c r="A26" s="65" t="s">
        <v>33</v>
      </c>
      <c r="B26" s="78"/>
      <c r="C26" s="236"/>
      <c r="D26" s="234" t="s">
        <v>33</v>
      </c>
      <c r="E26" s="237"/>
      <c r="F26" s="76" t="s">
        <v>33</v>
      </c>
      <c r="G26" s="77"/>
    </row>
    <row r="27" spans="1:7">
      <c r="A27" s="65"/>
      <c r="B27" s="79"/>
      <c r="C27" s="75"/>
      <c r="D27" s="35"/>
      <c r="F27" s="76"/>
      <c r="G27" s="77"/>
    </row>
    <row r="28" spans="1:7">
      <c r="A28" s="65" t="s">
        <v>34</v>
      </c>
      <c r="B28" s="35"/>
      <c r="C28" s="75"/>
      <c r="D28" s="76" t="s">
        <v>35</v>
      </c>
      <c r="E28" s="75"/>
      <c r="F28" s="80" t="s">
        <v>35</v>
      </c>
      <c r="G28" s="77"/>
    </row>
    <row r="29" spans="1:7" ht="69" customHeight="1">
      <c r="A29" s="65"/>
      <c r="B29" s="35"/>
      <c r="C29" s="81"/>
      <c r="D29" s="82"/>
      <c r="E29" s="81"/>
      <c r="F29" s="35"/>
      <c r="G29" s="77"/>
    </row>
    <row r="30" spans="1:7">
      <c r="A30" s="83" t="s">
        <v>36</v>
      </c>
      <c r="B30" s="84"/>
      <c r="C30" s="85">
        <v>21</v>
      </c>
      <c r="D30" s="84" t="s">
        <v>37</v>
      </c>
      <c r="E30" s="86"/>
      <c r="F30" s="370">
        <f>C23-F32</f>
        <v>0</v>
      </c>
      <c r="G30" s="371"/>
    </row>
    <row r="31" spans="1:7">
      <c r="A31" s="83" t="s">
        <v>38</v>
      </c>
      <c r="B31" s="84"/>
      <c r="C31" s="85">
        <f>SazbaDPH1</f>
        <v>21</v>
      </c>
      <c r="D31" s="84" t="s">
        <v>39</v>
      </c>
      <c r="E31" s="86"/>
      <c r="F31" s="370">
        <f>ROUND(PRODUCT(F30,C31/100),0)</f>
        <v>0</v>
      </c>
      <c r="G31" s="371"/>
    </row>
    <row r="32" spans="1:7">
      <c r="A32" s="83" t="s">
        <v>36</v>
      </c>
      <c r="B32" s="84"/>
      <c r="C32" s="85">
        <v>0</v>
      </c>
      <c r="D32" s="84" t="s">
        <v>39</v>
      </c>
      <c r="E32" s="86"/>
      <c r="F32" s="370">
        <v>0</v>
      </c>
      <c r="G32" s="371"/>
    </row>
    <row r="33" spans="1:8">
      <c r="A33" s="83" t="s">
        <v>38</v>
      </c>
      <c r="B33" s="87"/>
      <c r="C33" s="88">
        <f>SazbaDPH2</f>
        <v>0</v>
      </c>
      <c r="D33" s="84" t="s">
        <v>39</v>
      </c>
      <c r="E33" s="61"/>
      <c r="F33" s="370">
        <f>ROUND(PRODUCT(F32,C33/100),0)</f>
        <v>0</v>
      </c>
      <c r="G33" s="371"/>
    </row>
    <row r="34" spans="1:8" s="92" customFormat="1" ht="19.5" customHeight="1" thickBot="1">
      <c r="A34" s="89" t="s">
        <v>40</v>
      </c>
      <c r="B34" s="90"/>
      <c r="C34" s="90"/>
      <c r="D34" s="90"/>
      <c r="E34" s="91"/>
      <c r="F34" s="372">
        <f>ROUND(SUM(F30:F33),0)</f>
        <v>0</v>
      </c>
      <c r="G34" s="373"/>
    </row>
    <row r="36" spans="1:8">
      <c r="A36" s="93" t="s">
        <v>41</v>
      </c>
      <c r="B36" s="93"/>
      <c r="C36" s="93"/>
      <c r="D36" s="93"/>
      <c r="E36" s="93"/>
      <c r="F36" s="93"/>
      <c r="G36" s="93"/>
      <c r="H36" s="3" t="s">
        <v>6</v>
      </c>
    </row>
    <row r="37" spans="1:8" ht="14.25" customHeight="1">
      <c r="A37" s="93"/>
      <c r="B37" s="363"/>
      <c r="C37" s="363"/>
      <c r="D37" s="363"/>
      <c r="E37" s="363"/>
      <c r="F37" s="363"/>
      <c r="G37" s="363"/>
      <c r="H37" s="3" t="s">
        <v>6</v>
      </c>
    </row>
    <row r="38" spans="1:8" ht="12.75" customHeight="1">
      <c r="A38" s="94"/>
      <c r="B38" s="363"/>
      <c r="C38" s="363"/>
      <c r="D38" s="363"/>
      <c r="E38" s="363"/>
      <c r="F38" s="363"/>
      <c r="G38" s="363"/>
      <c r="H38" s="3" t="s">
        <v>6</v>
      </c>
    </row>
    <row r="39" spans="1:8">
      <c r="A39" s="94"/>
      <c r="B39" s="363"/>
      <c r="C39" s="363"/>
      <c r="D39" s="363"/>
      <c r="E39" s="363"/>
      <c r="F39" s="363"/>
      <c r="G39" s="363"/>
      <c r="H39" s="3" t="s">
        <v>6</v>
      </c>
    </row>
    <row r="40" spans="1:8">
      <c r="A40" s="94"/>
      <c r="B40" s="363"/>
      <c r="C40" s="363"/>
      <c r="D40" s="363"/>
      <c r="E40" s="363"/>
      <c r="F40" s="363"/>
      <c r="G40" s="363"/>
      <c r="H40" s="3" t="s">
        <v>6</v>
      </c>
    </row>
    <row r="41" spans="1:8">
      <c r="A41" s="94"/>
      <c r="B41" s="363"/>
      <c r="C41" s="363"/>
      <c r="D41" s="363"/>
      <c r="E41" s="363"/>
      <c r="F41" s="363"/>
      <c r="G41" s="363"/>
      <c r="H41" s="3" t="s">
        <v>6</v>
      </c>
    </row>
    <row r="42" spans="1:8">
      <c r="A42" s="94"/>
      <c r="B42" s="363"/>
      <c r="C42" s="363"/>
      <c r="D42" s="363"/>
      <c r="E42" s="363"/>
      <c r="F42" s="363"/>
      <c r="G42" s="363"/>
      <c r="H42" s="3" t="s">
        <v>6</v>
      </c>
    </row>
    <row r="43" spans="1:8">
      <c r="A43" s="94"/>
      <c r="B43" s="363"/>
      <c r="C43" s="363"/>
      <c r="D43" s="363"/>
      <c r="E43" s="363"/>
      <c r="F43" s="363"/>
      <c r="G43" s="363"/>
      <c r="H43" s="3" t="s">
        <v>6</v>
      </c>
    </row>
    <row r="44" spans="1:8">
      <c r="A44" s="94"/>
      <c r="B44" s="363"/>
      <c r="C44" s="363"/>
      <c r="D44" s="363"/>
      <c r="E44" s="363"/>
      <c r="F44" s="363"/>
      <c r="G44" s="363"/>
      <c r="H44" s="3" t="s">
        <v>6</v>
      </c>
    </row>
    <row r="45" spans="1:8" ht="0.75" customHeight="1">
      <c r="A45" s="94"/>
      <c r="B45" s="363"/>
      <c r="C45" s="363"/>
      <c r="D45" s="363"/>
      <c r="E45" s="363"/>
      <c r="F45" s="363"/>
      <c r="G45" s="363"/>
      <c r="H45" s="3" t="s">
        <v>6</v>
      </c>
    </row>
    <row r="46" spans="1:8">
      <c r="B46" s="374"/>
      <c r="C46" s="374"/>
      <c r="D46" s="374"/>
      <c r="E46" s="374"/>
      <c r="F46" s="374"/>
      <c r="G46" s="374"/>
    </row>
    <row r="47" spans="1:8">
      <c r="B47" s="374"/>
      <c r="C47" s="374"/>
      <c r="D47" s="374"/>
      <c r="E47" s="374"/>
      <c r="F47" s="374"/>
      <c r="G47" s="374"/>
    </row>
    <row r="48" spans="1:8">
      <c r="B48" s="374"/>
      <c r="C48" s="374"/>
      <c r="D48" s="374"/>
      <c r="E48" s="374"/>
      <c r="F48" s="374"/>
      <c r="G48" s="374"/>
    </row>
    <row r="49" spans="2:7">
      <c r="B49" s="374"/>
      <c r="C49" s="374"/>
      <c r="D49" s="374"/>
      <c r="E49" s="374"/>
      <c r="F49" s="374"/>
      <c r="G49" s="374"/>
    </row>
    <row r="50" spans="2:7">
      <c r="B50" s="374"/>
      <c r="C50" s="374"/>
      <c r="D50" s="374"/>
      <c r="E50" s="374"/>
      <c r="F50" s="374"/>
      <c r="G50" s="374"/>
    </row>
    <row r="51" spans="2:7">
      <c r="B51" s="374"/>
      <c r="C51" s="374"/>
      <c r="D51" s="374"/>
      <c r="E51" s="374"/>
      <c r="F51" s="374"/>
      <c r="G51" s="374"/>
    </row>
    <row r="52" spans="2:7">
      <c r="B52" s="374"/>
      <c r="C52" s="374"/>
      <c r="D52" s="374"/>
      <c r="E52" s="374"/>
      <c r="F52" s="374"/>
      <c r="G52" s="374"/>
    </row>
    <row r="53" spans="2:7">
      <c r="B53" s="374"/>
      <c r="C53" s="374"/>
      <c r="D53" s="374"/>
      <c r="E53" s="374"/>
      <c r="F53" s="374"/>
      <c r="G53" s="374"/>
    </row>
    <row r="54" spans="2:7">
      <c r="B54" s="374"/>
      <c r="C54" s="374"/>
      <c r="D54" s="374"/>
      <c r="E54" s="374"/>
      <c r="F54" s="374"/>
      <c r="G54" s="374"/>
    </row>
    <row r="55" spans="2:7">
      <c r="B55" s="374"/>
      <c r="C55" s="374"/>
      <c r="D55" s="374"/>
      <c r="E55" s="374"/>
      <c r="F55" s="374"/>
      <c r="G55" s="374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7"/>
  <sheetViews>
    <sheetView workbookViewId="0">
      <selection activeCell="E14" sqref="E14"/>
    </sheetView>
  </sheetViews>
  <sheetFormatPr baseColWidth="10" defaultColWidth="9.1640625" defaultRowHeight="13"/>
  <cols>
    <col min="1" max="1" width="5.83203125" style="3" customWidth="1"/>
    <col min="2" max="2" width="6.1640625" style="3" customWidth="1"/>
    <col min="3" max="3" width="11.5" style="3" customWidth="1"/>
    <col min="4" max="4" width="22" style="3" customWidth="1"/>
    <col min="5" max="5" width="16.1640625" style="3" customWidth="1"/>
    <col min="6" max="6" width="17.6640625" style="3" customWidth="1"/>
    <col min="7" max="7" width="11" style="3" customWidth="1"/>
    <col min="8" max="8" width="11.1640625" style="3" customWidth="1"/>
    <col min="9" max="9" width="10.6640625" style="3" customWidth="1"/>
    <col min="10" max="16384" width="9.1640625" style="3"/>
  </cols>
  <sheetData>
    <row r="1" spans="1:57" ht="14" thickTop="1">
      <c r="A1" s="375" t="s">
        <v>42</v>
      </c>
      <c r="B1" s="376"/>
      <c r="C1" s="95" t="str">
        <f>CONCATENATE(cislostavby," ",nazevstavby)</f>
        <v xml:space="preserve"> Šumavská 525/33</v>
      </c>
      <c r="D1" s="96"/>
      <c r="E1" s="97"/>
      <c r="F1" s="96"/>
      <c r="G1" s="98" t="s">
        <v>43</v>
      </c>
      <c r="H1" s="99"/>
      <c r="I1" s="100"/>
    </row>
    <row r="2" spans="1:57" ht="14" thickBot="1">
      <c r="A2" s="377" t="s">
        <v>44</v>
      </c>
      <c r="B2" s="378"/>
      <c r="C2" s="101" t="s">
        <v>219</v>
      </c>
      <c r="D2" s="102"/>
      <c r="E2" s="103"/>
      <c r="F2" s="102"/>
      <c r="G2" s="379"/>
      <c r="H2" s="380"/>
      <c r="I2" s="381"/>
    </row>
    <row r="3" spans="1:57" ht="14" thickTop="1">
      <c r="F3" s="35"/>
    </row>
    <row r="4" spans="1:57" ht="19.5" customHeight="1">
      <c r="A4" s="104" t="s">
        <v>45</v>
      </c>
      <c r="B4" s="105"/>
      <c r="C4" s="105"/>
      <c r="D4" s="105"/>
      <c r="E4" s="106"/>
      <c r="F4" s="105"/>
      <c r="G4" s="105"/>
      <c r="H4" s="105"/>
      <c r="I4" s="105"/>
    </row>
    <row r="5" spans="1:57" ht="14" thickBot="1"/>
    <row r="6" spans="1:57" s="35" customFormat="1" ht="14" thickBot="1">
      <c r="A6" s="107"/>
      <c r="B6" s="108" t="s">
        <v>46</v>
      </c>
      <c r="C6" s="108"/>
      <c r="D6" s="109"/>
      <c r="E6" s="110" t="s">
        <v>601</v>
      </c>
      <c r="F6" s="111" t="s">
        <v>602</v>
      </c>
      <c r="G6" s="334"/>
      <c r="H6" s="334"/>
      <c r="I6" s="334"/>
    </row>
    <row r="7" spans="1:57" s="35" customFormat="1">
      <c r="A7" s="384" t="str">
        <f>Položky_demontáže!C4</f>
        <v>Demontáže (výměníku, VZT, topení, svítidel)</v>
      </c>
      <c r="B7" s="385"/>
      <c r="C7" s="385"/>
      <c r="D7" s="386"/>
      <c r="E7" s="175">
        <f>Položky_demontáže!G138</f>
        <v>0</v>
      </c>
      <c r="F7" s="176">
        <v>0</v>
      </c>
      <c r="G7" s="335"/>
      <c r="H7" s="335"/>
      <c r="I7" s="335"/>
    </row>
    <row r="8" spans="1:57" s="35" customFormat="1">
      <c r="A8" s="387" t="s">
        <v>420</v>
      </c>
      <c r="B8" s="388"/>
      <c r="C8" s="388"/>
      <c r="D8" s="389"/>
      <c r="E8" s="175">
        <f>'Položky_zesílení sloupů 1_17NP'!G156</f>
        <v>0</v>
      </c>
      <c r="F8" s="176">
        <v>0</v>
      </c>
      <c r="G8" s="335"/>
      <c r="H8" s="335"/>
      <c r="I8" s="335"/>
    </row>
    <row r="9" spans="1:57" s="35" customFormat="1">
      <c r="A9" s="387" t="s">
        <v>378</v>
      </c>
      <c r="B9" s="388"/>
      <c r="C9" s="388"/>
      <c r="D9" s="389"/>
      <c r="E9" s="175">
        <f>'Položky_zateplení stropu_1PP'!G21</f>
        <v>0</v>
      </c>
      <c r="F9" s="176">
        <v>0</v>
      </c>
      <c r="G9" s="335"/>
      <c r="H9" s="335"/>
      <c r="I9" s="335"/>
    </row>
    <row r="10" spans="1:57" s="35" customFormat="1">
      <c r="A10" s="390" t="str">
        <f>Položky_opláštění_1_19NP!B1</f>
        <v>Objekt "A" Opláštění - 1-19.NP</v>
      </c>
      <c r="B10" s="391"/>
      <c r="C10" s="391"/>
      <c r="D10" s="392"/>
      <c r="E10" s="175">
        <f>Položky_opláštění_1_19NP!G16</f>
        <v>0</v>
      </c>
      <c r="F10" s="176">
        <v>0</v>
      </c>
      <c r="G10" s="335"/>
      <c r="H10" s="335"/>
      <c r="I10" s="335"/>
    </row>
    <row r="11" spans="1:57" s="35" customFormat="1">
      <c r="A11" s="390" t="str">
        <f>Položky_střecha!C4</f>
        <v>Střecha</v>
      </c>
      <c r="B11" s="391"/>
      <c r="C11" s="391"/>
      <c r="D11" s="392"/>
      <c r="E11" s="175">
        <f>Položky_střecha!G95</f>
        <v>0</v>
      </c>
      <c r="F11" s="176">
        <v>0</v>
      </c>
      <c r="G11" s="335"/>
      <c r="H11" s="335"/>
      <c r="I11" s="335"/>
    </row>
    <row r="12" spans="1:57" s="35" customFormat="1" ht="14" thickBot="1">
      <c r="A12" s="390" t="str">
        <f>'Položky_opláštění nástavby'!B1</f>
        <v>Objekt "A" Opláštění NÁSTAVBY</v>
      </c>
      <c r="B12" s="391"/>
      <c r="C12" s="391"/>
      <c r="D12" s="392"/>
      <c r="E12" s="175">
        <v>0</v>
      </c>
      <c r="F12" s="176">
        <f>'Položky_opláštění nástavby'!G13</f>
        <v>0</v>
      </c>
      <c r="G12" s="335"/>
      <c r="H12" s="335"/>
      <c r="I12" s="335"/>
    </row>
    <row r="13" spans="1:57" s="116" customFormat="1" ht="14" thickBot="1">
      <c r="A13" s="112"/>
      <c r="B13" s="113" t="s">
        <v>49</v>
      </c>
      <c r="C13" s="113"/>
      <c r="D13" s="114"/>
      <c r="E13" s="115">
        <f>SUM(E7:E12)</f>
        <v>0</v>
      </c>
      <c r="F13" s="114">
        <f>SUM(F7:F12)</f>
        <v>0</v>
      </c>
      <c r="G13" s="336"/>
      <c r="H13" s="336"/>
      <c r="I13" s="336"/>
    </row>
    <row r="14" spans="1:57">
      <c r="A14" s="35"/>
      <c r="B14" s="35"/>
      <c r="C14" s="35"/>
      <c r="D14" s="35"/>
      <c r="E14" s="35"/>
      <c r="F14" s="35"/>
      <c r="G14" s="35"/>
      <c r="H14" s="35"/>
      <c r="I14" s="35"/>
    </row>
    <row r="15" spans="1:57" ht="19.5" customHeight="1">
      <c r="A15" s="105" t="s">
        <v>50</v>
      </c>
      <c r="B15" s="105"/>
      <c r="C15" s="105"/>
      <c r="D15" s="105"/>
      <c r="E15" s="105"/>
      <c r="F15" s="105"/>
      <c r="G15" s="117"/>
      <c r="H15" s="105"/>
      <c r="I15" s="105"/>
      <c r="BA15" s="41"/>
      <c r="BB15" s="41"/>
      <c r="BC15" s="41"/>
      <c r="BD15" s="41"/>
      <c r="BE15" s="41"/>
    </row>
    <row r="16" spans="1:57" ht="14" thickBot="1"/>
    <row r="17" spans="1:53">
      <c r="A17" s="70" t="s">
        <v>51</v>
      </c>
      <c r="B17" s="71"/>
      <c r="C17" s="71"/>
      <c r="D17" s="118"/>
      <c r="E17" s="119" t="s">
        <v>52</v>
      </c>
      <c r="F17" s="120" t="s">
        <v>53</v>
      </c>
      <c r="G17" s="121" t="s">
        <v>54</v>
      </c>
      <c r="H17" s="122"/>
      <c r="I17" s="123" t="s">
        <v>52</v>
      </c>
    </row>
    <row r="18" spans="1:53">
      <c r="A18" s="64" t="s">
        <v>110</v>
      </c>
      <c r="B18" s="55"/>
      <c r="C18" s="55"/>
      <c r="D18" s="124"/>
      <c r="E18" s="125">
        <v>0</v>
      </c>
      <c r="F18" s="337">
        <v>0</v>
      </c>
      <c r="G18" s="126">
        <f t="shared" ref="G18:G25" si="0">HSV+PSV</f>
        <v>0</v>
      </c>
      <c r="H18" s="127"/>
      <c r="I18" s="128">
        <f t="shared" ref="I18:I25" si="1">E18+F18*G18/100</f>
        <v>0</v>
      </c>
      <c r="BA18" s="3">
        <v>0</v>
      </c>
    </row>
    <row r="19" spans="1:53">
      <c r="A19" s="64" t="s">
        <v>111</v>
      </c>
      <c r="B19" s="55"/>
      <c r="C19" s="55"/>
      <c r="D19" s="124"/>
      <c r="E19" s="125">
        <v>0</v>
      </c>
      <c r="F19" s="337">
        <v>0</v>
      </c>
      <c r="G19" s="126">
        <f t="shared" si="0"/>
        <v>0</v>
      </c>
      <c r="H19" s="127"/>
      <c r="I19" s="128">
        <f t="shared" si="1"/>
        <v>0</v>
      </c>
      <c r="BA19" s="3">
        <v>0</v>
      </c>
    </row>
    <row r="20" spans="1:53">
      <c r="A20" s="64" t="s">
        <v>112</v>
      </c>
      <c r="B20" s="55"/>
      <c r="C20" s="55"/>
      <c r="D20" s="124"/>
      <c r="E20" s="125">
        <v>0</v>
      </c>
      <c r="F20" s="337">
        <v>0</v>
      </c>
      <c r="G20" s="126">
        <f t="shared" si="0"/>
        <v>0</v>
      </c>
      <c r="H20" s="127"/>
      <c r="I20" s="128">
        <f t="shared" si="1"/>
        <v>0</v>
      </c>
      <c r="BA20" s="3">
        <v>0</v>
      </c>
    </row>
    <row r="21" spans="1:53">
      <c r="A21" s="64" t="s">
        <v>113</v>
      </c>
      <c r="B21" s="55"/>
      <c r="C21" s="55"/>
      <c r="D21" s="124"/>
      <c r="E21" s="125">
        <v>0</v>
      </c>
      <c r="F21" s="337">
        <v>0</v>
      </c>
      <c r="G21" s="126">
        <f t="shared" si="0"/>
        <v>0</v>
      </c>
      <c r="H21" s="127"/>
      <c r="I21" s="128">
        <f t="shared" si="1"/>
        <v>0</v>
      </c>
      <c r="BA21" s="3">
        <v>0</v>
      </c>
    </row>
    <row r="22" spans="1:53">
      <c r="A22" s="64" t="s">
        <v>114</v>
      </c>
      <c r="B22" s="55"/>
      <c r="C22" s="55"/>
      <c r="D22" s="124"/>
      <c r="E22" s="125">
        <v>0</v>
      </c>
      <c r="F22" s="337">
        <v>2</v>
      </c>
      <c r="G22" s="126">
        <f t="shared" si="0"/>
        <v>0</v>
      </c>
      <c r="H22" s="127"/>
      <c r="I22" s="128">
        <f t="shared" si="1"/>
        <v>0</v>
      </c>
      <c r="BA22" s="3">
        <v>1</v>
      </c>
    </row>
    <row r="23" spans="1:53">
      <c r="A23" s="64" t="s">
        <v>115</v>
      </c>
      <c r="B23" s="55"/>
      <c r="C23" s="55"/>
      <c r="D23" s="124"/>
      <c r="E23" s="125">
        <v>0</v>
      </c>
      <c r="F23" s="337">
        <v>0</v>
      </c>
      <c r="G23" s="126">
        <f t="shared" si="0"/>
        <v>0</v>
      </c>
      <c r="H23" s="127"/>
      <c r="I23" s="128">
        <f t="shared" si="1"/>
        <v>0</v>
      </c>
      <c r="BA23" s="3">
        <v>1</v>
      </c>
    </row>
    <row r="24" spans="1:53">
      <c r="A24" s="64" t="s">
        <v>116</v>
      </c>
      <c r="B24" s="55"/>
      <c r="C24" s="55"/>
      <c r="D24" s="124"/>
      <c r="E24" s="125">
        <v>0</v>
      </c>
      <c r="F24" s="337">
        <v>0</v>
      </c>
      <c r="G24" s="126">
        <f t="shared" si="0"/>
        <v>0</v>
      </c>
      <c r="H24" s="127"/>
      <c r="I24" s="128">
        <f t="shared" si="1"/>
        <v>0</v>
      </c>
      <c r="BA24" s="3">
        <v>2</v>
      </c>
    </row>
    <row r="25" spans="1:53">
      <c r="A25" s="64" t="s">
        <v>117</v>
      </c>
      <c r="B25" s="55"/>
      <c r="C25" s="55"/>
      <c r="D25" s="124"/>
      <c r="E25" s="125">
        <v>0</v>
      </c>
      <c r="F25" s="337">
        <v>0</v>
      </c>
      <c r="G25" s="126">
        <f t="shared" si="0"/>
        <v>0</v>
      </c>
      <c r="H25" s="127"/>
      <c r="I25" s="128">
        <f t="shared" si="1"/>
        <v>0</v>
      </c>
      <c r="BA25" s="3">
        <v>2</v>
      </c>
    </row>
    <row r="26" spans="1:53" ht="14" thickBot="1">
      <c r="A26" s="129"/>
      <c r="B26" s="130" t="s">
        <v>55</v>
      </c>
      <c r="C26" s="131"/>
      <c r="D26" s="132"/>
      <c r="E26" s="133"/>
      <c r="F26" s="134"/>
      <c r="G26" s="134"/>
      <c r="H26" s="382">
        <v>0</v>
      </c>
      <c r="I26" s="383"/>
    </row>
    <row r="28" spans="1:53">
      <c r="B28" s="116"/>
      <c r="F28" s="135"/>
      <c r="G28" s="136"/>
      <c r="H28" s="136"/>
      <c r="I28" s="137"/>
    </row>
    <row r="29" spans="1:53">
      <c r="F29" s="135"/>
      <c r="G29" s="136"/>
      <c r="H29" s="136"/>
      <c r="I29" s="137"/>
    </row>
    <row r="30" spans="1:53">
      <c r="F30" s="135"/>
      <c r="G30" s="136"/>
      <c r="H30" s="136"/>
      <c r="I30" s="137"/>
    </row>
    <row r="31" spans="1:53">
      <c r="F31" s="135"/>
      <c r="G31" s="136"/>
      <c r="H31" s="136"/>
      <c r="I31" s="137"/>
    </row>
    <row r="32" spans="1:53">
      <c r="F32" s="135"/>
      <c r="G32" s="136"/>
      <c r="H32" s="136"/>
      <c r="I32" s="137"/>
    </row>
    <row r="33" spans="6:9">
      <c r="F33" s="135"/>
      <c r="G33" s="136"/>
      <c r="H33" s="136"/>
      <c r="I33" s="137"/>
    </row>
    <row r="34" spans="6:9">
      <c r="F34" s="135"/>
      <c r="G34" s="136"/>
      <c r="H34" s="136"/>
      <c r="I34" s="137"/>
    </row>
    <row r="35" spans="6:9">
      <c r="F35" s="135"/>
      <c r="G35" s="136"/>
      <c r="H35" s="136"/>
      <c r="I35" s="137"/>
    </row>
    <row r="36" spans="6:9">
      <c r="F36" s="135"/>
      <c r="G36" s="136"/>
      <c r="H36" s="136"/>
      <c r="I36" s="137"/>
    </row>
    <row r="37" spans="6:9">
      <c r="F37" s="135"/>
      <c r="G37" s="136"/>
      <c r="H37" s="136"/>
      <c r="I37" s="137"/>
    </row>
    <row r="38" spans="6:9">
      <c r="F38" s="135"/>
      <c r="G38" s="136"/>
      <c r="H38" s="136"/>
      <c r="I38" s="137"/>
    </row>
    <row r="39" spans="6:9">
      <c r="F39" s="135"/>
      <c r="G39" s="136"/>
      <c r="H39" s="136"/>
      <c r="I39" s="137"/>
    </row>
    <row r="40" spans="6:9">
      <c r="F40" s="135"/>
      <c r="G40" s="136"/>
      <c r="H40" s="136"/>
      <c r="I40" s="137"/>
    </row>
    <row r="41" spans="6:9">
      <c r="F41" s="135"/>
      <c r="G41" s="136"/>
      <c r="H41" s="136"/>
      <c r="I41" s="137"/>
    </row>
    <row r="42" spans="6:9">
      <c r="F42" s="135"/>
      <c r="G42" s="136"/>
      <c r="H42" s="136"/>
      <c r="I42" s="137"/>
    </row>
    <row r="43" spans="6:9">
      <c r="F43" s="135"/>
      <c r="G43" s="136"/>
      <c r="H43" s="136"/>
      <c r="I43" s="137"/>
    </row>
    <row r="44" spans="6:9">
      <c r="F44" s="135"/>
      <c r="G44" s="136"/>
      <c r="H44" s="136"/>
      <c r="I44" s="137"/>
    </row>
    <row r="45" spans="6:9">
      <c r="F45" s="135"/>
      <c r="G45" s="136"/>
      <c r="H45" s="136"/>
      <c r="I45" s="137"/>
    </row>
    <row r="46" spans="6:9">
      <c r="F46" s="135"/>
      <c r="G46" s="136"/>
      <c r="H46" s="136"/>
      <c r="I46" s="137"/>
    </row>
    <row r="47" spans="6:9">
      <c r="F47" s="135"/>
      <c r="G47" s="136"/>
      <c r="H47" s="136"/>
      <c r="I47" s="137"/>
    </row>
    <row r="48" spans="6:9">
      <c r="F48" s="135"/>
      <c r="G48" s="136"/>
      <c r="H48" s="136"/>
      <c r="I48" s="137"/>
    </row>
    <row r="49" spans="6:9">
      <c r="F49" s="135"/>
      <c r="G49" s="136"/>
      <c r="H49" s="136"/>
      <c r="I49" s="137"/>
    </row>
    <row r="50" spans="6:9">
      <c r="F50" s="135"/>
      <c r="G50" s="136"/>
      <c r="H50" s="136"/>
      <c r="I50" s="137"/>
    </row>
    <row r="51" spans="6:9">
      <c r="F51" s="135"/>
      <c r="G51" s="136"/>
      <c r="H51" s="136"/>
      <c r="I51" s="137"/>
    </row>
    <row r="52" spans="6:9">
      <c r="F52" s="135"/>
      <c r="G52" s="136"/>
      <c r="H52" s="136"/>
      <c r="I52" s="137"/>
    </row>
    <row r="53" spans="6:9">
      <c r="F53" s="135"/>
      <c r="G53" s="136"/>
      <c r="H53" s="136"/>
      <c r="I53" s="137"/>
    </row>
    <row r="54" spans="6:9">
      <c r="F54" s="135"/>
      <c r="G54" s="136"/>
      <c r="H54" s="136"/>
      <c r="I54" s="137"/>
    </row>
    <row r="55" spans="6:9">
      <c r="F55" s="135"/>
      <c r="G55" s="136"/>
      <c r="H55" s="136"/>
      <c r="I55" s="137"/>
    </row>
    <row r="56" spans="6:9">
      <c r="F56" s="135"/>
      <c r="G56" s="136"/>
      <c r="H56" s="136"/>
      <c r="I56" s="137"/>
    </row>
    <row r="57" spans="6:9">
      <c r="F57" s="135"/>
      <c r="G57" s="136"/>
      <c r="H57" s="136"/>
      <c r="I57" s="137"/>
    </row>
    <row r="58" spans="6:9">
      <c r="F58" s="135"/>
      <c r="G58" s="136"/>
      <c r="H58" s="136"/>
      <c r="I58" s="137"/>
    </row>
    <row r="59" spans="6:9">
      <c r="F59" s="135"/>
      <c r="G59" s="136"/>
      <c r="H59" s="136"/>
      <c r="I59" s="137"/>
    </row>
    <row r="60" spans="6:9">
      <c r="F60" s="135"/>
      <c r="G60" s="136"/>
      <c r="H60" s="136"/>
      <c r="I60" s="137"/>
    </row>
    <row r="61" spans="6:9">
      <c r="F61" s="135"/>
      <c r="G61" s="136"/>
      <c r="H61" s="136"/>
      <c r="I61" s="137"/>
    </row>
    <row r="62" spans="6:9">
      <c r="F62" s="135"/>
      <c r="G62" s="136"/>
      <c r="H62" s="136"/>
      <c r="I62" s="137"/>
    </row>
    <row r="63" spans="6:9">
      <c r="F63" s="135"/>
      <c r="G63" s="136"/>
      <c r="H63" s="136"/>
      <c r="I63" s="137"/>
    </row>
    <row r="64" spans="6:9">
      <c r="F64" s="135"/>
      <c r="G64" s="136"/>
      <c r="H64" s="136"/>
      <c r="I64" s="137"/>
    </row>
    <row r="65" spans="6:9">
      <c r="F65" s="135"/>
      <c r="G65" s="136"/>
      <c r="H65" s="136"/>
      <c r="I65" s="137"/>
    </row>
    <row r="66" spans="6:9">
      <c r="F66" s="135"/>
      <c r="G66" s="136"/>
      <c r="H66" s="136"/>
      <c r="I66" s="137"/>
    </row>
    <row r="67" spans="6:9">
      <c r="F67" s="135"/>
      <c r="G67" s="136"/>
      <c r="H67" s="136"/>
      <c r="I67" s="137"/>
    </row>
    <row r="68" spans="6:9">
      <c r="F68" s="135"/>
      <c r="G68" s="136"/>
      <c r="H68" s="136"/>
      <c r="I68" s="137"/>
    </row>
    <row r="69" spans="6:9">
      <c r="F69" s="135"/>
      <c r="G69" s="136"/>
      <c r="H69" s="136"/>
      <c r="I69" s="137"/>
    </row>
    <row r="70" spans="6:9">
      <c r="F70" s="135"/>
      <c r="G70" s="136"/>
      <c r="H70" s="136"/>
      <c r="I70" s="137"/>
    </row>
    <row r="71" spans="6:9">
      <c r="F71" s="135"/>
      <c r="G71" s="136"/>
      <c r="H71" s="136"/>
      <c r="I71" s="137"/>
    </row>
    <row r="72" spans="6:9">
      <c r="F72" s="135"/>
      <c r="G72" s="136"/>
      <c r="H72" s="136"/>
      <c r="I72" s="137"/>
    </row>
    <row r="73" spans="6:9">
      <c r="F73" s="135"/>
      <c r="G73" s="136"/>
      <c r="H73" s="136"/>
      <c r="I73" s="137"/>
    </row>
    <row r="74" spans="6:9">
      <c r="F74" s="135"/>
      <c r="G74" s="136"/>
      <c r="H74" s="136"/>
      <c r="I74" s="137"/>
    </row>
    <row r="75" spans="6:9">
      <c r="F75" s="135"/>
      <c r="G75" s="136"/>
      <c r="H75" s="136"/>
      <c r="I75" s="137"/>
    </row>
    <row r="76" spans="6:9">
      <c r="F76" s="135"/>
      <c r="G76" s="136"/>
      <c r="H76" s="136"/>
      <c r="I76" s="137"/>
    </row>
    <row r="77" spans="6:9">
      <c r="F77" s="135"/>
      <c r="G77" s="136"/>
      <c r="H77" s="136"/>
      <c r="I77" s="137"/>
    </row>
  </sheetData>
  <mergeCells count="10">
    <mergeCell ref="A1:B1"/>
    <mergeCell ref="A2:B2"/>
    <mergeCell ref="G2:I2"/>
    <mergeCell ref="H26:I26"/>
    <mergeCell ref="A7:D7"/>
    <mergeCell ref="A8:D8"/>
    <mergeCell ref="A9:D9"/>
    <mergeCell ref="A10:D10"/>
    <mergeCell ref="A11:D11"/>
    <mergeCell ref="A12:D12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BZ201"/>
  <sheetViews>
    <sheetView showGridLines="0" showZeros="0" topLeftCell="A113" zoomScaleNormal="100" workbookViewId="0">
      <selection activeCell="C133" sqref="C133"/>
    </sheetView>
  </sheetViews>
  <sheetFormatPr baseColWidth="10" defaultColWidth="9.1640625" defaultRowHeight="13"/>
  <cols>
    <col min="1" max="1" width="4.5" style="138" customWidth="1"/>
    <col min="2" max="2" width="11.5" style="138" customWidth="1"/>
    <col min="3" max="3" width="40.5" style="138" customWidth="1"/>
    <col min="4" max="4" width="5.5" style="138" customWidth="1"/>
    <col min="5" max="5" width="8.5" style="146" customWidth="1"/>
    <col min="6" max="6" width="9.83203125" style="138" customWidth="1"/>
    <col min="7" max="7" width="13.83203125" style="138" customWidth="1"/>
    <col min="8" max="8" width="42.6640625" style="138" customWidth="1"/>
    <col min="9" max="9" width="12.5" style="138" customWidth="1"/>
    <col min="10" max="10" width="12" style="138" customWidth="1"/>
    <col min="11" max="11" width="15.1640625" style="138" customWidth="1"/>
    <col min="12" max="16384" width="9.1640625" style="138"/>
  </cols>
  <sheetData>
    <row r="1" spans="1:78" ht="16">
      <c r="A1" s="401" t="s">
        <v>56</v>
      </c>
      <c r="B1" s="401"/>
      <c r="C1" s="401"/>
      <c r="D1" s="401"/>
      <c r="E1" s="401"/>
      <c r="F1" s="401"/>
      <c r="G1" s="401"/>
    </row>
    <row r="2" spans="1:78" ht="14.25" customHeight="1" thickBot="1">
      <c r="B2" s="139"/>
      <c r="C2" s="140"/>
      <c r="D2" s="140"/>
      <c r="E2" s="141"/>
      <c r="F2" s="140"/>
      <c r="G2" s="140"/>
    </row>
    <row r="3" spans="1:78" ht="14" thickTop="1">
      <c r="A3" s="375" t="s">
        <v>42</v>
      </c>
      <c r="B3" s="376"/>
      <c r="C3" s="95" t="str">
        <f>CONCATENATE(cislostavby," ",nazevstavby)</f>
        <v xml:space="preserve"> Šumavská 525/33</v>
      </c>
      <c r="D3" s="96"/>
      <c r="E3" s="142" t="s">
        <v>57</v>
      </c>
      <c r="F3" s="143">
        <f>Rekapitulace!H1</f>
        <v>0</v>
      </c>
      <c r="G3" s="144"/>
    </row>
    <row r="4" spans="1:78" ht="14" thickBot="1">
      <c r="A4" s="402" t="s">
        <v>44</v>
      </c>
      <c r="B4" s="378"/>
      <c r="C4" s="101" t="s">
        <v>218</v>
      </c>
      <c r="D4" s="102"/>
      <c r="E4" s="403">
        <f>Rekapitulace!G2</f>
        <v>0</v>
      </c>
      <c r="F4" s="404"/>
      <c r="G4" s="405"/>
    </row>
    <row r="5" spans="1:78" ht="14" thickTop="1">
      <c r="A5" s="145"/>
      <c r="G5" s="147"/>
      <c r="H5" s="178"/>
    </row>
    <row r="6" spans="1:78">
      <c r="A6" s="148" t="s">
        <v>58</v>
      </c>
      <c r="B6" s="149" t="s">
        <v>59</v>
      </c>
      <c r="C6" s="149" t="s">
        <v>60</v>
      </c>
      <c r="D6" s="149" t="s">
        <v>61</v>
      </c>
      <c r="E6" s="150" t="s">
        <v>62</v>
      </c>
      <c r="F6" s="149" t="s">
        <v>63</v>
      </c>
      <c r="G6" s="151" t="s">
        <v>64</v>
      </c>
    </row>
    <row r="7" spans="1:78">
      <c r="A7" s="152" t="s">
        <v>65</v>
      </c>
      <c r="B7" s="153" t="s">
        <v>70</v>
      </c>
      <c r="C7" s="154" t="s">
        <v>71</v>
      </c>
      <c r="D7" s="155"/>
      <c r="E7" s="156"/>
      <c r="F7" s="156"/>
      <c r="G7" s="228"/>
      <c r="H7" s="178"/>
      <c r="I7" s="178"/>
      <c r="J7" s="178"/>
      <c r="K7" s="178"/>
      <c r="L7" s="178"/>
      <c r="M7" s="179"/>
    </row>
    <row r="8" spans="1:78" s="178" customFormat="1">
      <c r="A8" s="393"/>
      <c r="B8" s="395" t="s">
        <v>72</v>
      </c>
      <c r="C8" s="190" t="s">
        <v>73</v>
      </c>
      <c r="D8" s="191" t="s">
        <v>69</v>
      </c>
      <c r="E8" s="188">
        <v>101.95</v>
      </c>
      <c r="F8" s="188"/>
      <c r="G8" s="177">
        <f>E8*F8</f>
        <v>0</v>
      </c>
      <c r="M8" s="179"/>
      <c r="W8" s="178">
        <v>1</v>
      </c>
      <c r="X8" s="178">
        <v>1</v>
      </c>
      <c r="Y8" s="178">
        <v>1</v>
      </c>
      <c r="AX8" s="178">
        <v>1</v>
      </c>
      <c r="AY8" s="178">
        <f>IF(AX8=1,G8,0)</f>
        <v>0</v>
      </c>
      <c r="AZ8" s="178">
        <f>IF(AX8=2,G8,0)</f>
        <v>0</v>
      </c>
      <c r="BA8" s="178">
        <f>IF(AX8=3,G8,0)</f>
        <v>0</v>
      </c>
      <c r="BB8" s="178">
        <f>IF(AX8=4,G8,0)</f>
        <v>0</v>
      </c>
      <c r="BC8" s="178">
        <f>IF(AX8=5,G8,0)</f>
        <v>0</v>
      </c>
      <c r="BW8" s="178">
        <v>1</v>
      </c>
      <c r="BX8" s="178">
        <v>1</v>
      </c>
      <c r="BY8" s="179"/>
      <c r="BZ8" s="179"/>
    </row>
    <row r="9" spans="1:78" s="178" customFormat="1">
      <c r="A9" s="394"/>
      <c r="B9" s="396"/>
      <c r="C9" s="207" t="s">
        <v>159</v>
      </c>
      <c r="D9" s="212"/>
      <c r="E9" s="210">
        <v>101.95</v>
      </c>
      <c r="F9" s="218"/>
      <c r="G9" s="215"/>
      <c r="M9" s="179"/>
      <c r="BY9" s="179"/>
      <c r="BZ9" s="179"/>
    </row>
    <row r="10" spans="1:78">
      <c r="A10" s="161"/>
      <c r="B10" s="162" t="s">
        <v>66</v>
      </c>
      <c r="C10" s="163" t="str">
        <f>CONCATENATE(B7," ",C7)</f>
        <v>96 Bourání konstrukcí</v>
      </c>
      <c r="D10" s="211"/>
      <c r="E10" s="165"/>
      <c r="F10" s="166"/>
      <c r="G10" s="167">
        <f>SUM(G7:G9)</f>
        <v>0</v>
      </c>
      <c r="H10" s="178"/>
      <c r="I10" s="178"/>
      <c r="J10" s="178"/>
      <c r="K10" s="178"/>
      <c r="L10" s="178"/>
      <c r="M10" s="179"/>
      <c r="AY10" s="168">
        <f>SUM(AY7:AY8)</f>
        <v>0</v>
      </c>
      <c r="AZ10" s="168">
        <f>SUM(AZ7:AZ8)</f>
        <v>0</v>
      </c>
      <c r="BA10" s="168">
        <f>SUM(BA7:BA8)</f>
        <v>0</v>
      </c>
      <c r="BB10" s="168">
        <f>SUM(BB7:BB8)</f>
        <v>0</v>
      </c>
      <c r="BC10" s="168">
        <f>SUM(BC7:BC8)</f>
        <v>0</v>
      </c>
    </row>
    <row r="11" spans="1:78">
      <c r="A11" s="152" t="s">
        <v>65</v>
      </c>
      <c r="B11" s="153" t="s">
        <v>74</v>
      </c>
      <c r="C11" s="154" t="s">
        <v>75</v>
      </c>
      <c r="D11" s="155"/>
      <c r="E11" s="156"/>
      <c r="F11" s="156"/>
      <c r="G11" s="228"/>
      <c r="H11" s="178"/>
      <c r="I11" s="178"/>
      <c r="J11" s="178"/>
      <c r="K11" s="178"/>
      <c r="L11" s="178"/>
      <c r="M11" s="179"/>
    </row>
    <row r="12" spans="1:78" s="178" customFormat="1">
      <c r="A12" s="393"/>
      <c r="B12" s="395" t="s">
        <v>76</v>
      </c>
      <c r="C12" s="190" t="s">
        <v>77</v>
      </c>
      <c r="D12" s="191" t="s">
        <v>78</v>
      </c>
      <c r="E12" s="188">
        <v>2132.8000000000002</v>
      </c>
      <c r="F12" s="188"/>
      <c r="G12" s="177">
        <f t="shared" ref="G12:G19" si="0">E12*F12</f>
        <v>0</v>
      </c>
      <c r="M12" s="179"/>
      <c r="W12" s="178">
        <v>1</v>
      </c>
      <c r="X12" s="178">
        <v>1</v>
      </c>
      <c r="Y12" s="178">
        <v>1</v>
      </c>
      <c r="AX12" s="178">
        <v>1</v>
      </c>
      <c r="AY12" s="178">
        <f>IF(AX12=1,G12,0)</f>
        <v>0</v>
      </c>
      <c r="AZ12" s="178">
        <f>IF(AX12=2,G12,0)</f>
        <v>0</v>
      </c>
      <c r="BA12" s="178">
        <f>IF(AX12=3,G12,0)</f>
        <v>0</v>
      </c>
      <c r="BB12" s="178">
        <f>IF(AX12=4,G12,0)</f>
        <v>0</v>
      </c>
      <c r="BC12" s="178">
        <f>IF(AX12=5,G12,0)</f>
        <v>0</v>
      </c>
      <c r="BW12" s="178">
        <v>1</v>
      </c>
      <c r="BX12" s="178">
        <v>1</v>
      </c>
      <c r="BY12" s="179"/>
      <c r="BZ12" s="179"/>
    </row>
    <row r="13" spans="1:78" s="178" customFormat="1">
      <c r="A13" s="399"/>
      <c r="B13" s="400"/>
      <c r="C13" s="207" t="s">
        <v>160</v>
      </c>
      <c r="D13" s="213"/>
      <c r="E13" s="209">
        <v>1740.4</v>
      </c>
      <c r="F13" s="397"/>
      <c r="G13" s="397"/>
      <c r="M13" s="179"/>
      <c r="BY13" s="179"/>
      <c r="BZ13" s="179"/>
    </row>
    <row r="14" spans="1:78" s="178" customFormat="1">
      <c r="A14" s="399"/>
      <c r="B14" s="400"/>
      <c r="C14" s="225" t="s">
        <v>161</v>
      </c>
      <c r="D14" s="221"/>
      <c r="E14" s="223">
        <v>1740.4</v>
      </c>
      <c r="F14" s="406"/>
      <c r="G14" s="406"/>
      <c r="M14" s="179"/>
      <c r="BY14" s="179"/>
      <c r="BZ14" s="179"/>
    </row>
    <row r="15" spans="1:78" s="178" customFormat="1">
      <c r="A15" s="399"/>
      <c r="B15" s="400"/>
      <c r="C15" s="219" t="s">
        <v>162</v>
      </c>
      <c r="D15" s="221"/>
      <c r="E15" s="223"/>
      <c r="F15" s="406"/>
      <c r="G15" s="406"/>
      <c r="M15" s="179"/>
      <c r="BY15" s="179"/>
      <c r="BZ15" s="179"/>
    </row>
    <row r="16" spans="1:78" s="178" customFormat="1">
      <c r="A16" s="399"/>
      <c r="B16" s="400"/>
      <c r="C16" s="219" t="s">
        <v>163</v>
      </c>
      <c r="D16" s="221"/>
      <c r="E16" s="223">
        <v>320.16000000000003</v>
      </c>
      <c r="F16" s="406"/>
      <c r="G16" s="406"/>
      <c r="M16" s="179"/>
      <c r="BY16" s="179"/>
      <c r="BZ16" s="179"/>
    </row>
    <row r="17" spans="1:78" s="178" customFormat="1">
      <c r="A17" s="399"/>
      <c r="B17" s="400"/>
      <c r="C17" s="219" t="s">
        <v>164</v>
      </c>
      <c r="D17" s="221"/>
      <c r="E17" s="223">
        <v>72.239999999999995</v>
      </c>
      <c r="F17" s="406"/>
      <c r="G17" s="406"/>
      <c r="M17" s="179"/>
      <c r="BY17" s="179"/>
      <c r="BZ17" s="179"/>
    </row>
    <row r="18" spans="1:78" s="178" customFormat="1">
      <c r="A18" s="394"/>
      <c r="B18" s="396"/>
      <c r="C18" s="226" t="s">
        <v>161</v>
      </c>
      <c r="D18" s="222"/>
      <c r="E18" s="224">
        <v>392.4</v>
      </c>
      <c r="F18" s="398"/>
      <c r="G18" s="398"/>
      <c r="M18" s="179"/>
      <c r="BY18" s="179"/>
      <c r="BZ18" s="179"/>
    </row>
    <row r="19" spans="1:78" s="178" customFormat="1">
      <c r="A19" s="393"/>
      <c r="B19" s="395" t="s">
        <v>79</v>
      </c>
      <c r="C19" s="190" t="s">
        <v>80</v>
      </c>
      <c r="D19" s="191" t="s">
        <v>81</v>
      </c>
      <c r="E19" s="188">
        <v>780</v>
      </c>
      <c r="F19" s="188"/>
      <c r="G19" s="177">
        <f t="shared" si="0"/>
        <v>0</v>
      </c>
      <c r="M19" s="179"/>
      <c r="W19" s="178">
        <v>1</v>
      </c>
      <c r="X19" s="178">
        <v>1</v>
      </c>
      <c r="Y19" s="178">
        <v>1</v>
      </c>
      <c r="AX19" s="178">
        <v>1</v>
      </c>
      <c r="AY19" s="178">
        <f>IF(AX19=1,G19,0)</f>
        <v>0</v>
      </c>
      <c r="AZ19" s="178">
        <f>IF(AX19=2,G19,0)</f>
        <v>0</v>
      </c>
      <c r="BA19" s="178">
        <f>IF(AX19=3,G19,0)</f>
        <v>0</v>
      </c>
      <c r="BB19" s="178">
        <f>IF(AX19=4,G19,0)</f>
        <v>0</v>
      </c>
      <c r="BC19" s="178">
        <f>IF(AX19=5,G19,0)</f>
        <v>0</v>
      </c>
      <c r="BW19" s="178">
        <v>1</v>
      </c>
      <c r="BX19" s="178">
        <v>1</v>
      </c>
      <c r="BY19" s="179"/>
      <c r="BZ19" s="179"/>
    </row>
    <row r="20" spans="1:78">
      <c r="A20" s="399"/>
      <c r="B20" s="400"/>
      <c r="C20" s="207" t="s">
        <v>165</v>
      </c>
      <c r="D20" s="213"/>
      <c r="E20" s="209">
        <v>696</v>
      </c>
      <c r="F20" s="397"/>
      <c r="G20" s="397"/>
      <c r="H20" s="178"/>
      <c r="I20" s="178"/>
      <c r="J20" s="178"/>
      <c r="K20" s="178"/>
      <c r="L20" s="178"/>
      <c r="M20" s="178"/>
    </row>
    <row r="21" spans="1:78">
      <c r="A21" s="394"/>
      <c r="B21" s="396"/>
      <c r="C21" s="220" t="s">
        <v>166</v>
      </c>
      <c r="D21" s="222"/>
      <c r="E21" s="224">
        <v>84</v>
      </c>
      <c r="F21" s="398"/>
      <c r="G21" s="398"/>
      <c r="H21" s="178"/>
      <c r="I21" s="178"/>
      <c r="J21" s="178"/>
      <c r="K21" s="178"/>
      <c r="L21" s="178"/>
      <c r="M21" s="178"/>
    </row>
    <row r="22" spans="1:78">
      <c r="A22" s="161"/>
      <c r="B22" s="162" t="s">
        <v>66</v>
      </c>
      <c r="C22" s="163" t="str">
        <f>CONCATENATE(B11," ",C11)</f>
        <v>97 Prorážení otvorů</v>
      </c>
      <c r="D22" s="164"/>
      <c r="E22" s="165"/>
      <c r="F22" s="166"/>
      <c r="G22" s="167">
        <f>SUM(G11:G21)</f>
        <v>0</v>
      </c>
      <c r="H22" s="178"/>
      <c r="I22" s="194"/>
      <c r="J22" s="178"/>
      <c r="K22" s="178"/>
      <c r="L22" s="178"/>
      <c r="M22" s="179"/>
      <c r="AY22" s="168"/>
      <c r="AZ22" s="168"/>
      <c r="BA22" s="168"/>
      <c r="BB22" s="168"/>
      <c r="BC22" s="168"/>
    </row>
    <row r="23" spans="1:78">
      <c r="A23" s="152" t="s">
        <v>65</v>
      </c>
      <c r="B23" s="153" t="s">
        <v>95</v>
      </c>
      <c r="C23" s="154" t="s">
        <v>96</v>
      </c>
      <c r="D23" s="155"/>
      <c r="E23" s="156"/>
      <c r="F23" s="156"/>
      <c r="G23" s="228"/>
      <c r="H23" s="178"/>
      <c r="I23" s="178"/>
      <c r="J23" s="178"/>
      <c r="K23" s="178"/>
      <c r="L23" s="178"/>
      <c r="M23" s="179"/>
    </row>
    <row r="24" spans="1:78" s="178" customFormat="1">
      <c r="A24" s="193"/>
      <c r="B24" s="189" t="s">
        <v>97</v>
      </c>
      <c r="C24" s="190" t="s">
        <v>98</v>
      </c>
      <c r="D24" s="191" t="s">
        <v>84</v>
      </c>
      <c r="E24" s="188">
        <v>225</v>
      </c>
      <c r="F24" s="188"/>
      <c r="G24" s="177">
        <f>E24*F24</f>
        <v>0</v>
      </c>
      <c r="M24" s="179"/>
      <c r="W24" s="178">
        <v>1</v>
      </c>
      <c r="X24" s="178">
        <v>2</v>
      </c>
      <c r="Y24" s="178">
        <v>2</v>
      </c>
      <c r="AX24" s="178">
        <v>1</v>
      </c>
      <c r="AY24" s="178">
        <f>IF(AX24=1,G24,0)</f>
        <v>0</v>
      </c>
      <c r="AZ24" s="178">
        <f>IF(AX24=2,G24,0)</f>
        <v>0</v>
      </c>
      <c r="BA24" s="178">
        <f>IF(AX24=3,G24,0)</f>
        <v>0</v>
      </c>
      <c r="BB24" s="178">
        <f>IF(AX24=4,G24,0)</f>
        <v>0</v>
      </c>
      <c r="BC24" s="178">
        <f>IF(AX24=5,G24,0)</f>
        <v>0</v>
      </c>
      <c r="BW24" s="178">
        <v>1</v>
      </c>
      <c r="BX24" s="178">
        <v>2</v>
      </c>
      <c r="BY24" s="179"/>
      <c r="BZ24" s="179"/>
    </row>
    <row r="25" spans="1:78">
      <c r="A25" s="161"/>
      <c r="B25" s="162" t="s">
        <v>66</v>
      </c>
      <c r="C25" s="163" t="str">
        <f>CONCATENATE(B23," ",C23)</f>
        <v>99 Staveništní přesun hmot</v>
      </c>
      <c r="D25" s="164"/>
      <c r="E25" s="165"/>
      <c r="F25" s="166"/>
      <c r="G25" s="167">
        <f>SUM(G23:G24)</f>
        <v>0</v>
      </c>
      <c r="H25" s="178"/>
      <c r="I25" s="178"/>
      <c r="J25" s="178"/>
      <c r="K25" s="178"/>
      <c r="L25" s="178"/>
      <c r="M25" s="179"/>
      <c r="AY25" s="168">
        <f>SUM(AY23:AY24)</f>
        <v>0</v>
      </c>
      <c r="AZ25" s="168">
        <f>SUM(AZ23:AZ24)</f>
        <v>0</v>
      </c>
      <c r="BA25" s="168">
        <f>SUM(BA23:BA24)</f>
        <v>0</v>
      </c>
      <c r="BB25" s="168">
        <f>SUM(BB23:BB24)</f>
        <v>0</v>
      </c>
      <c r="BC25" s="168">
        <f>SUM(BC23:BC24)</f>
        <v>0</v>
      </c>
    </row>
    <row r="26" spans="1:78" s="178" customFormat="1">
      <c r="A26" s="197" t="s">
        <v>65</v>
      </c>
      <c r="B26" s="198" t="s">
        <v>99</v>
      </c>
      <c r="C26" s="199" t="s">
        <v>100</v>
      </c>
      <c r="D26" s="200"/>
      <c r="E26" s="201"/>
      <c r="F26" s="201"/>
      <c r="G26" s="229"/>
      <c r="M26" s="179"/>
    </row>
    <row r="27" spans="1:78" s="178" customFormat="1">
      <c r="A27" s="393"/>
      <c r="B27" s="395" t="s">
        <v>101</v>
      </c>
      <c r="C27" s="190" t="s">
        <v>102</v>
      </c>
      <c r="D27" s="191" t="s">
        <v>103</v>
      </c>
      <c r="E27" s="188">
        <v>1274.4000000000001</v>
      </c>
      <c r="F27" s="188"/>
      <c r="G27" s="177">
        <f>E27*F27</f>
        <v>0</v>
      </c>
      <c r="M27" s="179"/>
      <c r="W27" s="178">
        <v>1</v>
      </c>
      <c r="X27" s="178">
        <v>7</v>
      </c>
      <c r="Y27" s="178">
        <v>7</v>
      </c>
      <c r="AX27" s="178">
        <v>2</v>
      </c>
      <c r="AY27" s="178">
        <f>IF(AX27=1,G27,0)</f>
        <v>0</v>
      </c>
      <c r="AZ27" s="178">
        <f>IF(AX27=2,G27,0)</f>
        <v>0</v>
      </c>
      <c r="BA27" s="178">
        <f>IF(AX27=3,G27,0)</f>
        <v>0</v>
      </c>
      <c r="BB27" s="178">
        <f>IF(AX27=4,G27,0)</f>
        <v>0</v>
      </c>
      <c r="BC27" s="178">
        <f>IF(AX27=5,G27,0)</f>
        <v>0</v>
      </c>
      <c r="BW27" s="178">
        <v>1</v>
      </c>
      <c r="BX27" s="178">
        <v>7</v>
      </c>
      <c r="BY27" s="179"/>
      <c r="BZ27" s="179"/>
    </row>
    <row r="28" spans="1:78" s="178" customFormat="1">
      <c r="A28" s="394"/>
      <c r="B28" s="396"/>
      <c r="C28" s="214" t="s">
        <v>167</v>
      </c>
      <c r="D28" s="212"/>
      <c r="E28" s="208">
        <v>1274.4000000000001</v>
      </c>
      <c r="F28" s="218"/>
      <c r="G28" s="215"/>
      <c r="M28" s="179"/>
      <c r="BY28" s="179"/>
      <c r="BZ28" s="179"/>
    </row>
    <row r="29" spans="1:78">
      <c r="A29" s="161"/>
      <c r="B29" s="162" t="s">
        <v>66</v>
      </c>
      <c r="C29" s="163" t="str">
        <f>CONCATENATE(B26," ",C26)</f>
        <v>711 Izolace proti vodě</v>
      </c>
      <c r="D29" s="164"/>
      <c r="E29" s="165"/>
      <c r="F29" s="166"/>
      <c r="G29" s="167">
        <f>SUM(G26:G28)</f>
        <v>0</v>
      </c>
      <c r="H29" s="178"/>
      <c r="I29" s="178"/>
      <c r="J29" s="178"/>
      <c r="K29" s="178"/>
      <c r="L29" s="178"/>
      <c r="M29" s="179"/>
      <c r="AY29" s="168">
        <f>SUM(AY26:AY27)</f>
        <v>0</v>
      </c>
      <c r="AZ29" s="168">
        <f>SUM(AZ26:AZ27)</f>
        <v>0</v>
      </c>
      <c r="BA29" s="168">
        <f>SUM(BA26:BA27)</f>
        <v>0</v>
      </c>
      <c r="BB29" s="168">
        <f>SUM(BB26:BB27)</f>
        <v>0</v>
      </c>
      <c r="BC29" s="168">
        <f>SUM(BC26:BC27)</f>
        <v>0</v>
      </c>
    </row>
    <row r="30" spans="1:78">
      <c r="A30" s="152" t="s">
        <v>65</v>
      </c>
      <c r="B30" s="153" t="s">
        <v>104</v>
      </c>
      <c r="C30" s="154" t="s">
        <v>105</v>
      </c>
      <c r="D30" s="155"/>
      <c r="E30" s="156"/>
      <c r="F30" s="156"/>
      <c r="G30" s="228"/>
      <c r="H30" s="178"/>
      <c r="I30" s="178"/>
      <c r="J30" s="178"/>
      <c r="K30" s="178"/>
      <c r="L30" s="178"/>
      <c r="M30" s="179"/>
    </row>
    <row r="31" spans="1:78" s="178" customFormat="1" ht="24">
      <c r="A31" s="344"/>
      <c r="B31" s="345" t="s">
        <v>106</v>
      </c>
      <c r="C31" s="346" t="s">
        <v>131</v>
      </c>
      <c r="D31" s="347"/>
      <c r="E31" s="348"/>
      <c r="F31" s="349"/>
      <c r="G31" s="350"/>
      <c r="M31" s="179"/>
      <c r="W31" s="178">
        <v>1</v>
      </c>
      <c r="X31" s="178">
        <v>7</v>
      </c>
      <c r="Y31" s="178">
        <v>7</v>
      </c>
      <c r="AX31" s="178">
        <v>2</v>
      </c>
      <c r="AY31" s="178">
        <f t="shared" ref="AY31:AY61" si="1">IF(AX31=1,G31,0)</f>
        <v>0</v>
      </c>
      <c r="AZ31" s="178">
        <f t="shared" ref="AZ31:AZ61" si="2">IF(AX31=2,G31,0)</f>
        <v>0</v>
      </c>
      <c r="BA31" s="178">
        <f t="shared" ref="BA31:BA61" si="3">IF(AX31=3,G31,0)</f>
        <v>0</v>
      </c>
      <c r="BB31" s="178">
        <f t="shared" ref="BB31:BB61" si="4">IF(AX31=4,G31,0)</f>
        <v>0</v>
      </c>
      <c r="BC31" s="178">
        <f t="shared" ref="BC31:BC61" si="5">IF(AX31=5,G31,0)</f>
        <v>0</v>
      </c>
      <c r="BW31" s="178">
        <v>1</v>
      </c>
      <c r="BX31" s="178">
        <v>7</v>
      </c>
      <c r="BY31" s="179"/>
      <c r="BZ31" s="179"/>
    </row>
    <row r="32" spans="1:78" s="178" customFormat="1">
      <c r="A32" s="202">
        <v>1</v>
      </c>
      <c r="B32" s="189" t="s">
        <v>124</v>
      </c>
      <c r="C32" s="190" t="s">
        <v>125</v>
      </c>
      <c r="D32" s="191" t="s">
        <v>103</v>
      </c>
      <c r="E32" s="188">
        <v>651</v>
      </c>
      <c r="F32" s="188"/>
      <c r="G32" s="177">
        <f t="shared" ref="G32" si="6">E32*F32</f>
        <v>0</v>
      </c>
      <c r="M32" s="179"/>
      <c r="W32" s="178">
        <v>1</v>
      </c>
      <c r="X32" s="178">
        <v>1</v>
      </c>
      <c r="Y32" s="178">
        <v>1</v>
      </c>
      <c r="AX32" s="178">
        <v>1</v>
      </c>
      <c r="AY32" s="178">
        <f t="shared" si="1"/>
        <v>0</v>
      </c>
      <c r="AZ32" s="178">
        <f t="shared" si="2"/>
        <v>0</v>
      </c>
      <c r="BA32" s="178">
        <f t="shared" si="3"/>
        <v>0</v>
      </c>
      <c r="BB32" s="178">
        <f t="shared" si="4"/>
        <v>0</v>
      </c>
      <c r="BC32" s="178">
        <f t="shared" si="5"/>
        <v>0</v>
      </c>
      <c r="BW32" s="178">
        <v>1</v>
      </c>
      <c r="BX32" s="178">
        <v>1</v>
      </c>
      <c r="BY32" s="179"/>
      <c r="BZ32" s="179"/>
    </row>
    <row r="33" spans="1:78" s="178" customFormat="1">
      <c r="A33" s="203">
        <v>2</v>
      </c>
      <c r="B33" s="189" t="s">
        <v>129</v>
      </c>
      <c r="C33" s="190" t="s">
        <v>130</v>
      </c>
      <c r="D33" s="191" t="s">
        <v>78</v>
      </c>
      <c r="E33" s="188">
        <v>693</v>
      </c>
      <c r="F33" s="188"/>
      <c r="G33" s="177">
        <f t="shared" ref="G33" si="7">E33*F33</f>
        <v>0</v>
      </c>
      <c r="M33" s="179"/>
      <c r="W33" s="178">
        <v>1</v>
      </c>
      <c r="X33" s="178">
        <v>1</v>
      </c>
      <c r="Y33" s="178">
        <v>1</v>
      </c>
      <c r="AX33" s="178">
        <v>1</v>
      </c>
      <c r="AY33" s="178">
        <f t="shared" si="1"/>
        <v>0</v>
      </c>
      <c r="AZ33" s="178">
        <f t="shared" si="2"/>
        <v>0</v>
      </c>
      <c r="BA33" s="178">
        <f t="shared" si="3"/>
        <v>0</v>
      </c>
      <c r="BB33" s="178">
        <f t="shared" si="4"/>
        <v>0</v>
      </c>
      <c r="BC33" s="178">
        <f t="shared" si="5"/>
        <v>0</v>
      </c>
      <c r="BW33" s="178">
        <v>1</v>
      </c>
      <c r="BX33" s="178">
        <v>1</v>
      </c>
      <c r="BY33" s="179"/>
      <c r="BZ33" s="179"/>
    </row>
    <row r="34" spans="1:78" s="178" customFormat="1">
      <c r="A34" s="203">
        <v>3</v>
      </c>
      <c r="B34" s="189" t="s">
        <v>148</v>
      </c>
      <c r="C34" s="190" t="s">
        <v>149</v>
      </c>
      <c r="D34" s="191" t="s">
        <v>78</v>
      </c>
      <c r="E34" s="188">
        <v>1037</v>
      </c>
      <c r="F34" s="188"/>
      <c r="G34" s="177">
        <f t="shared" ref="G34" si="8">E34*F34</f>
        <v>0</v>
      </c>
      <c r="M34" s="179"/>
      <c r="W34" s="178">
        <v>1</v>
      </c>
      <c r="X34" s="178">
        <v>1</v>
      </c>
      <c r="Y34" s="178">
        <v>1</v>
      </c>
      <c r="AX34" s="178">
        <v>1</v>
      </c>
      <c r="AY34" s="178">
        <f t="shared" si="1"/>
        <v>0</v>
      </c>
      <c r="AZ34" s="178">
        <f t="shared" si="2"/>
        <v>0</v>
      </c>
      <c r="BA34" s="178">
        <f t="shared" si="3"/>
        <v>0</v>
      </c>
      <c r="BB34" s="178">
        <f t="shared" si="4"/>
        <v>0</v>
      </c>
      <c r="BC34" s="178">
        <f t="shared" si="5"/>
        <v>0</v>
      </c>
      <c r="BW34" s="178">
        <v>1</v>
      </c>
      <c r="BX34" s="178">
        <v>1</v>
      </c>
      <c r="BY34" s="179"/>
      <c r="BZ34" s="179"/>
    </row>
    <row r="35" spans="1:78" s="178" customFormat="1">
      <c r="A35" s="203">
        <v>4</v>
      </c>
      <c r="B35" s="189" t="s">
        <v>150</v>
      </c>
      <c r="C35" s="190" t="s">
        <v>151</v>
      </c>
      <c r="D35" s="191" t="s">
        <v>78</v>
      </c>
      <c r="E35" s="188">
        <v>1037</v>
      </c>
      <c r="F35" s="188"/>
      <c r="G35" s="177">
        <f t="shared" ref="G35" si="9">E35*F35</f>
        <v>0</v>
      </c>
      <c r="M35" s="179"/>
      <c r="W35" s="178">
        <v>1</v>
      </c>
      <c r="X35" s="178">
        <v>1</v>
      </c>
      <c r="Y35" s="178">
        <v>1</v>
      </c>
      <c r="AX35" s="178">
        <v>1</v>
      </c>
      <c r="AY35" s="178">
        <f t="shared" si="1"/>
        <v>0</v>
      </c>
      <c r="AZ35" s="178">
        <f t="shared" si="2"/>
        <v>0</v>
      </c>
      <c r="BA35" s="178">
        <f t="shared" si="3"/>
        <v>0</v>
      </c>
      <c r="BB35" s="178">
        <f t="shared" si="4"/>
        <v>0</v>
      </c>
      <c r="BC35" s="178">
        <f t="shared" si="5"/>
        <v>0</v>
      </c>
      <c r="BW35" s="178">
        <v>1</v>
      </c>
      <c r="BX35" s="178">
        <v>1</v>
      </c>
      <c r="BY35" s="179"/>
      <c r="BZ35" s="179"/>
    </row>
    <row r="36" spans="1:78" s="178" customFormat="1">
      <c r="A36" s="203">
        <v>5</v>
      </c>
      <c r="B36" s="189" t="s">
        <v>152</v>
      </c>
      <c r="C36" s="190" t="s">
        <v>153</v>
      </c>
      <c r="D36" s="191" t="s">
        <v>78</v>
      </c>
      <c r="E36" s="188">
        <v>1036</v>
      </c>
      <c r="F36" s="188"/>
      <c r="G36" s="177">
        <f t="shared" ref="G36" si="10">E36*F36</f>
        <v>0</v>
      </c>
      <c r="M36" s="179"/>
      <c r="W36" s="178">
        <v>1</v>
      </c>
      <c r="X36" s="178">
        <v>1</v>
      </c>
      <c r="Y36" s="178">
        <v>1</v>
      </c>
      <c r="AX36" s="178">
        <v>1</v>
      </c>
      <c r="AY36" s="178">
        <f t="shared" si="1"/>
        <v>0</v>
      </c>
      <c r="AZ36" s="178">
        <f t="shared" si="2"/>
        <v>0</v>
      </c>
      <c r="BA36" s="178">
        <f t="shared" si="3"/>
        <v>0</v>
      </c>
      <c r="BB36" s="178">
        <f t="shared" si="4"/>
        <v>0</v>
      </c>
      <c r="BC36" s="178">
        <f t="shared" si="5"/>
        <v>0</v>
      </c>
      <c r="BW36" s="178">
        <v>1</v>
      </c>
      <c r="BX36" s="178">
        <v>1</v>
      </c>
      <c r="BY36" s="179"/>
      <c r="BZ36" s="179"/>
    </row>
    <row r="37" spans="1:78" s="178" customFormat="1">
      <c r="A37" s="203">
        <v>6</v>
      </c>
      <c r="B37" s="189" t="s">
        <v>154</v>
      </c>
      <c r="C37" s="190" t="s">
        <v>155</v>
      </c>
      <c r="D37" s="191" t="s">
        <v>78</v>
      </c>
      <c r="E37" s="188">
        <v>1036</v>
      </c>
      <c r="F37" s="188"/>
      <c r="G37" s="177">
        <f t="shared" ref="G37" si="11">E37*F37</f>
        <v>0</v>
      </c>
      <c r="M37" s="179"/>
      <c r="W37" s="178">
        <v>1</v>
      </c>
      <c r="X37" s="178">
        <v>1</v>
      </c>
      <c r="Y37" s="178">
        <v>1</v>
      </c>
      <c r="AX37" s="178">
        <v>1</v>
      </c>
      <c r="AY37" s="178">
        <f t="shared" si="1"/>
        <v>0</v>
      </c>
      <c r="AZ37" s="178">
        <f t="shared" si="2"/>
        <v>0</v>
      </c>
      <c r="BA37" s="178">
        <f t="shared" si="3"/>
        <v>0</v>
      </c>
      <c r="BB37" s="178">
        <f t="shared" si="4"/>
        <v>0</v>
      </c>
      <c r="BC37" s="178">
        <f t="shared" si="5"/>
        <v>0</v>
      </c>
      <c r="BW37" s="178">
        <v>1</v>
      </c>
      <c r="BX37" s="178">
        <v>1</v>
      </c>
      <c r="BY37" s="179"/>
      <c r="BZ37" s="179"/>
    </row>
    <row r="38" spans="1:78" s="178" customFormat="1">
      <c r="A38" s="203">
        <v>7</v>
      </c>
      <c r="B38" s="204" t="s">
        <v>127</v>
      </c>
      <c r="C38" s="190" t="s">
        <v>128</v>
      </c>
      <c r="D38" s="191" t="s">
        <v>84</v>
      </c>
      <c r="E38" s="188">
        <v>28.78</v>
      </c>
      <c r="F38" s="188"/>
      <c r="G38" s="177">
        <f t="shared" ref="G38:G42" si="12">E38*F38</f>
        <v>0</v>
      </c>
      <c r="J38" s="192"/>
      <c r="M38" s="179"/>
      <c r="W38" s="178">
        <v>1</v>
      </c>
      <c r="X38" s="178">
        <v>1</v>
      </c>
      <c r="Y38" s="178">
        <v>1</v>
      </c>
      <c r="AX38" s="178">
        <v>1</v>
      </c>
      <c r="AY38" s="178">
        <f t="shared" si="1"/>
        <v>0</v>
      </c>
      <c r="AZ38" s="178">
        <f t="shared" si="2"/>
        <v>0</v>
      </c>
      <c r="BA38" s="178">
        <f t="shared" si="3"/>
        <v>0</v>
      </c>
      <c r="BB38" s="178">
        <f t="shared" si="4"/>
        <v>0</v>
      </c>
      <c r="BC38" s="178">
        <f t="shared" si="5"/>
        <v>0</v>
      </c>
      <c r="BW38" s="178">
        <v>1</v>
      </c>
      <c r="BX38" s="178">
        <v>1</v>
      </c>
      <c r="BY38" s="179"/>
      <c r="BZ38" s="179"/>
    </row>
    <row r="39" spans="1:78" s="178" customFormat="1" ht="12.75" customHeight="1">
      <c r="A39" s="203">
        <v>8</v>
      </c>
      <c r="B39" s="189" t="s">
        <v>123</v>
      </c>
      <c r="C39" s="190" t="s">
        <v>216</v>
      </c>
      <c r="D39" s="191" t="s">
        <v>84</v>
      </c>
      <c r="E39" s="188">
        <v>28.78</v>
      </c>
      <c r="F39" s="188"/>
      <c r="G39" s="177">
        <f t="shared" si="12"/>
        <v>0</v>
      </c>
      <c r="M39" s="179"/>
      <c r="W39" s="178">
        <v>1</v>
      </c>
      <c r="X39" s="178">
        <v>1</v>
      </c>
      <c r="Y39" s="178">
        <v>1</v>
      </c>
      <c r="AX39" s="178">
        <v>1</v>
      </c>
      <c r="AY39" s="178">
        <f t="shared" si="1"/>
        <v>0</v>
      </c>
      <c r="AZ39" s="178">
        <f t="shared" si="2"/>
        <v>0</v>
      </c>
      <c r="BA39" s="178">
        <f t="shared" si="3"/>
        <v>0</v>
      </c>
      <c r="BB39" s="178">
        <f t="shared" si="4"/>
        <v>0</v>
      </c>
      <c r="BC39" s="178">
        <f t="shared" si="5"/>
        <v>0</v>
      </c>
      <c r="BW39" s="178">
        <v>1</v>
      </c>
      <c r="BX39" s="178">
        <v>1</v>
      </c>
      <c r="BY39" s="179"/>
      <c r="BZ39" s="179"/>
    </row>
    <row r="40" spans="1:78" s="178" customFormat="1">
      <c r="A40" s="205">
        <v>9</v>
      </c>
      <c r="B40" s="189" t="s">
        <v>87</v>
      </c>
      <c r="C40" s="190" t="s">
        <v>88</v>
      </c>
      <c r="D40" s="191" t="s">
        <v>84</v>
      </c>
      <c r="E40" s="188">
        <v>1.43</v>
      </c>
      <c r="F40" s="188"/>
      <c r="G40" s="177">
        <f t="shared" si="12"/>
        <v>0</v>
      </c>
      <c r="M40" s="179"/>
      <c r="W40" s="178">
        <v>1</v>
      </c>
      <c r="X40" s="178">
        <v>3</v>
      </c>
      <c r="Y40" s="178">
        <v>3</v>
      </c>
      <c r="AX40" s="178">
        <v>1</v>
      </c>
      <c r="AY40" s="178">
        <f t="shared" si="1"/>
        <v>0</v>
      </c>
      <c r="AZ40" s="178">
        <f t="shared" si="2"/>
        <v>0</v>
      </c>
      <c r="BA40" s="178">
        <f t="shared" si="3"/>
        <v>0</v>
      </c>
      <c r="BB40" s="178">
        <f t="shared" si="4"/>
        <v>0</v>
      </c>
      <c r="BC40" s="178">
        <f t="shared" si="5"/>
        <v>0</v>
      </c>
      <c r="BW40" s="178">
        <v>1</v>
      </c>
      <c r="BX40" s="178">
        <v>3</v>
      </c>
      <c r="BY40" s="179"/>
      <c r="BZ40" s="179"/>
    </row>
    <row r="41" spans="1:78" s="178" customFormat="1">
      <c r="A41" s="205">
        <v>10</v>
      </c>
      <c r="B41" s="189" t="s">
        <v>89</v>
      </c>
      <c r="C41" s="190" t="s">
        <v>90</v>
      </c>
      <c r="D41" s="191" t="s">
        <v>84</v>
      </c>
      <c r="E41" s="188">
        <v>57.2</v>
      </c>
      <c r="F41" s="188"/>
      <c r="G41" s="177">
        <f t="shared" si="12"/>
        <v>0</v>
      </c>
      <c r="M41" s="179"/>
      <c r="W41" s="178">
        <v>1</v>
      </c>
      <c r="X41" s="178">
        <v>3</v>
      </c>
      <c r="Y41" s="178">
        <v>3</v>
      </c>
      <c r="AX41" s="178">
        <v>1</v>
      </c>
      <c r="AY41" s="178">
        <f t="shared" si="1"/>
        <v>0</v>
      </c>
      <c r="AZ41" s="178">
        <f t="shared" si="2"/>
        <v>0</v>
      </c>
      <c r="BA41" s="178">
        <f t="shared" si="3"/>
        <v>0</v>
      </c>
      <c r="BB41" s="178">
        <f t="shared" si="4"/>
        <v>0</v>
      </c>
      <c r="BC41" s="178">
        <f t="shared" si="5"/>
        <v>0</v>
      </c>
      <c r="BW41" s="178">
        <v>1</v>
      </c>
      <c r="BX41" s="178">
        <v>3</v>
      </c>
      <c r="BY41" s="179"/>
      <c r="BZ41" s="179"/>
    </row>
    <row r="42" spans="1:78" s="178" customFormat="1">
      <c r="A42" s="205">
        <v>11</v>
      </c>
      <c r="B42" s="206" t="s">
        <v>156</v>
      </c>
      <c r="C42" s="190" t="s">
        <v>157</v>
      </c>
      <c r="D42" s="191" t="s">
        <v>84</v>
      </c>
      <c r="E42" s="188">
        <v>1.43</v>
      </c>
      <c r="F42" s="188"/>
      <c r="G42" s="177">
        <f t="shared" si="12"/>
        <v>0</v>
      </c>
      <c r="M42" s="179"/>
      <c r="W42" s="178">
        <v>1</v>
      </c>
      <c r="X42" s="178">
        <v>1</v>
      </c>
      <c r="Y42" s="178">
        <v>1</v>
      </c>
      <c r="AX42" s="178">
        <v>1</v>
      </c>
      <c r="AY42" s="178">
        <f t="shared" si="1"/>
        <v>0</v>
      </c>
      <c r="AZ42" s="178">
        <f t="shared" si="2"/>
        <v>0</v>
      </c>
      <c r="BA42" s="178">
        <f t="shared" si="3"/>
        <v>0</v>
      </c>
      <c r="BB42" s="178">
        <f t="shared" si="4"/>
        <v>0</v>
      </c>
      <c r="BC42" s="178">
        <f t="shared" si="5"/>
        <v>0</v>
      </c>
      <c r="BW42" s="178">
        <v>1</v>
      </c>
      <c r="BX42" s="178">
        <v>1</v>
      </c>
      <c r="BY42" s="179"/>
      <c r="BZ42" s="179"/>
    </row>
    <row r="43" spans="1:78" s="178" customFormat="1">
      <c r="A43" s="205">
        <v>12</v>
      </c>
      <c r="B43" s="189" t="s">
        <v>87</v>
      </c>
      <c r="C43" s="190" t="s">
        <v>88</v>
      </c>
      <c r="D43" s="191" t="s">
        <v>84</v>
      </c>
      <c r="E43" s="188">
        <v>28.78</v>
      </c>
      <c r="F43" s="188"/>
      <c r="G43" s="177">
        <f t="shared" ref="G43:G44" si="13">E43*F43</f>
        <v>0</v>
      </c>
      <c r="M43" s="179"/>
      <c r="W43" s="178">
        <v>1</v>
      </c>
      <c r="X43" s="178">
        <v>3</v>
      </c>
      <c r="Y43" s="178">
        <v>3</v>
      </c>
      <c r="AX43" s="178">
        <v>1</v>
      </c>
      <c r="AY43" s="178">
        <f t="shared" si="1"/>
        <v>0</v>
      </c>
      <c r="AZ43" s="178">
        <f t="shared" si="2"/>
        <v>0</v>
      </c>
      <c r="BA43" s="178">
        <f t="shared" si="3"/>
        <v>0</v>
      </c>
      <c r="BB43" s="178">
        <f t="shared" si="4"/>
        <v>0</v>
      </c>
      <c r="BC43" s="178">
        <f t="shared" si="5"/>
        <v>0</v>
      </c>
      <c r="BW43" s="178">
        <v>1</v>
      </c>
      <c r="BX43" s="178">
        <v>3</v>
      </c>
      <c r="BY43" s="179"/>
      <c r="BZ43" s="179"/>
    </row>
    <row r="44" spans="1:78" s="178" customFormat="1">
      <c r="A44" s="205">
        <v>13</v>
      </c>
      <c r="B44" s="189" t="s">
        <v>89</v>
      </c>
      <c r="C44" s="190" t="s">
        <v>90</v>
      </c>
      <c r="D44" s="191" t="s">
        <v>84</v>
      </c>
      <c r="E44" s="188">
        <v>431.7</v>
      </c>
      <c r="F44" s="188"/>
      <c r="G44" s="177">
        <f t="shared" si="13"/>
        <v>0</v>
      </c>
      <c r="M44" s="179"/>
      <c r="W44" s="178">
        <v>1</v>
      </c>
      <c r="X44" s="178">
        <v>3</v>
      </c>
      <c r="Y44" s="178">
        <v>3</v>
      </c>
      <c r="AX44" s="178">
        <v>1</v>
      </c>
      <c r="AY44" s="178">
        <f t="shared" si="1"/>
        <v>0</v>
      </c>
      <c r="AZ44" s="178">
        <f t="shared" si="2"/>
        <v>0</v>
      </c>
      <c r="BA44" s="178">
        <f t="shared" si="3"/>
        <v>0</v>
      </c>
      <c r="BB44" s="178">
        <f t="shared" si="4"/>
        <v>0</v>
      </c>
      <c r="BC44" s="178">
        <f t="shared" si="5"/>
        <v>0</v>
      </c>
      <c r="BW44" s="178">
        <v>1</v>
      </c>
      <c r="BX44" s="178">
        <v>3</v>
      </c>
      <c r="BY44" s="179"/>
      <c r="BZ44" s="179"/>
    </row>
    <row r="45" spans="1:78" s="178" customFormat="1" ht="24">
      <c r="A45" s="344"/>
      <c r="B45" s="351" t="s">
        <v>201</v>
      </c>
      <c r="C45" s="346" t="s">
        <v>202</v>
      </c>
      <c r="D45" s="352"/>
      <c r="E45" s="348"/>
      <c r="F45" s="349"/>
      <c r="G45" s="353"/>
      <c r="M45" s="179"/>
      <c r="W45" s="178">
        <v>1</v>
      </c>
      <c r="X45" s="178">
        <v>7</v>
      </c>
      <c r="Y45" s="178">
        <v>7</v>
      </c>
      <c r="AX45" s="178">
        <v>2</v>
      </c>
      <c r="AY45" s="178">
        <f t="shared" si="1"/>
        <v>0</v>
      </c>
      <c r="AZ45" s="178">
        <f t="shared" si="2"/>
        <v>0</v>
      </c>
      <c r="BA45" s="178">
        <f t="shared" si="3"/>
        <v>0</v>
      </c>
      <c r="BB45" s="178">
        <f t="shared" si="4"/>
        <v>0</v>
      </c>
      <c r="BC45" s="178">
        <f t="shared" si="5"/>
        <v>0</v>
      </c>
      <c r="BW45" s="178">
        <v>1</v>
      </c>
      <c r="BX45" s="178">
        <v>7</v>
      </c>
      <c r="BY45" s="179"/>
      <c r="BZ45" s="179"/>
    </row>
    <row r="46" spans="1:78" s="178" customFormat="1">
      <c r="A46" s="202">
        <v>1</v>
      </c>
      <c r="B46" s="189" t="s">
        <v>124</v>
      </c>
      <c r="C46" s="190" t="s">
        <v>125</v>
      </c>
      <c r="D46" s="191" t="s">
        <v>103</v>
      </c>
      <c r="E46" s="188">
        <v>290</v>
      </c>
      <c r="F46" s="188"/>
      <c r="G46" s="177">
        <f t="shared" ref="G46:G61" si="14">E46*F46</f>
        <v>0</v>
      </c>
      <c r="M46" s="179"/>
      <c r="W46" s="178">
        <v>1</v>
      </c>
      <c r="X46" s="178">
        <v>1</v>
      </c>
      <c r="Y46" s="178">
        <v>1</v>
      </c>
      <c r="AX46" s="178">
        <v>1</v>
      </c>
      <c r="AY46" s="178">
        <f t="shared" si="1"/>
        <v>0</v>
      </c>
      <c r="AZ46" s="178">
        <f t="shared" si="2"/>
        <v>0</v>
      </c>
      <c r="BA46" s="178">
        <f t="shared" si="3"/>
        <v>0</v>
      </c>
      <c r="BB46" s="178">
        <f t="shared" si="4"/>
        <v>0</v>
      </c>
      <c r="BC46" s="178">
        <f t="shared" si="5"/>
        <v>0</v>
      </c>
      <c r="BW46" s="178">
        <v>1</v>
      </c>
      <c r="BX46" s="178">
        <v>1</v>
      </c>
      <c r="BY46" s="179"/>
      <c r="BZ46" s="179"/>
    </row>
    <row r="47" spans="1:78" s="178" customFormat="1">
      <c r="A47" s="203">
        <v>2</v>
      </c>
      <c r="B47" s="189" t="s">
        <v>129</v>
      </c>
      <c r="C47" s="190" t="s">
        <v>130</v>
      </c>
      <c r="D47" s="191" t="s">
        <v>78</v>
      </c>
      <c r="E47" s="188">
        <v>95</v>
      </c>
      <c r="F47" s="188"/>
      <c r="G47" s="177">
        <f t="shared" si="14"/>
        <v>0</v>
      </c>
      <c r="M47" s="179"/>
      <c r="W47" s="178">
        <v>1</v>
      </c>
      <c r="X47" s="178">
        <v>1</v>
      </c>
      <c r="Y47" s="178">
        <v>1</v>
      </c>
      <c r="AX47" s="178">
        <v>1</v>
      </c>
      <c r="AY47" s="178">
        <f t="shared" si="1"/>
        <v>0</v>
      </c>
      <c r="AZ47" s="178">
        <f t="shared" si="2"/>
        <v>0</v>
      </c>
      <c r="BA47" s="178">
        <f t="shared" si="3"/>
        <v>0</v>
      </c>
      <c r="BB47" s="178">
        <f t="shared" si="4"/>
        <v>0</v>
      </c>
      <c r="BC47" s="178">
        <f t="shared" si="5"/>
        <v>0</v>
      </c>
      <c r="BW47" s="178">
        <v>1</v>
      </c>
      <c r="BX47" s="178">
        <v>1</v>
      </c>
      <c r="BY47" s="179"/>
      <c r="BZ47" s="179"/>
    </row>
    <row r="48" spans="1:78" s="178" customFormat="1">
      <c r="A48" s="203">
        <v>3</v>
      </c>
      <c r="B48" s="189" t="s">
        <v>203</v>
      </c>
      <c r="C48" s="190" t="s">
        <v>204</v>
      </c>
      <c r="D48" s="191" t="s">
        <v>78</v>
      </c>
      <c r="E48" s="188">
        <v>95</v>
      </c>
      <c r="F48" s="188"/>
      <c r="G48" s="177">
        <f t="shared" si="14"/>
        <v>0</v>
      </c>
      <c r="M48" s="179"/>
      <c r="W48" s="178">
        <v>1</v>
      </c>
      <c r="X48" s="178">
        <v>1</v>
      </c>
      <c r="Y48" s="178">
        <v>1</v>
      </c>
      <c r="AX48" s="178">
        <v>1</v>
      </c>
      <c r="AY48" s="178">
        <f t="shared" si="1"/>
        <v>0</v>
      </c>
      <c r="AZ48" s="178">
        <f t="shared" si="2"/>
        <v>0</v>
      </c>
      <c r="BA48" s="178">
        <f t="shared" si="3"/>
        <v>0</v>
      </c>
      <c r="BB48" s="178">
        <f t="shared" si="4"/>
        <v>0</v>
      </c>
      <c r="BC48" s="178">
        <f t="shared" si="5"/>
        <v>0</v>
      </c>
      <c r="BW48" s="178">
        <v>1</v>
      </c>
      <c r="BX48" s="178">
        <v>1</v>
      </c>
      <c r="BY48" s="179"/>
      <c r="BZ48" s="179"/>
    </row>
    <row r="49" spans="1:78" s="178" customFormat="1">
      <c r="A49" s="203">
        <v>4</v>
      </c>
      <c r="B49" s="189" t="s">
        <v>205</v>
      </c>
      <c r="C49" s="190" t="s">
        <v>206</v>
      </c>
      <c r="D49" s="191" t="s">
        <v>78</v>
      </c>
      <c r="E49" s="188">
        <v>95</v>
      </c>
      <c r="F49" s="188"/>
      <c r="G49" s="177">
        <f t="shared" si="14"/>
        <v>0</v>
      </c>
      <c r="M49" s="179"/>
      <c r="W49" s="178">
        <v>1</v>
      </c>
      <c r="X49" s="178">
        <v>1</v>
      </c>
      <c r="Y49" s="178">
        <v>1</v>
      </c>
      <c r="AX49" s="178">
        <v>1</v>
      </c>
      <c r="AY49" s="178">
        <f t="shared" si="1"/>
        <v>0</v>
      </c>
      <c r="AZ49" s="178">
        <f t="shared" si="2"/>
        <v>0</v>
      </c>
      <c r="BA49" s="178">
        <f t="shared" si="3"/>
        <v>0</v>
      </c>
      <c r="BB49" s="178">
        <f t="shared" si="4"/>
        <v>0</v>
      </c>
      <c r="BC49" s="178">
        <f t="shared" si="5"/>
        <v>0</v>
      </c>
      <c r="BW49" s="178">
        <v>1</v>
      </c>
      <c r="BX49" s="178">
        <v>1</v>
      </c>
      <c r="BY49" s="179"/>
      <c r="BZ49" s="179"/>
    </row>
    <row r="50" spans="1:78" s="178" customFormat="1">
      <c r="A50" s="203">
        <v>5</v>
      </c>
      <c r="B50" s="189" t="s">
        <v>201</v>
      </c>
      <c r="C50" s="190" t="s">
        <v>207</v>
      </c>
      <c r="D50" s="191" t="s">
        <v>78</v>
      </c>
      <c r="E50" s="188">
        <v>95</v>
      </c>
      <c r="F50" s="188"/>
      <c r="G50" s="177">
        <f t="shared" si="14"/>
        <v>0</v>
      </c>
      <c r="M50" s="179"/>
      <c r="W50" s="178">
        <v>1</v>
      </c>
      <c r="X50" s="178">
        <v>1</v>
      </c>
      <c r="Y50" s="178">
        <v>1</v>
      </c>
      <c r="AX50" s="178">
        <v>1</v>
      </c>
      <c r="AY50" s="178">
        <f t="shared" si="1"/>
        <v>0</v>
      </c>
      <c r="AZ50" s="178">
        <f t="shared" si="2"/>
        <v>0</v>
      </c>
      <c r="BA50" s="178">
        <f t="shared" si="3"/>
        <v>0</v>
      </c>
      <c r="BB50" s="178">
        <f t="shared" si="4"/>
        <v>0</v>
      </c>
      <c r="BC50" s="178">
        <f t="shared" si="5"/>
        <v>0</v>
      </c>
      <c r="BW50" s="178">
        <v>1</v>
      </c>
      <c r="BX50" s="178">
        <v>1</v>
      </c>
      <c r="BY50" s="179"/>
      <c r="BZ50" s="179"/>
    </row>
    <row r="51" spans="1:78" s="178" customFormat="1">
      <c r="A51" s="203">
        <v>6</v>
      </c>
      <c r="B51" s="189" t="s">
        <v>181</v>
      </c>
      <c r="C51" s="190" t="s">
        <v>208</v>
      </c>
      <c r="D51" s="191" t="s">
        <v>78</v>
      </c>
      <c r="E51" s="188">
        <v>95</v>
      </c>
      <c r="F51" s="188"/>
      <c r="G51" s="177">
        <f t="shared" si="14"/>
        <v>0</v>
      </c>
      <c r="M51" s="179"/>
      <c r="W51" s="178">
        <v>1</v>
      </c>
      <c r="X51" s="178">
        <v>1</v>
      </c>
      <c r="Y51" s="178">
        <v>1</v>
      </c>
      <c r="AX51" s="178">
        <v>1</v>
      </c>
      <c r="AY51" s="178">
        <f t="shared" si="1"/>
        <v>0</v>
      </c>
      <c r="AZ51" s="178">
        <f t="shared" si="2"/>
        <v>0</v>
      </c>
      <c r="BA51" s="178">
        <f t="shared" si="3"/>
        <v>0</v>
      </c>
      <c r="BB51" s="178">
        <f t="shared" si="4"/>
        <v>0</v>
      </c>
      <c r="BC51" s="178">
        <f t="shared" si="5"/>
        <v>0</v>
      </c>
      <c r="BW51" s="178">
        <v>1</v>
      </c>
      <c r="BX51" s="178">
        <v>1</v>
      </c>
      <c r="BY51" s="179"/>
      <c r="BZ51" s="179"/>
    </row>
    <row r="52" spans="1:78" s="178" customFormat="1">
      <c r="A52" s="203">
        <v>7</v>
      </c>
      <c r="B52" s="189" t="s">
        <v>209</v>
      </c>
      <c r="C52" s="190" t="s">
        <v>210</v>
      </c>
      <c r="D52" s="191" t="s">
        <v>78</v>
      </c>
      <c r="E52" s="188">
        <v>95</v>
      </c>
      <c r="F52" s="188"/>
      <c r="G52" s="177">
        <f t="shared" si="14"/>
        <v>0</v>
      </c>
      <c r="M52" s="179"/>
      <c r="W52" s="178">
        <v>1</v>
      </c>
      <c r="X52" s="178">
        <v>1</v>
      </c>
      <c r="Y52" s="178">
        <v>1</v>
      </c>
      <c r="AX52" s="178">
        <v>1</v>
      </c>
      <c r="AY52" s="178">
        <f t="shared" si="1"/>
        <v>0</v>
      </c>
      <c r="AZ52" s="178">
        <f t="shared" si="2"/>
        <v>0</v>
      </c>
      <c r="BA52" s="178">
        <f t="shared" si="3"/>
        <v>0</v>
      </c>
      <c r="BB52" s="178">
        <f t="shared" si="4"/>
        <v>0</v>
      </c>
      <c r="BC52" s="178">
        <f t="shared" si="5"/>
        <v>0</v>
      </c>
      <c r="BW52" s="178">
        <v>1</v>
      </c>
      <c r="BX52" s="178">
        <v>1</v>
      </c>
      <c r="BY52" s="179"/>
      <c r="BZ52" s="179"/>
    </row>
    <row r="53" spans="1:78" s="178" customFormat="1">
      <c r="A53" s="203">
        <v>8</v>
      </c>
      <c r="B53" s="189" t="s">
        <v>197</v>
      </c>
      <c r="C53" s="190" t="s">
        <v>198</v>
      </c>
      <c r="D53" s="191" t="s">
        <v>126</v>
      </c>
      <c r="E53" s="188">
        <v>2288.61</v>
      </c>
      <c r="F53" s="188"/>
      <c r="G53" s="177">
        <f t="shared" si="14"/>
        <v>0</v>
      </c>
      <c r="M53" s="179"/>
      <c r="W53" s="178">
        <v>1</v>
      </c>
      <c r="X53" s="178">
        <v>1</v>
      </c>
      <c r="Y53" s="178">
        <v>1</v>
      </c>
      <c r="AX53" s="178">
        <v>1</v>
      </c>
      <c r="AY53" s="178">
        <f t="shared" si="1"/>
        <v>0</v>
      </c>
      <c r="AZ53" s="178">
        <f t="shared" si="2"/>
        <v>0</v>
      </c>
      <c r="BA53" s="178">
        <f t="shared" si="3"/>
        <v>0</v>
      </c>
      <c r="BB53" s="178">
        <f t="shared" si="4"/>
        <v>0</v>
      </c>
      <c r="BC53" s="178">
        <f t="shared" si="5"/>
        <v>0</v>
      </c>
      <c r="BW53" s="178">
        <v>1</v>
      </c>
      <c r="BX53" s="178">
        <v>1</v>
      </c>
      <c r="BY53" s="179"/>
      <c r="BZ53" s="179"/>
    </row>
    <row r="54" spans="1:78" s="178" customFormat="1">
      <c r="A54" s="203">
        <v>9</v>
      </c>
      <c r="B54" s="189" t="s">
        <v>199</v>
      </c>
      <c r="C54" s="190" t="s">
        <v>200</v>
      </c>
      <c r="D54" s="191" t="s">
        <v>78</v>
      </c>
      <c r="E54" s="188">
        <v>220</v>
      </c>
      <c r="F54" s="188"/>
      <c r="G54" s="177">
        <f t="shared" si="14"/>
        <v>0</v>
      </c>
      <c r="M54" s="179"/>
      <c r="W54" s="178">
        <v>1</v>
      </c>
      <c r="X54" s="178">
        <v>1</v>
      </c>
      <c r="Y54" s="178">
        <v>1</v>
      </c>
      <c r="AX54" s="178">
        <v>1</v>
      </c>
      <c r="AY54" s="178">
        <f t="shared" si="1"/>
        <v>0</v>
      </c>
      <c r="AZ54" s="178">
        <f t="shared" si="2"/>
        <v>0</v>
      </c>
      <c r="BA54" s="178">
        <f t="shared" si="3"/>
        <v>0</v>
      </c>
      <c r="BB54" s="178">
        <f t="shared" si="4"/>
        <v>0</v>
      </c>
      <c r="BC54" s="178">
        <f t="shared" si="5"/>
        <v>0</v>
      </c>
      <c r="BW54" s="178">
        <v>1</v>
      </c>
      <c r="BX54" s="178">
        <v>1</v>
      </c>
      <c r="BY54" s="179"/>
      <c r="BZ54" s="179"/>
    </row>
    <row r="55" spans="1:78" s="178" customFormat="1">
      <c r="A55" s="203">
        <v>10</v>
      </c>
      <c r="B55" s="204" t="s">
        <v>127</v>
      </c>
      <c r="C55" s="190" t="s">
        <v>128</v>
      </c>
      <c r="D55" s="191" t="s">
        <v>84</v>
      </c>
      <c r="E55" s="188">
        <v>32.630000000000003</v>
      </c>
      <c r="F55" s="188"/>
      <c r="G55" s="177">
        <f t="shared" si="14"/>
        <v>0</v>
      </c>
      <c r="M55" s="179"/>
      <c r="W55" s="178">
        <v>1</v>
      </c>
      <c r="X55" s="178">
        <v>1</v>
      </c>
      <c r="Y55" s="178">
        <v>1</v>
      </c>
      <c r="AX55" s="178">
        <v>1</v>
      </c>
      <c r="AY55" s="178">
        <f t="shared" si="1"/>
        <v>0</v>
      </c>
      <c r="AZ55" s="178">
        <f t="shared" si="2"/>
        <v>0</v>
      </c>
      <c r="BA55" s="178">
        <f t="shared" si="3"/>
        <v>0</v>
      </c>
      <c r="BB55" s="178">
        <f t="shared" si="4"/>
        <v>0</v>
      </c>
      <c r="BC55" s="178">
        <f t="shared" si="5"/>
        <v>0</v>
      </c>
      <c r="BW55" s="178">
        <v>1</v>
      </c>
      <c r="BX55" s="178">
        <v>1</v>
      </c>
      <c r="BY55" s="179"/>
      <c r="BZ55" s="179"/>
    </row>
    <row r="56" spans="1:78" s="178" customFormat="1" ht="12.75" customHeight="1">
      <c r="A56" s="203">
        <v>11</v>
      </c>
      <c r="B56" s="189" t="s">
        <v>123</v>
      </c>
      <c r="C56" s="190" t="s">
        <v>216</v>
      </c>
      <c r="D56" s="191" t="s">
        <v>84</v>
      </c>
      <c r="E56" s="188">
        <v>32.630000000000003</v>
      </c>
      <c r="F56" s="188"/>
      <c r="G56" s="177">
        <f t="shared" si="14"/>
        <v>0</v>
      </c>
      <c r="J56" s="192"/>
      <c r="M56" s="179"/>
      <c r="W56" s="178">
        <v>1</v>
      </c>
      <c r="X56" s="178">
        <v>1</v>
      </c>
      <c r="Y56" s="178">
        <v>1</v>
      </c>
      <c r="AX56" s="178">
        <v>1</v>
      </c>
      <c r="AY56" s="178">
        <f t="shared" si="1"/>
        <v>0</v>
      </c>
      <c r="AZ56" s="178">
        <f t="shared" si="2"/>
        <v>0</v>
      </c>
      <c r="BA56" s="178">
        <f t="shared" si="3"/>
        <v>0</v>
      </c>
      <c r="BB56" s="178">
        <f t="shared" si="4"/>
        <v>0</v>
      </c>
      <c r="BC56" s="178">
        <f t="shared" si="5"/>
        <v>0</v>
      </c>
      <c r="BW56" s="178">
        <v>1</v>
      </c>
      <c r="BX56" s="178">
        <v>1</v>
      </c>
      <c r="BY56" s="179"/>
      <c r="BZ56" s="179"/>
    </row>
    <row r="57" spans="1:78" s="178" customFormat="1">
      <c r="A57" s="205">
        <v>12</v>
      </c>
      <c r="B57" s="189" t="s">
        <v>87</v>
      </c>
      <c r="C57" s="190" t="s">
        <v>88</v>
      </c>
      <c r="D57" s="191" t="s">
        <v>84</v>
      </c>
      <c r="E57" s="188">
        <v>0.7</v>
      </c>
      <c r="F57" s="188"/>
      <c r="G57" s="177">
        <f t="shared" si="14"/>
        <v>0</v>
      </c>
      <c r="M57" s="179"/>
      <c r="W57" s="178">
        <v>1</v>
      </c>
      <c r="X57" s="178">
        <v>3</v>
      </c>
      <c r="Y57" s="178">
        <v>3</v>
      </c>
      <c r="AX57" s="178">
        <v>1</v>
      </c>
      <c r="AY57" s="178">
        <f t="shared" si="1"/>
        <v>0</v>
      </c>
      <c r="AZ57" s="178">
        <f t="shared" si="2"/>
        <v>0</v>
      </c>
      <c r="BA57" s="178">
        <f t="shared" si="3"/>
        <v>0</v>
      </c>
      <c r="BB57" s="178">
        <f t="shared" si="4"/>
        <v>0</v>
      </c>
      <c r="BC57" s="178">
        <f t="shared" si="5"/>
        <v>0</v>
      </c>
      <c r="BW57" s="178">
        <v>1</v>
      </c>
      <c r="BX57" s="178">
        <v>3</v>
      </c>
      <c r="BY57" s="179"/>
      <c r="BZ57" s="179"/>
    </row>
    <row r="58" spans="1:78" s="178" customFormat="1">
      <c r="A58" s="205">
        <v>13</v>
      </c>
      <c r="B58" s="189" t="s">
        <v>89</v>
      </c>
      <c r="C58" s="190" t="s">
        <v>90</v>
      </c>
      <c r="D58" s="191" t="s">
        <v>84</v>
      </c>
      <c r="E58" s="188">
        <v>28</v>
      </c>
      <c r="F58" s="188"/>
      <c r="G58" s="177">
        <f t="shared" si="14"/>
        <v>0</v>
      </c>
      <c r="M58" s="179"/>
      <c r="W58" s="178">
        <v>1</v>
      </c>
      <c r="X58" s="178">
        <v>3</v>
      </c>
      <c r="Y58" s="178">
        <v>3</v>
      </c>
      <c r="AX58" s="178">
        <v>1</v>
      </c>
      <c r="AY58" s="178">
        <f t="shared" si="1"/>
        <v>0</v>
      </c>
      <c r="AZ58" s="178">
        <f t="shared" si="2"/>
        <v>0</v>
      </c>
      <c r="BA58" s="178">
        <f t="shared" si="3"/>
        <v>0</v>
      </c>
      <c r="BB58" s="178">
        <f t="shared" si="4"/>
        <v>0</v>
      </c>
      <c r="BC58" s="178">
        <f t="shared" si="5"/>
        <v>0</v>
      </c>
      <c r="BW58" s="178">
        <v>1</v>
      </c>
      <c r="BX58" s="178">
        <v>3</v>
      </c>
      <c r="BY58" s="179"/>
      <c r="BZ58" s="179"/>
    </row>
    <row r="59" spans="1:78" s="178" customFormat="1">
      <c r="A59" s="205">
        <v>14</v>
      </c>
      <c r="B59" s="231" t="s">
        <v>156</v>
      </c>
      <c r="C59" s="190" t="s">
        <v>157</v>
      </c>
      <c r="D59" s="191" t="s">
        <v>84</v>
      </c>
      <c r="E59" s="188">
        <v>1</v>
      </c>
      <c r="F59" s="188"/>
      <c r="G59" s="177">
        <f t="shared" si="14"/>
        <v>0</v>
      </c>
      <c r="M59" s="179"/>
      <c r="W59" s="178">
        <v>1</v>
      </c>
      <c r="X59" s="178">
        <v>1</v>
      </c>
      <c r="Y59" s="178">
        <v>1</v>
      </c>
      <c r="AX59" s="178">
        <v>1</v>
      </c>
      <c r="AY59" s="178">
        <f t="shared" si="1"/>
        <v>0</v>
      </c>
      <c r="AZ59" s="178">
        <f t="shared" si="2"/>
        <v>0</v>
      </c>
      <c r="BA59" s="178">
        <f t="shared" si="3"/>
        <v>0</v>
      </c>
      <c r="BB59" s="178">
        <f t="shared" si="4"/>
        <v>0</v>
      </c>
      <c r="BC59" s="178">
        <f t="shared" si="5"/>
        <v>0</v>
      </c>
      <c r="BW59" s="178">
        <v>1</v>
      </c>
      <c r="BX59" s="178">
        <v>1</v>
      </c>
      <c r="BY59" s="179"/>
      <c r="BZ59" s="179"/>
    </row>
    <row r="60" spans="1:78" s="178" customFormat="1">
      <c r="A60" s="205">
        <v>15</v>
      </c>
      <c r="B60" s="189" t="s">
        <v>87</v>
      </c>
      <c r="C60" s="190" t="s">
        <v>88</v>
      </c>
      <c r="D60" s="191" t="s">
        <v>84</v>
      </c>
      <c r="E60" s="188">
        <v>31.63</v>
      </c>
      <c r="F60" s="188"/>
      <c r="G60" s="177">
        <f t="shared" si="14"/>
        <v>0</v>
      </c>
      <c r="M60" s="179"/>
      <c r="W60" s="178">
        <v>1</v>
      </c>
      <c r="X60" s="178">
        <v>3</v>
      </c>
      <c r="Y60" s="178">
        <v>3</v>
      </c>
      <c r="AX60" s="178">
        <v>1</v>
      </c>
      <c r="AY60" s="178">
        <f t="shared" si="1"/>
        <v>0</v>
      </c>
      <c r="AZ60" s="178">
        <f t="shared" si="2"/>
        <v>0</v>
      </c>
      <c r="BA60" s="178">
        <f t="shared" si="3"/>
        <v>0</v>
      </c>
      <c r="BB60" s="178">
        <f t="shared" si="4"/>
        <v>0</v>
      </c>
      <c r="BC60" s="178">
        <f t="shared" si="5"/>
        <v>0</v>
      </c>
      <c r="BW60" s="178">
        <v>1</v>
      </c>
      <c r="BX60" s="178">
        <v>3</v>
      </c>
      <c r="BY60" s="179"/>
      <c r="BZ60" s="179"/>
    </row>
    <row r="61" spans="1:78" s="178" customFormat="1">
      <c r="A61" s="205">
        <v>16</v>
      </c>
      <c r="B61" s="189" t="s">
        <v>89</v>
      </c>
      <c r="C61" s="190" t="s">
        <v>90</v>
      </c>
      <c r="D61" s="191" t="s">
        <v>84</v>
      </c>
      <c r="E61" s="188">
        <v>474.45</v>
      </c>
      <c r="F61" s="188"/>
      <c r="G61" s="177">
        <f t="shared" si="14"/>
        <v>0</v>
      </c>
      <c r="M61" s="179"/>
      <c r="W61" s="178">
        <v>1</v>
      </c>
      <c r="X61" s="178">
        <v>3</v>
      </c>
      <c r="Y61" s="178">
        <v>3</v>
      </c>
      <c r="AX61" s="178">
        <v>1</v>
      </c>
      <c r="AY61" s="178">
        <f t="shared" si="1"/>
        <v>0</v>
      </c>
      <c r="AZ61" s="178">
        <f t="shared" si="2"/>
        <v>0</v>
      </c>
      <c r="BA61" s="178">
        <f t="shared" si="3"/>
        <v>0</v>
      </c>
      <c r="BB61" s="178">
        <f t="shared" si="4"/>
        <v>0</v>
      </c>
      <c r="BC61" s="178">
        <f t="shared" si="5"/>
        <v>0</v>
      </c>
      <c r="BW61" s="178">
        <v>1</v>
      </c>
      <c r="BX61" s="178">
        <v>3</v>
      </c>
      <c r="BY61" s="179"/>
      <c r="BZ61" s="179"/>
    </row>
    <row r="62" spans="1:78" s="178" customFormat="1">
      <c r="A62" s="344"/>
      <c r="B62" s="345" t="s">
        <v>178</v>
      </c>
      <c r="C62" s="346" t="s">
        <v>179</v>
      </c>
      <c r="D62" s="347"/>
      <c r="E62" s="348"/>
      <c r="F62" s="349"/>
      <c r="G62" s="350"/>
      <c r="M62" s="179"/>
      <c r="W62" s="178">
        <v>1</v>
      </c>
      <c r="X62" s="178">
        <v>7</v>
      </c>
      <c r="Y62" s="178">
        <v>7</v>
      </c>
      <c r="AX62" s="178">
        <v>2</v>
      </c>
      <c r="AY62" s="178">
        <f t="shared" ref="AY62:AY81" si="15">IF(AX62=1,G62,0)</f>
        <v>0</v>
      </c>
      <c r="AZ62" s="178">
        <f t="shared" ref="AZ62:AZ81" si="16">IF(AX62=2,G62,0)</f>
        <v>0</v>
      </c>
      <c r="BA62" s="178">
        <f t="shared" ref="BA62:BA81" si="17">IF(AX62=3,G62,0)</f>
        <v>0</v>
      </c>
      <c r="BB62" s="178">
        <f t="shared" ref="BB62:BB81" si="18">IF(AX62=4,G62,0)</f>
        <v>0</v>
      </c>
      <c r="BC62" s="178">
        <f t="shared" ref="BC62:BC81" si="19">IF(AX62=5,G62,0)</f>
        <v>0</v>
      </c>
      <c r="BW62" s="178">
        <v>1</v>
      </c>
      <c r="BX62" s="178">
        <v>7</v>
      </c>
      <c r="BY62" s="179"/>
      <c r="BZ62" s="179"/>
    </row>
    <row r="63" spans="1:78" s="178" customFormat="1">
      <c r="A63" s="202">
        <v>1</v>
      </c>
      <c r="B63" s="189" t="s">
        <v>106</v>
      </c>
      <c r="C63" s="190" t="s">
        <v>180</v>
      </c>
      <c r="D63" s="191" t="s">
        <v>78</v>
      </c>
      <c r="E63" s="188">
        <v>880</v>
      </c>
      <c r="F63" s="188"/>
      <c r="G63" s="177">
        <f t="shared" ref="G63:G81" si="20">E63*F63</f>
        <v>0</v>
      </c>
      <c r="M63" s="179"/>
      <c r="W63" s="178">
        <v>1</v>
      </c>
      <c r="X63" s="178">
        <v>1</v>
      </c>
      <c r="Y63" s="178">
        <v>1</v>
      </c>
      <c r="AX63" s="178">
        <v>1</v>
      </c>
      <c r="AY63" s="178">
        <f t="shared" si="15"/>
        <v>0</v>
      </c>
      <c r="AZ63" s="178">
        <f t="shared" si="16"/>
        <v>0</v>
      </c>
      <c r="BA63" s="178">
        <f t="shared" si="17"/>
        <v>0</v>
      </c>
      <c r="BB63" s="178">
        <f t="shared" si="18"/>
        <v>0</v>
      </c>
      <c r="BC63" s="178">
        <f t="shared" si="19"/>
        <v>0</v>
      </c>
      <c r="BW63" s="178">
        <v>1</v>
      </c>
      <c r="BX63" s="178">
        <v>1</v>
      </c>
      <c r="BY63" s="179"/>
      <c r="BZ63" s="179"/>
    </row>
    <row r="64" spans="1:78" s="178" customFormat="1">
      <c r="A64" s="203">
        <v>2</v>
      </c>
      <c r="B64" s="189" t="s">
        <v>181</v>
      </c>
      <c r="C64" s="190" t="s">
        <v>182</v>
      </c>
      <c r="D64" s="191" t="s">
        <v>78</v>
      </c>
      <c r="E64" s="188">
        <v>440</v>
      </c>
      <c r="F64" s="188"/>
      <c r="G64" s="177">
        <f t="shared" si="20"/>
        <v>0</v>
      </c>
      <c r="M64" s="179"/>
      <c r="W64" s="178">
        <v>1</v>
      </c>
      <c r="X64" s="178">
        <v>1</v>
      </c>
      <c r="Y64" s="178">
        <v>1</v>
      </c>
      <c r="AX64" s="178">
        <v>1</v>
      </c>
      <c r="AY64" s="178">
        <f t="shared" si="15"/>
        <v>0</v>
      </c>
      <c r="AZ64" s="178">
        <f t="shared" si="16"/>
        <v>0</v>
      </c>
      <c r="BA64" s="178">
        <f t="shared" si="17"/>
        <v>0</v>
      </c>
      <c r="BB64" s="178">
        <f t="shared" si="18"/>
        <v>0</v>
      </c>
      <c r="BC64" s="178">
        <f t="shared" si="19"/>
        <v>0</v>
      </c>
      <c r="BW64" s="178">
        <v>1</v>
      </c>
      <c r="BX64" s="178">
        <v>1</v>
      </c>
      <c r="BY64" s="179"/>
      <c r="BZ64" s="179"/>
    </row>
    <row r="65" spans="1:78" s="178" customFormat="1">
      <c r="A65" s="203">
        <v>3</v>
      </c>
      <c r="B65" s="189" t="s">
        <v>183</v>
      </c>
      <c r="C65" s="190" t="s">
        <v>184</v>
      </c>
      <c r="D65" s="191" t="s">
        <v>81</v>
      </c>
      <c r="E65" s="188">
        <v>264</v>
      </c>
      <c r="F65" s="188"/>
      <c r="G65" s="177">
        <f t="shared" si="20"/>
        <v>0</v>
      </c>
      <c r="M65" s="179"/>
      <c r="W65" s="178">
        <v>1</v>
      </c>
      <c r="X65" s="178">
        <v>1</v>
      </c>
      <c r="Y65" s="178">
        <v>1</v>
      </c>
      <c r="AX65" s="178">
        <v>1</v>
      </c>
      <c r="AY65" s="178">
        <f t="shared" si="15"/>
        <v>0</v>
      </c>
      <c r="AZ65" s="178">
        <f t="shared" si="16"/>
        <v>0</v>
      </c>
      <c r="BA65" s="178">
        <f t="shared" si="17"/>
        <v>0</v>
      </c>
      <c r="BB65" s="178">
        <f t="shared" si="18"/>
        <v>0</v>
      </c>
      <c r="BC65" s="178">
        <f t="shared" si="19"/>
        <v>0</v>
      </c>
      <c r="BW65" s="178">
        <v>1</v>
      </c>
      <c r="BX65" s="178">
        <v>1</v>
      </c>
      <c r="BY65" s="179"/>
      <c r="BZ65" s="179"/>
    </row>
    <row r="66" spans="1:78" s="178" customFormat="1">
      <c r="A66" s="203">
        <v>4</v>
      </c>
      <c r="B66" s="189" t="s">
        <v>185</v>
      </c>
      <c r="C66" s="190" t="s">
        <v>186</v>
      </c>
      <c r="D66" s="191" t="s">
        <v>81</v>
      </c>
      <c r="E66" s="188">
        <v>110</v>
      </c>
      <c r="F66" s="188"/>
      <c r="G66" s="177">
        <f t="shared" si="20"/>
        <v>0</v>
      </c>
      <c r="M66" s="179"/>
      <c r="W66" s="178">
        <v>1</v>
      </c>
      <c r="X66" s="178">
        <v>1</v>
      </c>
      <c r="Y66" s="178">
        <v>1</v>
      </c>
      <c r="AX66" s="178">
        <v>1</v>
      </c>
      <c r="AY66" s="178">
        <f t="shared" si="15"/>
        <v>0</v>
      </c>
      <c r="AZ66" s="178">
        <f t="shared" si="16"/>
        <v>0</v>
      </c>
      <c r="BA66" s="178">
        <f t="shared" si="17"/>
        <v>0</v>
      </c>
      <c r="BB66" s="178">
        <f t="shared" si="18"/>
        <v>0</v>
      </c>
      <c r="BC66" s="178">
        <f t="shared" si="19"/>
        <v>0</v>
      </c>
      <c r="BW66" s="178">
        <v>1</v>
      </c>
      <c r="BX66" s="178">
        <v>1</v>
      </c>
      <c r="BY66" s="179"/>
      <c r="BZ66" s="179"/>
    </row>
    <row r="67" spans="1:78" s="178" customFormat="1">
      <c r="A67" s="203">
        <v>5</v>
      </c>
      <c r="B67" s="189" t="s">
        <v>187</v>
      </c>
      <c r="C67" s="190" t="s">
        <v>188</v>
      </c>
      <c r="D67" s="191" t="s">
        <v>81</v>
      </c>
      <c r="E67" s="188">
        <v>110</v>
      </c>
      <c r="F67" s="188"/>
      <c r="G67" s="177">
        <f t="shared" si="20"/>
        <v>0</v>
      </c>
      <c r="M67" s="179"/>
      <c r="W67" s="178">
        <v>1</v>
      </c>
      <c r="X67" s="178">
        <v>1</v>
      </c>
      <c r="Y67" s="178">
        <v>1</v>
      </c>
      <c r="AX67" s="178">
        <v>1</v>
      </c>
      <c r="AY67" s="178">
        <f t="shared" si="15"/>
        <v>0</v>
      </c>
      <c r="AZ67" s="178">
        <f t="shared" si="16"/>
        <v>0</v>
      </c>
      <c r="BA67" s="178">
        <f t="shared" si="17"/>
        <v>0</v>
      </c>
      <c r="BB67" s="178">
        <f t="shared" si="18"/>
        <v>0</v>
      </c>
      <c r="BC67" s="178">
        <f t="shared" si="19"/>
        <v>0</v>
      </c>
      <c r="BW67" s="178">
        <v>1</v>
      </c>
      <c r="BX67" s="178">
        <v>1</v>
      </c>
      <c r="BY67" s="179"/>
      <c r="BZ67" s="179"/>
    </row>
    <row r="68" spans="1:78" s="178" customFormat="1">
      <c r="A68" s="203">
        <v>6</v>
      </c>
      <c r="B68" s="204" t="s">
        <v>189</v>
      </c>
      <c r="C68" s="190" t="s">
        <v>190</v>
      </c>
      <c r="D68" s="191" t="s">
        <v>81</v>
      </c>
      <c r="E68" s="188">
        <v>22</v>
      </c>
      <c r="F68" s="188"/>
      <c r="G68" s="177">
        <f t="shared" si="20"/>
        <v>0</v>
      </c>
      <c r="M68" s="179"/>
      <c r="W68" s="178">
        <v>1</v>
      </c>
      <c r="X68" s="178">
        <v>1</v>
      </c>
      <c r="Y68" s="178">
        <v>1</v>
      </c>
      <c r="AX68" s="178">
        <v>1</v>
      </c>
      <c r="AY68" s="178">
        <f t="shared" si="15"/>
        <v>0</v>
      </c>
      <c r="AZ68" s="178">
        <f t="shared" si="16"/>
        <v>0</v>
      </c>
      <c r="BA68" s="178">
        <f t="shared" si="17"/>
        <v>0</v>
      </c>
      <c r="BB68" s="178">
        <f t="shared" si="18"/>
        <v>0</v>
      </c>
      <c r="BC68" s="178">
        <f t="shared" si="19"/>
        <v>0</v>
      </c>
      <c r="BW68" s="178">
        <v>1</v>
      </c>
      <c r="BX68" s="178">
        <v>1</v>
      </c>
      <c r="BY68" s="179"/>
      <c r="BZ68" s="179"/>
    </row>
    <row r="69" spans="1:78" s="178" customFormat="1">
      <c r="A69" s="203">
        <v>7</v>
      </c>
      <c r="B69" s="189" t="s">
        <v>191</v>
      </c>
      <c r="C69" s="190" t="s">
        <v>192</v>
      </c>
      <c r="D69" s="191" t="s">
        <v>103</v>
      </c>
      <c r="E69" s="188">
        <v>418</v>
      </c>
      <c r="F69" s="188"/>
      <c r="G69" s="177">
        <f t="shared" si="20"/>
        <v>0</v>
      </c>
      <c r="M69" s="179"/>
      <c r="W69" s="178">
        <v>1</v>
      </c>
      <c r="X69" s="178">
        <v>1</v>
      </c>
      <c r="Y69" s="178">
        <v>1</v>
      </c>
      <c r="AX69" s="178">
        <v>1</v>
      </c>
      <c r="AY69" s="178">
        <f t="shared" si="15"/>
        <v>0</v>
      </c>
      <c r="AZ69" s="178">
        <f t="shared" si="16"/>
        <v>0</v>
      </c>
      <c r="BA69" s="178">
        <f t="shared" si="17"/>
        <v>0</v>
      </c>
      <c r="BB69" s="178">
        <f t="shared" si="18"/>
        <v>0</v>
      </c>
      <c r="BC69" s="178">
        <f t="shared" si="19"/>
        <v>0</v>
      </c>
      <c r="BW69" s="178">
        <v>1</v>
      </c>
      <c r="BX69" s="178">
        <v>1</v>
      </c>
      <c r="BY69" s="179"/>
      <c r="BZ69" s="179"/>
    </row>
    <row r="70" spans="1:78" s="178" customFormat="1">
      <c r="A70" s="203">
        <v>8</v>
      </c>
      <c r="B70" s="189" t="s">
        <v>193</v>
      </c>
      <c r="C70" s="190" t="s">
        <v>194</v>
      </c>
      <c r="D70" s="191" t="s">
        <v>103</v>
      </c>
      <c r="E70" s="188">
        <v>249</v>
      </c>
      <c r="F70" s="188"/>
      <c r="G70" s="177">
        <f t="shared" si="20"/>
        <v>0</v>
      </c>
      <c r="M70" s="179"/>
      <c r="W70" s="178">
        <v>1</v>
      </c>
      <c r="X70" s="178">
        <v>1</v>
      </c>
      <c r="Y70" s="178">
        <v>1</v>
      </c>
      <c r="AX70" s="178">
        <v>1</v>
      </c>
      <c r="AY70" s="178">
        <f t="shared" si="15"/>
        <v>0</v>
      </c>
      <c r="AZ70" s="178">
        <f t="shared" si="16"/>
        <v>0</v>
      </c>
      <c r="BA70" s="178">
        <f t="shared" si="17"/>
        <v>0</v>
      </c>
      <c r="BB70" s="178">
        <f t="shared" si="18"/>
        <v>0</v>
      </c>
      <c r="BC70" s="178">
        <f t="shared" si="19"/>
        <v>0</v>
      </c>
      <c r="BW70" s="178">
        <v>1</v>
      </c>
      <c r="BX70" s="178">
        <v>1</v>
      </c>
      <c r="BY70" s="179"/>
      <c r="BZ70" s="179"/>
    </row>
    <row r="71" spans="1:78" s="178" customFormat="1">
      <c r="A71" s="203">
        <v>9</v>
      </c>
      <c r="B71" s="189" t="s">
        <v>124</v>
      </c>
      <c r="C71" s="190" t="s">
        <v>125</v>
      </c>
      <c r="D71" s="191" t="s">
        <v>103</v>
      </c>
      <c r="E71" s="188">
        <v>418</v>
      </c>
      <c r="F71" s="188"/>
      <c r="G71" s="177">
        <f t="shared" si="20"/>
        <v>0</v>
      </c>
      <c r="M71" s="179"/>
      <c r="W71" s="178">
        <v>1</v>
      </c>
      <c r="X71" s="178">
        <v>1</v>
      </c>
      <c r="Y71" s="178">
        <v>1</v>
      </c>
      <c r="AX71" s="178">
        <v>1</v>
      </c>
      <c r="AY71" s="178">
        <f t="shared" si="15"/>
        <v>0</v>
      </c>
      <c r="AZ71" s="178">
        <f t="shared" si="16"/>
        <v>0</v>
      </c>
      <c r="BA71" s="178">
        <f t="shared" si="17"/>
        <v>0</v>
      </c>
      <c r="BB71" s="178">
        <f t="shared" si="18"/>
        <v>0</v>
      </c>
      <c r="BC71" s="178">
        <f t="shared" si="19"/>
        <v>0</v>
      </c>
      <c r="BW71" s="178">
        <v>1</v>
      </c>
      <c r="BX71" s="178">
        <v>1</v>
      </c>
      <c r="BY71" s="179"/>
      <c r="BZ71" s="179"/>
    </row>
    <row r="72" spans="1:78" s="178" customFormat="1">
      <c r="A72" s="203">
        <v>10</v>
      </c>
      <c r="B72" s="189" t="s">
        <v>195</v>
      </c>
      <c r="C72" s="190" t="s">
        <v>196</v>
      </c>
      <c r="D72" s="191" t="s">
        <v>103</v>
      </c>
      <c r="E72" s="188">
        <v>249</v>
      </c>
      <c r="F72" s="188"/>
      <c r="G72" s="177">
        <f t="shared" si="20"/>
        <v>0</v>
      </c>
      <c r="M72" s="179"/>
      <c r="W72" s="178">
        <v>1</v>
      </c>
      <c r="X72" s="178">
        <v>1</v>
      </c>
      <c r="Y72" s="178">
        <v>1</v>
      </c>
      <c r="AX72" s="178">
        <v>1</v>
      </c>
      <c r="AY72" s="178">
        <f t="shared" si="15"/>
        <v>0</v>
      </c>
      <c r="AZ72" s="178">
        <f t="shared" si="16"/>
        <v>0</v>
      </c>
      <c r="BA72" s="178">
        <f t="shared" si="17"/>
        <v>0</v>
      </c>
      <c r="BB72" s="178">
        <f t="shared" si="18"/>
        <v>0</v>
      </c>
      <c r="BC72" s="178">
        <f t="shared" si="19"/>
        <v>0</v>
      </c>
      <c r="BW72" s="178">
        <v>1</v>
      </c>
      <c r="BX72" s="178">
        <v>1</v>
      </c>
      <c r="BY72" s="179"/>
      <c r="BZ72" s="179"/>
    </row>
    <row r="73" spans="1:78" s="178" customFormat="1">
      <c r="A73" s="203">
        <v>11</v>
      </c>
      <c r="B73" s="189" t="s">
        <v>197</v>
      </c>
      <c r="C73" s="190" t="s">
        <v>198</v>
      </c>
      <c r="D73" s="191" t="s">
        <v>126</v>
      </c>
      <c r="E73" s="188">
        <v>3300</v>
      </c>
      <c r="F73" s="188"/>
      <c r="G73" s="177">
        <f t="shared" si="20"/>
        <v>0</v>
      </c>
      <c r="M73" s="179"/>
      <c r="W73" s="178">
        <v>1</v>
      </c>
      <c r="X73" s="178">
        <v>1</v>
      </c>
      <c r="Y73" s="178">
        <v>1</v>
      </c>
      <c r="AX73" s="178">
        <v>1</v>
      </c>
      <c r="AY73" s="178">
        <f t="shared" si="15"/>
        <v>0</v>
      </c>
      <c r="AZ73" s="178">
        <f t="shared" si="16"/>
        <v>0</v>
      </c>
      <c r="BA73" s="178">
        <f t="shared" si="17"/>
        <v>0</v>
      </c>
      <c r="BB73" s="178">
        <f t="shared" si="18"/>
        <v>0</v>
      </c>
      <c r="BC73" s="178">
        <f t="shared" si="19"/>
        <v>0</v>
      </c>
      <c r="BW73" s="178">
        <v>1</v>
      </c>
      <c r="BX73" s="178">
        <v>1</v>
      </c>
      <c r="BY73" s="179"/>
      <c r="BZ73" s="179"/>
    </row>
    <row r="74" spans="1:78" s="178" customFormat="1">
      <c r="A74" s="203">
        <v>12</v>
      </c>
      <c r="B74" s="189" t="s">
        <v>199</v>
      </c>
      <c r="C74" s="190" t="s">
        <v>200</v>
      </c>
      <c r="D74" s="191" t="s">
        <v>78</v>
      </c>
      <c r="E74" s="188">
        <v>220</v>
      </c>
      <c r="F74" s="188"/>
      <c r="G74" s="177">
        <f t="shared" si="20"/>
        <v>0</v>
      </c>
      <c r="M74" s="179"/>
      <c r="W74" s="178">
        <v>1</v>
      </c>
      <c r="X74" s="178">
        <v>1</v>
      </c>
      <c r="Y74" s="178">
        <v>1</v>
      </c>
      <c r="AX74" s="178">
        <v>1</v>
      </c>
      <c r="AY74" s="178">
        <f t="shared" si="15"/>
        <v>0</v>
      </c>
      <c r="AZ74" s="178">
        <f t="shared" si="16"/>
        <v>0</v>
      </c>
      <c r="BA74" s="178">
        <f t="shared" si="17"/>
        <v>0</v>
      </c>
      <c r="BB74" s="178">
        <f t="shared" si="18"/>
        <v>0</v>
      </c>
      <c r="BC74" s="178">
        <f t="shared" si="19"/>
        <v>0</v>
      </c>
      <c r="BW74" s="178">
        <v>1</v>
      </c>
      <c r="BX74" s="178">
        <v>1</v>
      </c>
      <c r="BY74" s="179"/>
      <c r="BZ74" s="179"/>
    </row>
    <row r="75" spans="1:78" s="178" customFormat="1">
      <c r="A75" s="203">
        <v>13</v>
      </c>
      <c r="B75" s="204" t="s">
        <v>127</v>
      </c>
      <c r="C75" s="190" t="s">
        <v>128</v>
      </c>
      <c r="D75" s="191" t="s">
        <v>84</v>
      </c>
      <c r="E75" s="188">
        <v>92.13</v>
      </c>
      <c r="F75" s="188"/>
      <c r="G75" s="177">
        <f t="shared" si="20"/>
        <v>0</v>
      </c>
      <c r="M75" s="179"/>
      <c r="W75" s="178">
        <v>1</v>
      </c>
      <c r="X75" s="178">
        <v>1</v>
      </c>
      <c r="Y75" s="178">
        <v>1</v>
      </c>
      <c r="AX75" s="178">
        <v>1</v>
      </c>
      <c r="AY75" s="178">
        <f t="shared" si="15"/>
        <v>0</v>
      </c>
      <c r="AZ75" s="178">
        <f t="shared" si="16"/>
        <v>0</v>
      </c>
      <c r="BA75" s="178">
        <f t="shared" si="17"/>
        <v>0</v>
      </c>
      <c r="BB75" s="178">
        <f t="shared" si="18"/>
        <v>0</v>
      </c>
      <c r="BC75" s="178">
        <f t="shared" si="19"/>
        <v>0</v>
      </c>
      <c r="BW75" s="178">
        <v>1</v>
      </c>
      <c r="BX75" s="178">
        <v>1</v>
      </c>
      <c r="BY75" s="179"/>
      <c r="BZ75" s="179"/>
    </row>
    <row r="76" spans="1:78" s="178" customFormat="1" ht="12.75" customHeight="1">
      <c r="A76" s="203">
        <v>14</v>
      </c>
      <c r="B76" s="189" t="s">
        <v>123</v>
      </c>
      <c r="C76" s="190" t="s">
        <v>216</v>
      </c>
      <c r="D76" s="191" t="s">
        <v>84</v>
      </c>
      <c r="E76" s="188">
        <v>92.13</v>
      </c>
      <c r="F76" s="188"/>
      <c r="G76" s="177">
        <f t="shared" si="20"/>
        <v>0</v>
      </c>
      <c r="M76" s="179"/>
      <c r="W76" s="178">
        <v>1</v>
      </c>
      <c r="X76" s="178">
        <v>1</v>
      </c>
      <c r="Y76" s="178">
        <v>1</v>
      </c>
      <c r="AX76" s="178">
        <v>1</v>
      </c>
      <c r="AY76" s="178">
        <f t="shared" si="15"/>
        <v>0</v>
      </c>
      <c r="AZ76" s="178">
        <f t="shared" si="16"/>
        <v>0</v>
      </c>
      <c r="BA76" s="178">
        <f t="shared" si="17"/>
        <v>0</v>
      </c>
      <c r="BB76" s="178">
        <f t="shared" si="18"/>
        <v>0</v>
      </c>
      <c r="BC76" s="178">
        <f t="shared" si="19"/>
        <v>0</v>
      </c>
      <c r="BW76" s="178">
        <v>1</v>
      </c>
      <c r="BX76" s="178">
        <v>1</v>
      </c>
      <c r="BY76" s="179"/>
      <c r="BZ76" s="179"/>
    </row>
    <row r="77" spans="1:78" s="178" customFormat="1">
      <c r="A77" s="205">
        <v>15</v>
      </c>
      <c r="B77" s="189" t="s">
        <v>87</v>
      </c>
      <c r="C77" s="190" t="s">
        <v>88</v>
      </c>
      <c r="D77" s="191" t="s">
        <v>84</v>
      </c>
      <c r="E77" s="188">
        <v>1.43</v>
      </c>
      <c r="F77" s="188"/>
      <c r="G77" s="177">
        <f t="shared" si="20"/>
        <v>0</v>
      </c>
      <c r="M77" s="179"/>
      <c r="W77" s="178">
        <v>1</v>
      </c>
      <c r="X77" s="178">
        <v>3</v>
      </c>
      <c r="Y77" s="178">
        <v>3</v>
      </c>
      <c r="AX77" s="178">
        <v>1</v>
      </c>
      <c r="AY77" s="178">
        <f t="shared" si="15"/>
        <v>0</v>
      </c>
      <c r="AZ77" s="178">
        <f t="shared" si="16"/>
        <v>0</v>
      </c>
      <c r="BA77" s="178">
        <f t="shared" si="17"/>
        <v>0</v>
      </c>
      <c r="BB77" s="178">
        <f t="shared" si="18"/>
        <v>0</v>
      </c>
      <c r="BC77" s="178">
        <f t="shared" si="19"/>
        <v>0</v>
      </c>
      <c r="BW77" s="178">
        <v>1</v>
      </c>
      <c r="BX77" s="178">
        <v>3</v>
      </c>
      <c r="BY77" s="179"/>
      <c r="BZ77" s="179"/>
    </row>
    <row r="78" spans="1:78" s="178" customFormat="1">
      <c r="A78" s="205">
        <v>16</v>
      </c>
      <c r="B78" s="189" t="s">
        <v>89</v>
      </c>
      <c r="C78" s="190" t="s">
        <v>90</v>
      </c>
      <c r="D78" s="191" t="s">
        <v>84</v>
      </c>
      <c r="E78" s="188">
        <v>57.2</v>
      </c>
      <c r="F78" s="188"/>
      <c r="G78" s="177">
        <f t="shared" si="20"/>
        <v>0</v>
      </c>
      <c r="M78" s="179"/>
      <c r="W78" s="178">
        <v>1</v>
      </c>
      <c r="X78" s="178">
        <v>3</v>
      </c>
      <c r="Y78" s="178">
        <v>3</v>
      </c>
      <c r="AX78" s="178">
        <v>1</v>
      </c>
      <c r="AY78" s="178">
        <f t="shared" si="15"/>
        <v>0</v>
      </c>
      <c r="AZ78" s="178">
        <f t="shared" si="16"/>
        <v>0</v>
      </c>
      <c r="BA78" s="178">
        <f t="shared" si="17"/>
        <v>0</v>
      </c>
      <c r="BB78" s="178">
        <f t="shared" si="18"/>
        <v>0</v>
      </c>
      <c r="BC78" s="178">
        <f t="shared" si="19"/>
        <v>0</v>
      </c>
      <c r="BW78" s="178">
        <v>1</v>
      </c>
      <c r="BX78" s="178">
        <v>3</v>
      </c>
      <c r="BY78" s="179"/>
      <c r="BZ78" s="179"/>
    </row>
    <row r="79" spans="1:78" s="178" customFormat="1">
      <c r="A79" s="205">
        <v>17</v>
      </c>
      <c r="B79" s="230" t="s">
        <v>156</v>
      </c>
      <c r="C79" s="190" t="s">
        <v>157</v>
      </c>
      <c r="D79" s="191" t="s">
        <v>84</v>
      </c>
      <c r="E79" s="188">
        <v>1.43</v>
      </c>
      <c r="F79" s="188"/>
      <c r="G79" s="177">
        <f t="shared" si="20"/>
        <v>0</v>
      </c>
      <c r="M79" s="179"/>
      <c r="W79" s="178">
        <v>1</v>
      </c>
      <c r="X79" s="178">
        <v>1</v>
      </c>
      <c r="Y79" s="178">
        <v>1</v>
      </c>
      <c r="AX79" s="178">
        <v>1</v>
      </c>
      <c r="AY79" s="178">
        <f t="shared" si="15"/>
        <v>0</v>
      </c>
      <c r="AZ79" s="178">
        <f t="shared" si="16"/>
        <v>0</v>
      </c>
      <c r="BA79" s="178">
        <f t="shared" si="17"/>
        <v>0</v>
      </c>
      <c r="BB79" s="178">
        <f t="shared" si="18"/>
        <v>0</v>
      </c>
      <c r="BC79" s="178">
        <f t="shared" si="19"/>
        <v>0</v>
      </c>
      <c r="BW79" s="178">
        <v>1</v>
      </c>
      <c r="BX79" s="178">
        <v>1</v>
      </c>
      <c r="BY79" s="179"/>
      <c r="BZ79" s="179"/>
    </row>
    <row r="80" spans="1:78" s="178" customFormat="1">
      <c r="A80" s="205">
        <v>18</v>
      </c>
      <c r="B80" s="189" t="s">
        <v>87</v>
      </c>
      <c r="C80" s="190" t="s">
        <v>88</v>
      </c>
      <c r="D80" s="191" t="s">
        <v>84</v>
      </c>
      <c r="E80" s="188">
        <v>90.7</v>
      </c>
      <c r="F80" s="188"/>
      <c r="G80" s="177">
        <f t="shared" si="20"/>
        <v>0</v>
      </c>
      <c r="M80" s="179"/>
      <c r="W80" s="178">
        <v>1</v>
      </c>
      <c r="X80" s="178">
        <v>3</v>
      </c>
      <c r="Y80" s="178">
        <v>3</v>
      </c>
      <c r="AX80" s="178">
        <v>1</v>
      </c>
      <c r="AY80" s="178">
        <f t="shared" si="15"/>
        <v>0</v>
      </c>
      <c r="AZ80" s="178">
        <f t="shared" si="16"/>
        <v>0</v>
      </c>
      <c r="BA80" s="178">
        <f t="shared" si="17"/>
        <v>0</v>
      </c>
      <c r="BB80" s="178">
        <f t="shared" si="18"/>
        <v>0</v>
      </c>
      <c r="BC80" s="178">
        <f t="shared" si="19"/>
        <v>0</v>
      </c>
      <c r="BW80" s="178">
        <v>1</v>
      </c>
      <c r="BX80" s="178">
        <v>3</v>
      </c>
      <c r="BY80" s="179"/>
      <c r="BZ80" s="179"/>
    </row>
    <row r="81" spans="1:78" s="178" customFormat="1">
      <c r="A81" s="205">
        <v>19</v>
      </c>
      <c r="B81" s="189" t="s">
        <v>89</v>
      </c>
      <c r="C81" s="190" t="s">
        <v>90</v>
      </c>
      <c r="D81" s="191" t="s">
        <v>84</v>
      </c>
      <c r="E81" s="188">
        <v>1360.5</v>
      </c>
      <c r="F81" s="188"/>
      <c r="G81" s="177">
        <f t="shared" si="20"/>
        <v>0</v>
      </c>
      <c r="M81" s="179"/>
      <c r="W81" s="178">
        <v>1</v>
      </c>
      <c r="X81" s="178">
        <v>3</v>
      </c>
      <c r="Y81" s="178">
        <v>3</v>
      </c>
      <c r="AX81" s="178">
        <v>1</v>
      </c>
      <c r="AY81" s="178">
        <f t="shared" si="15"/>
        <v>0</v>
      </c>
      <c r="AZ81" s="178">
        <f t="shared" si="16"/>
        <v>0</v>
      </c>
      <c r="BA81" s="178">
        <f t="shared" si="17"/>
        <v>0</v>
      </c>
      <c r="BB81" s="178">
        <f t="shared" si="18"/>
        <v>0</v>
      </c>
      <c r="BC81" s="178">
        <f t="shared" si="19"/>
        <v>0</v>
      </c>
      <c r="BW81" s="178">
        <v>1</v>
      </c>
      <c r="BX81" s="178">
        <v>3</v>
      </c>
      <c r="BY81" s="179"/>
      <c r="BZ81" s="179"/>
    </row>
    <row r="82" spans="1:78">
      <c r="A82" s="161"/>
      <c r="B82" s="162" t="s">
        <v>66</v>
      </c>
      <c r="C82" s="163" t="str">
        <f>CONCATENATE(B30," ",C30)</f>
        <v>733 Rozvod potrubí</v>
      </c>
      <c r="D82" s="164"/>
      <c r="E82" s="165"/>
      <c r="F82" s="166"/>
      <c r="G82" s="167">
        <f>SUM(G30:G81)</f>
        <v>0</v>
      </c>
      <c r="H82" s="178"/>
      <c r="I82" s="178"/>
      <c r="J82" s="178"/>
      <c r="K82" s="178"/>
      <c r="L82" s="178"/>
      <c r="M82" s="179"/>
      <c r="AY82" s="168">
        <f>SUM(AY30:AY81)</f>
        <v>0</v>
      </c>
      <c r="AZ82" s="168">
        <f>SUM(AZ30:AZ81)</f>
        <v>0</v>
      </c>
      <c r="BA82" s="168">
        <f>SUM(BA30:BA81)</f>
        <v>0</v>
      </c>
      <c r="BB82" s="168">
        <f>SUM(BB30:BB81)</f>
        <v>0</v>
      </c>
      <c r="BC82" s="168">
        <f>SUM(BC30:BC81)</f>
        <v>0</v>
      </c>
    </row>
    <row r="83" spans="1:78">
      <c r="A83" s="152" t="s">
        <v>65</v>
      </c>
      <c r="B83" s="153" t="s">
        <v>107</v>
      </c>
      <c r="C83" s="154" t="s">
        <v>108</v>
      </c>
      <c r="D83" s="155"/>
      <c r="E83" s="156"/>
      <c r="F83" s="156"/>
      <c r="G83" s="228"/>
      <c r="H83" s="178"/>
      <c r="I83" s="178"/>
      <c r="J83" s="178"/>
      <c r="K83" s="178"/>
      <c r="L83" s="178"/>
      <c r="M83" s="179"/>
    </row>
    <row r="84" spans="1:78" s="178" customFormat="1" ht="24">
      <c r="A84" s="343">
        <v>1</v>
      </c>
      <c r="B84" s="189" t="s">
        <v>109</v>
      </c>
      <c r="C84" s="190" t="s">
        <v>118</v>
      </c>
      <c r="D84" s="216" t="s">
        <v>81</v>
      </c>
      <c r="E84" s="217">
        <v>684</v>
      </c>
      <c r="F84" s="217"/>
      <c r="G84" s="227">
        <f>E84*F84</f>
        <v>0</v>
      </c>
      <c r="J84" s="192"/>
      <c r="M84" s="179"/>
      <c r="W84" s="178">
        <v>1</v>
      </c>
      <c r="X84" s="178">
        <v>7</v>
      </c>
      <c r="Y84" s="178">
        <v>7</v>
      </c>
      <c r="AX84" s="178">
        <v>2</v>
      </c>
      <c r="AY84" s="178">
        <f>IF(AX84=1,G84,0)</f>
        <v>0</v>
      </c>
      <c r="AZ84" s="178">
        <f>IF(AX84=2,G84,0)</f>
        <v>0</v>
      </c>
      <c r="BA84" s="178">
        <f>IF(AX84=3,G84,0)</f>
        <v>0</v>
      </c>
      <c r="BB84" s="178">
        <f>IF(AX84=4,G84,0)</f>
        <v>0</v>
      </c>
      <c r="BC84" s="178">
        <f>IF(AX84=5,G84,0)</f>
        <v>0</v>
      </c>
      <c r="BW84" s="178">
        <v>1</v>
      </c>
      <c r="BX84" s="178">
        <v>7</v>
      </c>
      <c r="BY84" s="179"/>
      <c r="BZ84" s="179"/>
    </row>
    <row r="85" spans="1:78" s="178" customFormat="1">
      <c r="A85" s="203">
        <v>2</v>
      </c>
      <c r="B85" s="204" t="s">
        <v>127</v>
      </c>
      <c r="C85" s="190" t="s">
        <v>128</v>
      </c>
      <c r="D85" s="191" t="s">
        <v>84</v>
      </c>
      <c r="E85" s="188">
        <v>112.86</v>
      </c>
      <c r="F85" s="188"/>
      <c r="G85" s="177">
        <f t="shared" ref="G85:G86" si="21">E85*F85</f>
        <v>0</v>
      </c>
      <c r="M85" s="179"/>
      <c r="W85" s="178">
        <v>1</v>
      </c>
      <c r="X85" s="178">
        <v>1</v>
      </c>
      <c r="Y85" s="178">
        <v>1</v>
      </c>
      <c r="AX85" s="178">
        <v>1</v>
      </c>
      <c r="AY85" s="178">
        <f t="shared" ref="AY85:AY86" si="22">IF(AX85=1,G85,0)</f>
        <v>0</v>
      </c>
      <c r="AZ85" s="178">
        <f t="shared" ref="AZ85:AZ86" si="23">IF(AX85=2,G85,0)</f>
        <v>0</v>
      </c>
      <c r="BA85" s="178">
        <f t="shared" ref="BA85:BA86" si="24">IF(AX85=3,G85,0)</f>
        <v>0</v>
      </c>
      <c r="BB85" s="178">
        <f t="shared" ref="BB85:BB86" si="25">IF(AX85=4,G85,0)</f>
        <v>0</v>
      </c>
      <c r="BC85" s="178">
        <f t="shared" ref="BC85:BC86" si="26">IF(AX85=5,G85,0)</f>
        <v>0</v>
      </c>
      <c r="BW85" s="178">
        <v>1</v>
      </c>
      <c r="BX85" s="178">
        <v>1</v>
      </c>
      <c r="BY85" s="179"/>
      <c r="BZ85" s="179"/>
    </row>
    <row r="86" spans="1:78" s="178" customFormat="1" ht="12.75" customHeight="1">
      <c r="A86" s="203">
        <v>3</v>
      </c>
      <c r="B86" s="189" t="s">
        <v>123</v>
      </c>
      <c r="C86" s="190" t="s">
        <v>216</v>
      </c>
      <c r="D86" s="191" t="s">
        <v>84</v>
      </c>
      <c r="E86" s="188">
        <v>112.86</v>
      </c>
      <c r="F86" s="188"/>
      <c r="G86" s="177">
        <f t="shared" si="21"/>
        <v>0</v>
      </c>
      <c r="M86" s="179"/>
      <c r="W86" s="178">
        <v>1</v>
      </c>
      <c r="X86" s="178">
        <v>1</v>
      </c>
      <c r="Y86" s="178">
        <v>1</v>
      </c>
      <c r="AX86" s="178">
        <v>1</v>
      </c>
      <c r="AY86" s="178">
        <f t="shared" si="22"/>
        <v>0</v>
      </c>
      <c r="AZ86" s="178">
        <f t="shared" si="23"/>
        <v>0</v>
      </c>
      <c r="BA86" s="178">
        <f t="shared" si="24"/>
        <v>0</v>
      </c>
      <c r="BB86" s="178">
        <f t="shared" si="25"/>
        <v>0</v>
      </c>
      <c r="BC86" s="178">
        <f t="shared" si="26"/>
        <v>0</v>
      </c>
      <c r="BW86" s="178">
        <v>1</v>
      </c>
      <c r="BX86" s="178">
        <v>1</v>
      </c>
      <c r="BY86" s="179"/>
      <c r="BZ86" s="179"/>
    </row>
    <row r="87" spans="1:78" s="178" customFormat="1">
      <c r="A87" s="205">
        <v>4</v>
      </c>
      <c r="B87" s="189" t="s">
        <v>87</v>
      </c>
      <c r="C87" s="190" t="s">
        <v>88</v>
      </c>
      <c r="D87" s="191" t="s">
        <v>84</v>
      </c>
      <c r="E87" s="188">
        <v>112.86</v>
      </c>
      <c r="F87" s="188"/>
      <c r="G87" s="177">
        <f t="shared" ref="G87:G88" si="27">E87*F87</f>
        <v>0</v>
      </c>
      <c r="M87" s="179"/>
      <c r="W87" s="178">
        <v>1</v>
      </c>
      <c r="X87" s="178">
        <v>3</v>
      </c>
      <c r="Y87" s="178">
        <v>3</v>
      </c>
      <c r="AX87" s="178">
        <v>1</v>
      </c>
      <c r="AY87" s="178">
        <f>IF(AX87=1,G87,0)</f>
        <v>0</v>
      </c>
      <c r="AZ87" s="178">
        <f>IF(AX87=2,G87,0)</f>
        <v>0</v>
      </c>
      <c r="BA87" s="178">
        <f>IF(AX87=3,G87,0)</f>
        <v>0</v>
      </c>
      <c r="BB87" s="178">
        <f>IF(AX87=4,G87,0)</f>
        <v>0</v>
      </c>
      <c r="BC87" s="178">
        <f>IF(AX87=5,G87,0)</f>
        <v>0</v>
      </c>
      <c r="BW87" s="178">
        <v>1</v>
      </c>
      <c r="BX87" s="178">
        <v>3</v>
      </c>
      <c r="BY87" s="179"/>
      <c r="BZ87" s="179"/>
    </row>
    <row r="88" spans="1:78" s="178" customFormat="1">
      <c r="A88" s="205">
        <v>5</v>
      </c>
      <c r="B88" s="189" t="s">
        <v>89</v>
      </c>
      <c r="C88" s="190" t="s">
        <v>90</v>
      </c>
      <c r="D88" s="191" t="s">
        <v>84</v>
      </c>
      <c r="E88" s="188">
        <v>1692.9</v>
      </c>
      <c r="F88" s="188"/>
      <c r="G88" s="177">
        <f t="shared" si="27"/>
        <v>0</v>
      </c>
      <c r="M88" s="179"/>
      <c r="W88" s="178">
        <v>1</v>
      </c>
      <c r="X88" s="178">
        <v>3</v>
      </c>
      <c r="Y88" s="178">
        <v>3</v>
      </c>
      <c r="AX88" s="178">
        <v>1</v>
      </c>
      <c r="AY88" s="178">
        <f>IF(AX88=1,G88,0)</f>
        <v>0</v>
      </c>
      <c r="AZ88" s="178">
        <f>IF(AX88=2,G88,0)</f>
        <v>0</v>
      </c>
      <c r="BA88" s="178">
        <f>IF(AX88=3,G88,0)</f>
        <v>0</v>
      </c>
      <c r="BB88" s="178">
        <f>IF(AX88=4,G88,0)</f>
        <v>0</v>
      </c>
      <c r="BC88" s="178">
        <f>IF(AX88=5,G88,0)</f>
        <v>0</v>
      </c>
      <c r="BW88" s="178">
        <v>1</v>
      </c>
      <c r="BX88" s="178">
        <v>3</v>
      </c>
      <c r="BY88" s="179"/>
      <c r="BZ88" s="179"/>
    </row>
    <row r="89" spans="1:78">
      <c r="A89" s="161"/>
      <c r="B89" s="162" t="s">
        <v>66</v>
      </c>
      <c r="C89" s="163" t="str">
        <f>CONCATENATE(B83," ",C83)</f>
        <v>735 Otopná tělesa</v>
      </c>
      <c r="D89" s="164"/>
      <c r="E89" s="165"/>
      <c r="F89" s="166"/>
      <c r="G89" s="167">
        <f>SUM(G83:G88)</f>
        <v>0</v>
      </c>
      <c r="H89" s="178"/>
      <c r="I89" s="178"/>
      <c r="J89" s="178"/>
      <c r="K89" s="178"/>
      <c r="L89" s="178"/>
      <c r="M89" s="179"/>
      <c r="AY89" s="168">
        <f>SUM(AY83:AY88)</f>
        <v>0</v>
      </c>
      <c r="AZ89" s="168">
        <f>SUM(AZ83:AZ88)</f>
        <v>0</v>
      </c>
      <c r="BA89" s="168">
        <f>SUM(BA83:BA88)</f>
        <v>0</v>
      </c>
      <c r="BB89" s="168">
        <f>SUM(BB83:BB88)</f>
        <v>0</v>
      </c>
      <c r="BC89" s="168">
        <f>SUM(BC83:BC88)</f>
        <v>0</v>
      </c>
    </row>
    <row r="90" spans="1:78">
      <c r="A90" s="152" t="s">
        <v>65</v>
      </c>
      <c r="B90" s="153" t="s">
        <v>132</v>
      </c>
      <c r="C90" s="154" t="s">
        <v>133</v>
      </c>
      <c r="D90" s="155"/>
      <c r="E90" s="156"/>
      <c r="F90" s="156"/>
      <c r="G90" s="228"/>
      <c r="H90" s="178"/>
      <c r="I90" s="178"/>
      <c r="J90" s="178"/>
      <c r="K90" s="178"/>
      <c r="L90" s="178"/>
      <c r="M90" s="179"/>
    </row>
    <row r="91" spans="1:78" s="178" customFormat="1" ht="24">
      <c r="A91" s="354">
        <v>1</v>
      </c>
      <c r="B91" s="189" t="s">
        <v>119</v>
      </c>
      <c r="C91" s="190" t="s">
        <v>135</v>
      </c>
      <c r="D91" s="216" t="s">
        <v>81</v>
      </c>
      <c r="E91" s="217">
        <v>1366</v>
      </c>
      <c r="F91" s="217"/>
      <c r="G91" s="227">
        <f t="shared" ref="G91:G100" si="28">E91*F91</f>
        <v>0</v>
      </c>
      <c r="M91" s="179"/>
      <c r="W91" s="178">
        <v>1</v>
      </c>
      <c r="X91" s="178">
        <v>7</v>
      </c>
      <c r="Y91" s="178">
        <v>7</v>
      </c>
      <c r="AX91" s="178">
        <v>2</v>
      </c>
      <c r="AY91" s="178">
        <f t="shared" ref="AY91:AY100" si="29">IF(AX91=1,G91,0)</f>
        <v>0</v>
      </c>
      <c r="AZ91" s="178">
        <f t="shared" ref="AZ91:AZ100" si="30">IF(AX91=2,G91,0)</f>
        <v>0</v>
      </c>
      <c r="BA91" s="178">
        <f t="shared" ref="BA91:BA100" si="31">IF(AX91=3,G91,0)</f>
        <v>0</v>
      </c>
      <c r="BB91" s="178">
        <f t="shared" ref="BB91:BB100" si="32">IF(AX91=4,G91,0)</f>
        <v>0</v>
      </c>
      <c r="BC91" s="178">
        <f t="shared" ref="BC91:BC100" si="33">IF(AX91=5,G91,0)</f>
        <v>0</v>
      </c>
      <c r="BW91" s="178">
        <v>1</v>
      </c>
      <c r="BX91" s="178">
        <v>7</v>
      </c>
      <c r="BY91" s="179"/>
      <c r="BZ91" s="179"/>
    </row>
    <row r="92" spans="1:78" s="178" customFormat="1">
      <c r="A92" s="355">
        <v>2</v>
      </c>
      <c r="B92" s="204" t="s">
        <v>127</v>
      </c>
      <c r="C92" s="190" t="s">
        <v>214</v>
      </c>
      <c r="D92" s="191" t="s">
        <v>84</v>
      </c>
      <c r="E92" s="188">
        <v>10.52</v>
      </c>
      <c r="F92" s="188"/>
      <c r="G92" s="177">
        <f t="shared" ref="G92:G96" si="34">E92*F92</f>
        <v>0</v>
      </c>
      <c r="M92" s="179"/>
      <c r="W92" s="178">
        <v>1</v>
      </c>
      <c r="X92" s="178">
        <v>1</v>
      </c>
      <c r="Y92" s="178">
        <v>1</v>
      </c>
      <c r="AX92" s="178">
        <v>1</v>
      </c>
      <c r="AY92" s="178">
        <f t="shared" si="29"/>
        <v>0</v>
      </c>
      <c r="AZ92" s="178">
        <f t="shared" si="30"/>
        <v>0</v>
      </c>
      <c r="BA92" s="178">
        <f t="shared" si="31"/>
        <v>0</v>
      </c>
      <c r="BB92" s="178">
        <f t="shared" si="32"/>
        <v>0</v>
      </c>
      <c r="BC92" s="178">
        <f t="shared" si="33"/>
        <v>0</v>
      </c>
      <c r="BW92" s="178">
        <v>1</v>
      </c>
      <c r="BX92" s="178">
        <v>1</v>
      </c>
      <c r="BY92" s="179"/>
      <c r="BZ92" s="179"/>
    </row>
    <row r="93" spans="1:78" s="178" customFormat="1" ht="12.75" customHeight="1">
      <c r="A93" s="356">
        <v>3</v>
      </c>
      <c r="B93" s="189" t="s">
        <v>123</v>
      </c>
      <c r="C93" s="190" t="s">
        <v>215</v>
      </c>
      <c r="D93" s="191" t="s">
        <v>84</v>
      </c>
      <c r="E93" s="188">
        <v>10.52</v>
      </c>
      <c r="F93" s="188"/>
      <c r="G93" s="177">
        <f t="shared" si="34"/>
        <v>0</v>
      </c>
      <c r="M93" s="179"/>
      <c r="W93" s="178">
        <v>1</v>
      </c>
      <c r="X93" s="178">
        <v>1</v>
      </c>
      <c r="Y93" s="178">
        <v>1</v>
      </c>
      <c r="AX93" s="178">
        <v>1</v>
      </c>
      <c r="AY93" s="178">
        <f t="shared" si="29"/>
        <v>0</v>
      </c>
      <c r="AZ93" s="178">
        <f t="shared" si="30"/>
        <v>0</v>
      </c>
      <c r="BA93" s="178">
        <f t="shared" si="31"/>
        <v>0</v>
      </c>
      <c r="BB93" s="178">
        <f t="shared" si="32"/>
        <v>0</v>
      </c>
      <c r="BC93" s="178">
        <f t="shared" si="33"/>
        <v>0</v>
      </c>
      <c r="BW93" s="178">
        <v>1</v>
      </c>
      <c r="BX93" s="178">
        <v>1</v>
      </c>
      <c r="BY93" s="179"/>
      <c r="BZ93" s="179"/>
    </row>
    <row r="94" spans="1:78" s="178" customFormat="1">
      <c r="A94" s="357">
        <v>4</v>
      </c>
      <c r="B94" s="189" t="s">
        <v>87</v>
      </c>
      <c r="C94" s="190" t="s">
        <v>88</v>
      </c>
      <c r="D94" s="191" t="s">
        <v>84</v>
      </c>
      <c r="E94" s="188">
        <v>10.52</v>
      </c>
      <c r="F94" s="188"/>
      <c r="G94" s="177">
        <f t="shared" si="34"/>
        <v>0</v>
      </c>
      <c r="M94" s="179"/>
      <c r="W94" s="178">
        <v>1</v>
      </c>
      <c r="X94" s="178">
        <v>3</v>
      </c>
      <c r="Y94" s="178">
        <v>3</v>
      </c>
      <c r="AX94" s="178">
        <v>1</v>
      </c>
      <c r="AY94" s="178">
        <f t="shared" si="29"/>
        <v>0</v>
      </c>
      <c r="AZ94" s="178">
        <f t="shared" si="30"/>
        <v>0</v>
      </c>
      <c r="BA94" s="178">
        <f t="shared" si="31"/>
        <v>0</v>
      </c>
      <c r="BB94" s="178">
        <f t="shared" si="32"/>
        <v>0</v>
      </c>
      <c r="BC94" s="178">
        <f t="shared" si="33"/>
        <v>0</v>
      </c>
      <c r="BW94" s="178">
        <v>1</v>
      </c>
      <c r="BX94" s="178">
        <v>3</v>
      </c>
      <c r="BY94" s="179"/>
      <c r="BZ94" s="179"/>
    </row>
    <row r="95" spans="1:78" s="178" customFormat="1">
      <c r="A95" s="357">
        <v>5</v>
      </c>
      <c r="B95" s="189" t="s">
        <v>89</v>
      </c>
      <c r="C95" s="190" t="s">
        <v>90</v>
      </c>
      <c r="D95" s="191" t="s">
        <v>84</v>
      </c>
      <c r="E95" s="188">
        <v>420.8</v>
      </c>
      <c r="F95" s="188"/>
      <c r="G95" s="177">
        <f t="shared" si="34"/>
        <v>0</v>
      </c>
      <c r="M95" s="179"/>
      <c r="W95" s="178">
        <v>1</v>
      </c>
      <c r="X95" s="178">
        <v>3</v>
      </c>
      <c r="Y95" s="178">
        <v>3</v>
      </c>
      <c r="AX95" s="178">
        <v>1</v>
      </c>
      <c r="AY95" s="178">
        <f t="shared" si="29"/>
        <v>0</v>
      </c>
      <c r="AZ95" s="178">
        <f t="shared" si="30"/>
        <v>0</v>
      </c>
      <c r="BA95" s="178">
        <f t="shared" si="31"/>
        <v>0</v>
      </c>
      <c r="BB95" s="178">
        <f t="shared" si="32"/>
        <v>0</v>
      </c>
      <c r="BC95" s="178">
        <f t="shared" si="33"/>
        <v>0</v>
      </c>
      <c r="BW95" s="178">
        <v>1</v>
      </c>
      <c r="BX95" s="178">
        <v>3</v>
      </c>
      <c r="BY95" s="179"/>
      <c r="BZ95" s="179"/>
    </row>
    <row r="96" spans="1:78" s="178" customFormat="1">
      <c r="A96" s="357">
        <v>6</v>
      </c>
      <c r="B96" s="206" t="s">
        <v>156</v>
      </c>
      <c r="C96" s="190" t="s">
        <v>158</v>
      </c>
      <c r="D96" s="191" t="s">
        <v>84</v>
      </c>
      <c r="E96" s="188">
        <v>10.51</v>
      </c>
      <c r="F96" s="188"/>
      <c r="G96" s="177">
        <f t="shared" si="34"/>
        <v>0</v>
      </c>
      <c r="M96" s="179"/>
      <c r="W96" s="178">
        <v>1</v>
      </c>
      <c r="X96" s="178">
        <v>1</v>
      </c>
      <c r="Y96" s="178">
        <v>1</v>
      </c>
      <c r="AX96" s="178">
        <v>1</v>
      </c>
      <c r="AY96" s="178">
        <f t="shared" si="29"/>
        <v>0</v>
      </c>
      <c r="AZ96" s="178">
        <f t="shared" si="30"/>
        <v>0</v>
      </c>
      <c r="BA96" s="178">
        <f t="shared" si="31"/>
        <v>0</v>
      </c>
      <c r="BB96" s="178">
        <f t="shared" si="32"/>
        <v>0</v>
      </c>
      <c r="BC96" s="178">
        <f t="shared" si="33"/>
        <v>0</v>
      </c>
      <c r="BW96" s="178">
        <v>1</v>
      </c>
      <c r="BX96" s="178">
        <v>1</v>
      </c>
      <c r="BY96" s="179"/>
      <c r="BZ96" s="179"/>
    </row>
    <row r="97" spans="1:78" s="178" customFormat="1">
      <c r="A97" s="354">
        <v>7</v>
      </c>
      <c r="B97" s="189" t="s">
        <v>120</v>
      </c>
      <c r="C97" s="190" t="s">
        <v>134</v>
      </c>
      <c r="D97" s="216" t="s">
        <v>81</v>
      </c>
      <c r="E97" s="217">
        <v>559</v>
      </c>
      <c r="F97" s="217"/>
      <c r="G97" s="227">
        <f t="shared" si="28"/>
        <v>0</v>
      </c>
      <c r="M97" s="179"/>
      <c r="W97" s="178">
        <v>1</v>
      </c>
      <c r="X97" s="178">
        <v>7</v>
      </c>
      <c r="Y97" s="178">
        <v>7</v>
      </c>
      <c r="AX97" s="178">
        <v>2</v>
      </c>
      <c r="AY97" s="178">
        <f t="shared" si="29"/>
        <v>0</v>
      </c>
      <c r="AZ97" s="178">
        <f t="shared" si="30"/>
        <v>0</v>
      </c>
      <c r="BA97" s="178">
        <f t="shared" si="31"/>
        <v>0</v>
      </c>
      <c r="BB97" s="178">
        <f t="shared" si="32"/>
        <v>0</v>
      </c>
      <c r="BC97" s="178">
        <f t="shared" si="33"/>
        <v>0</v>
      </c>
      <c r="BW97" s="178">
        <v>1</v>
      </c>
      <c r="BX97" s="178">
        <v>7</v>
      </c>
      <c r="BY97" s="179"/>
      <c r="BZ97" s="179"/>
    </row>
    <row r="98" spans="1:78" s="178" customFormat="1">
      <c r="A98" s="355">
        <v>8</v>
      </c>
      <c r="B98" s="204" t="s">
        <v>127</v>
      </c>
      <c r="C98" s="190" t="s">
        <v>214</v>
      </c>
      <c r="D98" s="191" t="s">
        <v>84</v>
      </c>
      <c r="E98" s="188">
        <v>4.3</v>
      </c>
      <c r="F98" s="188"/>
      <c r="G98" s="177">
        <f t="shared" si="28"/>
        <v>0</v>
      </c>
      <c r="M98" s="179"/>
      <c r="W98" s="178">
        <v>1</v>
      </c>
      <c r="X98" s="178">
        <v>1</v>
      </c>
      <c r="Y98" s="178">
        <v>1</v>
      </c>
      <c r="AX98" s="178">
        <v>1</v>
      </c>
      <c r="AY98" s="178">
        <f t="shared" si="29"/>
        <v>0</v>
      </c>
      <c r="AZ98" s="178">
        <f t="shared" si="30"/>
        <v>0</v>
      </c>
      <c r="BA98" s="178">
        <f t="shared" si="31"/>
        <v>0</v>
      </c>
      <c r="BB98" s="178">
        <f t="shared" si="32"/>
        <v>0</v>
      </c>
      <c r="BC98" s="178">
        <f t="shared" si="33"/>
        <v>0</v>
      </c>
      <c r="BW98" s="178">
        <v>1</v>
      </c>
      <c r="BX98" s="178">
        <v>1</v>
      </c>
      <c r="BY98" s="179"/>
      <c r="BZ98" s="179"/>
    </row>
    <row r="99" spans="1:78" s="178" customFormat="1">
      <c r="A99" s="356">
        <v>9</v>
      </c>
      <c r="B99" s="189" t="s">
        <v>123</v>
      </c>
      <c r="C99" s="190" t="s">
        <v>215</v>
      </c>
      <c r="D99" s="191" t="s">
        <v>84</v>
      </c>
      <c r="E99" s="188">
        <v>4.3</v>
      </c>
      <c r="F99" s="188"/>
      <c r="G99" s="177">
        <f t="shared" si="28"/>
        <v>0</v>
      </c>
      <c r="M99" s="179"/>
      <c r="W99" s="178">
        <v>1</v>
      </c>
      <c r="X99" s="178">
        <v>1</v>
      </c>
      <c r="Y99" s="178">
        <v>1</v>
      </c>
      <c r="AX99" s="178">
        <v>1</v>
      </c>
      <c r="AY99" s="178">
        <f t="shared" si="29"/>
        <v>0</v>
      </c>
      <c r="AZ99" s="178">
        <f t="shared" si="30"/>
        <v>0</v>
      </c>
      <c r="BA99" s="178">
        <f t="shared" si="31"/>
        <v>0</v>
      </c>
      <c r="BB99" s="178">
        <f t="shared" si="32"/>
        <v>0</v>
      </c>
      <c r="BC99" s="178">
        <f t="shared" si="33"/>
        <v>0</v>
      </c>
      <c r="BW99" s="178">
        <v>1</v>
      </c>
      <c r="BX99" s="178">
        <v>1</v>
      </c>
      <c r="BY99" s="179"/>
      <c r="BZ99" s="179"/>
    </row>
    <row r="100" spans="1:78" s="178" customFormat="1">
      <c r="A100" s="357">
        <v>10</v>
      </c>
      <c r="B100" s="189" t="s">
        <v>87</v>
      </c>
      <c r="C100" s="190" t="s">
        <v>88</v>
      </c>
      <c r="D100" s="191" t="s">
        <v>84</v>
      </c>
      <c r="E100" s="188">
        <v>4.3</v>
      </c>
      <c r="F100" s="188"/>
      <c r="G100" s="177">
        <f t="shared" si="28"/>
        <v>0</v>
      </c>
      <c r="M100" s="179"/>
      <c r="W100" s="178">
        <v>1</v>
      </c>
      <c r="X100" s="178">
        <v>3</v>
      </c>
      <c r="Y100" s="178">
        <v>3</v>
      </c>
      <c r="AX100" s="178">
        <v>1</v>
      </c>
      <c r="AY100" s="178">
        <f t="shared" si="29"/>
        <v>0</v>
      </c>
      <c r="AZ100" s="178">
        <f t="shared" si="30"/>
        <v>0</v>
      </c>
      <c r="BA100" s="178">
        <f t="shared" si="31"/>
        <v>0</v>
      </c>
      <c r="BB100" s="178">
        <f t="shared" si="32"/>
        <v>0</v>
      </c>
      <c r="BC100" s="178">
        <f t="shared" si="33"/>
        <v>0</v>
      </c>
      <c r="BW100" s="178">
        <v>1</v>
      </c>
      <c r="BX100" s="178">
        <v>3</v>
      </c>
      <c r="BY100" s="179"/>
      <c r="BZ100" s="179"/>
    </row>
    <row r="101" spans="1:78" s="178" customFormat="1">
      <c r="A101" s="357">
        <v>11</v>
      </c>
      <c r="B101" s="189" t="s">
        <v>89</v>
      </c>
      <c r="C101" s="190" t="s">
        <v>90</v>
      </c>
      <c r="D101" s="191" t="s">
        <v>84</v>
      </c>
      <c r="E101" s="188">
        <v>172</v>
      </c>
      <c r="F101" s="188"/>
      <c r="G101" s="177">
        <f t="shared" ref="G101:G103" si="35">E101*F101</f>
        <v>0</v>
      </c>
      <c r="M101" s="179"/>
      <c r="W101" s="178">
        <v>1</v>
      </c>
      <c r="X101" s="178">
        <v>3</v>
      </c>
      <c r="Y101" s="178">
        <v>3</v>
      </c>
      <c r="AX101" s="178">
        <v>1</v>
      </c>
      <c r="AY101" s="178">
        <f t="shared" ref="AY101:AY102" si="36">IF(AX101=1,G101,0)</f>
        <v>0</v>
      </c>
      <c r="AZ101" s="178">
        <f t="shared" ref="AZ101:AZ102" si="37">IF(AX101=2,G101,0)</f>
        <v>0</v>
      </c>
      <c r="BA101" s="178">
        <f t="shared" ref="BA101:BA102" si="38">IF(AX101=3,G101,0)</f>
        <v>0</v>
      </c>
      <c r="BB101" s="178">
        <f t="shared" ref="BB101:BB102" si="39">IF(AX101=4,G101,0)</f>
        <v>0</v>
      </c>
      <c r="BC101" s="178">
        <f t="shared" ref="BC101:BC102" si="40">IF(AX101=5,G101,0)</f>
        <v>0</v>
      </c>
      <c r="BW101" s="178">
        <v>1</v>
      </c>
      <c r="BX101" s="178">
        <v>3</v>
      </c>
      <c r="BY101" s="179"/>
      <c r="BZ101" s="179"/>
    </row>
    <row r="102" spans="1:78" s="178" customFormat="1">
      <c r="A102" s="357">
        <v>12</v>
      </c>
      <c r="B102" s="231" t="s">
        <v>156</v>
      </c>
      <c r="C102" s="190" t="s">
        <v>158</v>
      </c>
      <c r="D102" s="191" t="s">
        <v>84</v>
      </c>
      <c r="E102" s="188">
        <v>4.3</v>
      </c>
      <c r="F102" s="188"/>
      <c r="G102" s="177">
        <f t="shared" si="35"/>
        <v>0</v>
      </c>
      <c r="M102" s="179"/>
      <c r="W102" s="178">
        <v>1</v>
      </c>
      <c r="X102" s="178">
        <v>1</v>
      </c>
      <c r="Y102" s="178">
        <v>1</v>
      </c>
      <c r="AX102" s="178">
        <v>1</v>
      </c>
      <c r="AY102" s="178">
        <f t="shared" si="36"/>
        <v>0</v>
      </c>
      <c r="AZ102" s="178">
        <f t="shared" si="37"/>
        <v>0</v>
      </c>
      <c r="BA102" s="178">
        <f t="shared" si="38"/>
        <v>0</v>
      </c>
      <c r="BB102" s="178">
        <f t="shared" si="39"/>
        <v>0</v>
      </c>
      <c r="BC102" s="178">
        <f t="shared" si="40"/>
        <v>0</v>
      </c>
      <c r="BW102" s="178">
        <v>1</v>
      </c>
      <c r="BX102" s="178">
        <v>1</v>
      </c>
      <c r="BY102" s="179"/>
      <c r="BZ102" s="179"/>
    </row>
    <row r="103" spans="1:78" s="178" customFormat="1">
      <c r="A103" s="408">
        <v>13</v>
      </c>
      <c r="B103" s="411" t="s">
        <v>211</v>
      </c>
      <c r="C103" s="190" t="s">
        <v>212</v>
      </c>
      <c r="D103" s="191" t="s">
        <v>78</v>
      </c>
      <c r="E103" s="188">
        <v>4970</v>
      </c>
      <c r="F103" s="188"/>
      <c r="G103" s="177">
        <f t="shared" si="35"/>
        <v>0</v>
      </c>
      <c r="M103" s="179"/>
      <c r="W103" s="178">
        <v>1</v>
      </c>
      <c r="X103" s="178">
        <v>1</v>
      </c>
      <c r="Y103" s="178">
        <v>1</v>
      </c>
      <c r="AX103" s="178">
        <v>1</v>
      </c>
      <c r="AY103" s="178">
        <f>IF(AX103=1,G103,0)</f>
        <v>0</v>
      </c>
      <c r="AZ103" s="178">
        <f>IF(AX103=2,G103,0)</f>
        <v>0</v>
      </c>
      <c r="BA103" s="178">
        <f>IF(AX103=3,G103,0)</f>
        <v>0</v>
      </c>
      <c r="BB103" s="178">
        <f>IF(AX103=4,G103,0)</f>
        <v>0</v>
      </c>
      <c r="BC103" s="178">
        <f>IF(AX103=5,G103,0)</f>
        <v>0</v>
      </c>
      <c r="BW103" s="178">
        <v>1</v>
      </c>
      <c r="BX103" s="178">
        <v>1</v>
      </c>
      <c r="BY103" s="179"/>
      <c r="BZ103" s="179"/>
    </row>
    <row r="104" spans="1:78">
      <c r="A104" s="409"/>
      <c r="B104" s="412"/>
      <c r="C104" s="207" t="s">
        <v>217</v>
      </c>
      <c r="D104" s="213"/>
      <c r="E104" s="209">
        <v>670</v>
      </c>
      <c r="F104" s="397"/>
      <c r="G104" s="397"/>
      <c r="H104" s="178"/>
      <c r="I104" s="178"/>
      <c r="J104" s="178"/>
      <c r="K104" s="178"/>
      <c r="L104" s="178"/>
      <c r="M104" s="178"/>
    </row>
    <row r="105" spans="1:78">
      <c r="A105" s="410"/>
      <c r="B105" s="413"/>
      <c r="C105" s="220" t="s">
        <v>213</v>
      </c>
      <c r="D105" s="222"/>
      <c r="E105" s="224">
        <v>4300</v>
      </c>
      <c r="F105" s="398"/>
      <c r="G105" s="398"/>
      <c r="H105" s="178"/>
      <c r="I105" s="178"/>
      <c r="J105" s="178"/>
      <c r="K105" s="178"/>
      <c r="L105" s="178"/>
      <c r="M105" s="178"/>
    </row>
    <row r="106" spans="1:78" s="178" customFormat="1">
      <c r="A106" s="356">
        <v>14</v>
      </c>
      <c r="B106" s="204" t="s">
        <v>127</v>
      </c>
      <c r="C106" s="190" t="s">
        <v>214</v>
      </c>
      <c r="D106" s="191" t="s">
        <v>84</v>
      </c>
      <c r="E106" s="188">
        <v>5.48</v>
      </c>
      <c r="F106" s="188"/>
      <c r="G106" s="177">
        <f t="shared" ref="G106:G110" si="41">E106*F106</f>
        <v>0</v>
      </c>
      <c r="M106" s="179"/>
      <c r="W106" s="178">
        <v>1</v>
      </c>
      <c r="X106" s="178">
        <v>1</v>
      </c>
      <c r="Y106" s="178">
        <v>1</v>
      </c>
      <c r="AX106" s="178">
        <v>1</v>
      </c>
      <c r="AY106" s="178">
        <f t="shared" ref="AY106:AY110" si="42">IF(AX106=1,G106,0)</f>
        <v>0</v>
      </c>
      <c r="AZ106" s="178">
        <f t="shared" ref="AZ106:AZ110" si="43">IF(AX106=2,G106,0)</f>
        <v>0</v>
      </c>
      <c r="BA106" s="178">
        <f t="shared" ref="BA106:BA110" si="44">IF(AX106=3,G106,0)</f>
        <v>0</v>
      </c>
      <c r="BB106" s="178">
        <f t="shared" ref="BB106:BB110" si="45">IF(AX106=4,G106,0)</f>
        <v>0</v>
      </c>
      <c r="BC106" s="178">
        <f t="shared" ref="BC106:BC110" si="46">IF(AX106=5,G106,0)</f>
        <v>0</v>
      </c>
      <c r="BW106" s="178">
        <v>1</v>
      </c>
      <c r="BX106" s="178">
        <v>1</v>
      </c>
      <c r="BY106" s="179"/>
      <c r="BZ106" s="179"/>
    </row>
    <row r="107" spans="1:78" s="178" customFormat="1">
      <c r="A107" s="356">
        <v>15</v>
      </c>
      <c r="B107" s="189" t="s">
        <v>123</v>
      </c>
      <c r="C107" s="190" t="s">
        <v>215</v>
      </c>
      <c r="D107" s="191" t="s">
        <v>84</v>
      </c>
      <c r="E107" s="188">
        <v>5.48</v>
      </c>
      <c r="F107" s="188"/>
      <c r="G107" s="177">
        <f t="shared" si="41"/>
        <v>0</v>
      </c>
      <c r="M107" s="179"/>
      <c r="W107" s="178">
        <v>1</v>
      </c>
      <c r="X107" s="178">
        <v>1</v>
      </c>
      <c r="Y107" s="178">
        <v>1</v>
      </c>
      <c r="AX107" s="178">
        <v>1</v>
      </c>
      <c r="AY107" s="178">
        <f t="shared" si="42"/>
        <v>0</v>
      </c>
      <c r="AZ107" s="178">
        <f t="shared" si="43"/>
        <v>0</v>
      </c>
      <c r="BA107" s="178">
        <f t="shared" si="44"/>
        <v>0</v>
      </c>
      <c r="BB107" s="178">
        <f t="shared" si="45"/>
        <v>0</v>
      </c>
      <c r="BC107" s="178">
        <f t="shared" si="46"/>
        <v>0</v>
      </c>
      <c r="BW107" s="178">
        <v>1</v>
      </c>
      <c r="BX107" s="178">
        <v>1</v>
      </c>
      <c r="BY107" s="179"/>
      <c r="BZ107" s="179"/>
    </row>
    <row r="108" spans="1:78" s="178" customFormat="1">
      <c r="A108" s="357">
        <v>16</v>
      </c>
      <c r="B108" s="189" t="s">
        <v>87</v>
      </c>
      <c r="C108" s="190" t="s">
        <v>88</v>
      </c>
      <c r="D108" s="191" t="s">
        <v>84</v>
      </c>
      <c r="E108" s="188">
        <v>5.48</v>
      </c>
      <c r="F108" s="188"/>
      <c r="G108" s="177">
        <f t="shared" si="41"/>
        <v>0</v>
      </c>
      <c r="M108" s="179"/>
      <c r="W108" s="178">
        <v>1</v>
      </c>
      <c r="X108" s="178">
        <v>3</v>
      </c>
      <c r="Y108" s="178">
        <v>3</v>
      </c>
      <c r="AX108" s="178">
        <v>1</v>
      </c>
      <c r="AY108" s="178">
        <f t="shared" si="42"/>
        <v>0</v>
      </c>
      <c r="AZ108" s="178">
        <f t="shared" si="43"/>
        <v>0</v>
      </c>
      <c r="BA108" s="178">
        <f t="shared" si="44"/>
        <v>0</v>
      </c>
      <c r="BB108" s="178">
        <f t="shared" si="45"/>
        <v>0</v>
      </c>
      <c r="BC108" s="178">
        <f t="shared" si="46"/>
        <v>0</v>
      </c>
      <c r="BW108" s="178">
        <v>1</v>
      </c>
      <c r="BX108" s="178">
        <v>3</v>
      </c>
      <c r="BY108" s="179"/>
      <c r="BZ108" s="179"/>
    </row>
    <row r="109" spans="1:78" s="178" customFormat="1">
      <c r="A109" s="357">
        <v>17</v>
      </c>
      <c r="B109" s="189" t="s">
        <v>89</v>
      </c>
      <c r="C109" s="190" t="s">
        <v>90</v>
      </c>
      <c r="D109" s="191" t="s">
        <v>84</v>
      </c>
      <c r="E109" s="188">
        <v>218.68</v>
      </c>
      <c r="F109" s="188"/>
      <c r="G109" s="177">
        <f t="shared" si="41"/>
        <v>0</v>
      </c>
      <c r="M109" s="179"/>
      <c r="W109" s="178">
        <v>1</v>
      </c>
      <c r="X109" s="178">
        <v>3</v>
      </c>
      <c r="Y109" s="178">
        <v>3</v>
      </c>
      <c r="AX109" s="178">
        <v>1</v>
      </c>
      <c r="AY109" s="178">
        <f t="shared" si="42"/>
        <v>0</v>
      </c>
      <c r="AZ109" s="178">
        <f t="shared" si="43"/>
        <v>0</v>
      </c>
      <c r="BA109" s="178">
        <f t="shared" si="44"/>
        <v>0</v>
      </c>
      <c r="BB109" s="178">
        <f t="shared" si="45"/>
        <v>0</v>
      </c>
      <c r="BC109" s="178">
        <f t="shared" si="46"/>
        <v>0</v>
      </c>
      <c r="BW109" s="178">
        <v>1</v>
      </c>
      <c r="BX109" s="178">
        <v>3</v>
      </c>
      <c r="BY109" s="179"/>
      <c r="BZ109" s="179"/>
    </row>
    <row r="110" spans="1:78" s="178" customFormat="1">
      <c r="A110" s="205">
        <v>18</v>
      </c>
      <c r="B110" s="232" t="s">
        <v>156</v>
      </c>
      <c r="C110" s="190" t="s">
        <v>158</v>
      </c>
      <c r="D110" s="191" t="s">
        <v>84</v>
      </c>
      <c r="E110" s="188">
        <v>5.48</v>
      </c>
      <c r="F110" s="188"/>
      <c r="G110" s="177">
        <f t="shared" si="41"/>
        <v>0</v>
      </c>
      <c r="M110" s="179"/>
      <c r="W110" s="178">
        <v>1</v>
      </c>
      <c r="X110" s="178">
        <v>1</v>
      </c>
      <c r="Y110" s="178">
        <v>1</v>
      </c>
      <c r="AX110" s="178">
        <v>1</v>
      </c>
      <c r="AY110" s="178">
        <f t="shared" si="42"/>
        <v>0</v>
      </c>
      <c r="AZ110" s="178">
        <f t="shared" si="43"/>
        <v>0</v>
      </c>
      <c r="BA110" s="178">
        <f t="shared" si="44"/>
        <v>0</v>
      </c>
      <c r="BB110" s="178">
        <f t="shared" si="45"/>
        <v>0</v>
      </c>
      <c r="BC110" s="178">
        <f t="shared" si="46"/>
        <v>0</v>
      </c>
      <c r="BW110" s="178">
        <v>1</v>
      </c>
      <c r="BX110" s="178">
        <v>1</v>
      </c>
      <c r="BY110" s="179"/>
      <c r="BZ110" s="179"/>
    </row>
    <row r="111" spans="1:78">
      <c r="A111" s="161"/>
      <c r="B111" s="162" t="s">
        <v>66</v>
      </c>
      <c r="C111" s="163" t="str">
        <f>CONCATENATE(B90," ",C90)</f>
        <v>M21 Elektromontáže</v>
      </c>
      <c r="D111" s="164"/>
      <c r="E111" s="165"/>
      <c r="F111" s="166"/>
      <c r="G111" s="167">
        <f>SUM(G90:G110)</f>
        <v>0</v>
      </c>
      <c r="H111" s="178"/>
      <c r="I111" s="178"/>
      <c r="J111" s="178"/>
      <c r="K111" s="178"/>
      <c r="L111" s="178"/>
      <c r="M111" s="179"/>
      <c r="AY111" s="168">
        <f>SUM(AY90:AY110)</f>
        <v>0</v>
      </c>
      <c r="AZ111" s="168">
        <f>SUM(AZ90:AZ110)</f>
        <v>0</v>
      </c>
      <c r="BA111" s="168">
        <f>SUM(BA90:BA110)</f>
        <v>0</v>
      </c>
      <c r="BB111" s="168">
        <f>SUM(BB90:BB110)</f>
        <v>0</v>
      </c>
      <c r="BC111" s="168">
        <f>SUM(BC90:BC110)</f>
        <v>0</v>
      </c>
    </row>
    <row r="112" spans="1:78">
      <c r="A112" s="185" t="s">
        <v>65</v>
      </c>
      <c r="B112" s="186" t="s">
        <v>138</v>
      </c>
      <c r="C112" s="154" t="s">
        <v>139</v>
      </c>
      <c r="D112" s="155"/>
      <c r="E112" s="156"/>
      <c r="F112" s="156"/>
      <c r="G112" s="228"/>
      <c r="H112" s="178"/>
      <c r="I112" s="178"/>
      <c r="J112" s="178"/>
      <c r="K112" s="178"/>
      <c r="L112" s="178"/>
      <c r="M112" s="179"/>
      <c r="BY112" s="157"/>
      <c r="BZ112" s="157"/>
    </row>
    <row r="113" spans="1:78" s="178" customFormat="1" ht="24">
      <c r="A113" s="344"/>
      <c r="B113" s="345" t="s">
        <v>140</v>
      </c>
      <c r="C113" s="346" t="s">
        <v>141</v>
      </c>
      <c r="D113" s="347" t="s">
        <v>103</v>
      </c>
      <c r="E113" s="348"/>
      <c r="F113" s="348"/>
      <c r="G113" s="358"/>
      <c r="M113" s="179"/>
      <c r="BY113" s="179"/>
      <c r="BZ113" s="179"/>
    </row>
    <row r="114" spans="1:78" s="178" customFormat="1" ht="24">
      <c r="A114" s="202">
        <v>1</v>
      </c>
      <c r="B114" s="189" t="s">
        <v>142</v>
      </c>
      <c r="C114" s="190" t="s">
        <v>177</v>
      </c>
      <c r="D114" s="216" t="s">
        <v>126</v>
      </c>
      <c r="E114" s="217">
        <v>4713.9399999999996</v>
      </c>
      <c r="F114" s="217"/>
      <c r="G114" s="227">
        <f t="shared" ref="G114:G125" si="47">E114*F114</f>
        <v>0</v>
      </c>
      <c r="M114" s="179"/>
      <c r="BY114" s="179"/>
      <c r="BZ114" s="179"/>
    </row>
    <row r="115" spans="1:78" s="178" customFormat="1">
      <c r="A115" s="205">
        <v>2</v>
      </c>
      <c r="B115" s="189" t="s">
        <v>175</v>
      </c>
      <c r="C115" s="190" t="s">
        <v>176</v>
      </c>
      <c r="D115" s="191" t="s">
        <v>126</v>
      </c>
      <c r="E115" s="188">
        <v>6667.1</v>
      </c>
      <c r="F115" s="188"/>
      <c r="G115" s="177">
        <f t="shared" si="47"/>
        <v>0</v>
      </c>
      <c r="M115" s="179"/>
      <c r="BY115" s="179"/>
      <c r="BZ115" s="179"/>
    </row>
    <row r="116" spans="1:78" s="178" customFormat="1" ht="24">
      <c r="A116" s="205">
        <v>3</v>
      </c>
      <c r="B116" s="189" t="s">
        <v>143</v>
      </c>
      <c r="C116" s="190" t="s">
        <v>144</v>
      </c>
      <c r="D116" s="216" t="s">
        <v>69</v>
      </c>
      <c r="E116" s="217">
        <v>1.5</v>
      </c>
      <c r="F116" s="217"/>
      <c r="G116" s="227">
        <f t="shared" ref="G116:G117" si="48">E116*F116</f>
        <v>0</v>
      </c>
      <c r="M116" s="179"/>
      <c r="BY116" s="179"/>
      <c r="BZ116" s="179"/>
    </row>
    <row r="117" spans="1:78" s="178" customFormat="1" ht="24">
      <c r="A117" s="205">
        <v>4</v>
      </c>
      <c r="B117" s="189" t="s">
        <v>145</v>
      </c>
      <c r="C117" s="190" t="s">
        <v>146</v>
      </c>
      <c r="D117" s="216" t="s">
        <v>147</v>
      </c>
      <c r="E117" s="217">
        <v>1</v>
      </c>
      <c r="F117" s="217"/>
      <c r="G117" s="227">
        <f t="shared" si="48"/>
        <v>0</v>
      </c>
      <c r="M117" s="179"/>
      <c r="BY117" s="179"/>
      <c r="BZ117" s="179"/>
    </row>
    <row r="118" spans="1:78" s="178" customFormat="1" ht="24">
      <c r="A118" s="203">
        <v>5</v>
      </c>
      <c r="B118" s="204" t="s">
        <v>168</v>
      </c>
      <c r="C118" s="190" t="s">
        <v>169</v>
      </c>
      <c r="D118" s="191" t="s">
        <v>78</v>
      </c>
      <c r="E118" s="188">
        <v>340</v>
      </c>
      <c r="F118" s="188"/>
      <c r="G118" s="177">
        <f t="shared" si="47"/>
        <v>0</v>
      </c>
      <c r="J118" s="192"/>
      <c r="M118" s="179"/>
      <c r="W118" s="178">
        <v>1</v>
      </c>
      <c r="X118" s="178">
        <v>1</v>
      </c>
      <c r="Y118" s="178">
        <v>1</v>
      </c>
      <c r="AX118" s="178">
        <v>1</v>
      </c>
      <c r="AY118" s="178">
        <f t="shared" ref="AY118:AY125" si="49">IF(AX118=1,G118,0)</f>
        <v>0</v>
      </c>
      <c r="AZ118" s="178">
        <f t="shared" ref="AZ118:AZ125" si="50">IF(AX118=2,G118,0)</f>
        <v>0</v>
      </c>
      <c r="BA118" s="178">
        <f t="shared" ref="BA118:BA125" si="51">IF(AX118=3,G118,0)</f>
        <v>0</v>
      </c>
      <c r="BB118" s="178">
        <f t="shared" ref="BB118:BB125" si="52">IF(AX118=4,G118,0)</f>
        <v>0</v>
      </c>
      <c r="BC118" s="178">
        <f t="shared" ref="BC118:BC125" si="53">IF(AX118=5,G118,0)</f>
        <v>0</v>
      </c>
      <c r="BW118" s="178">
        <v>1</v>
      </c>
      <c r="BX118" s="178">
        <v>1</v>
      </c>
      <c r="BY118" s="179"/>
      <c r="BZ118" s="179"/>
    </row>
    <row r="119" spans="1:78" s="178" customFormat="1" ht="24">
      <c r="A119" s="203">
        <v>6</v>
      </c>
      <c r="B119" s="204" t="s">
        <v>170</v>
      </c>
      <c r="C119" s="190" t="s">
        <v>171</v>
      </c>
      <c r="D119" s="191" t="s">
        <v>78</v>
      </c>
      <c r="E119" s="188">
        <v>633.6</v>
      </c>
      <c r="F119" s="188"/>
      <c r="G119" s="177">
        <f t="shared" si="47"/>
        <v>0</v>
      </c>
      <c r="J119" s="192"/>
      <c r="M119" s="179"/>
      <c r="W119" s="178">
        <v>1</v>
      </c>
      <c r="X119" s="178">
        <v>1</v>
      </c>
      <c r="Y119" s="178">
        <v>1</v>
      </c>
      <c r="AX119" s="178">
        <v>1</v>
      </c>
      <c r="AY119" s="178">
        <f t="shared" si="49"/>
        <v>0</v>
      </c>
      <c r="AZ119" s="178">
        <f t="shared" si="50"/>
        <v>0</v>
      </c>
      <c r="BA119" s="178">
        <f t="shared" si="51"/>
        <v>0</v>
      </c>
      <c r="BB119" s="178">
        <f t="shared" si="52"/>
        <v>0</v>
      </c>
      <c r="BC119" s="178">
        <f t="shared" si="53"/>
        <v>0</v>
      </c>
      <c r="BW119" s="178">
        <v>1</v>
      </c>
      <c r="BX119" s="178">
        <v>1</v>
      </c>
      <c r="BY119" s="179"/>
      <c r="BZ119" s="179"/>
    </row>
    <row r="120" spans="1:78" s="178" customFormat="1">
      <c r="A120" s="203">
        <v>7</v>
      </c>
      <c r="B120" s="204" t="s">
        <v>172</v>
      </c>
      <c r="C120" s="190" t="s">
        <v>173</v>
      </c>
      <c r="D120" s="191" t="s">
        <v>174</v>
      </c>
      <c r="E120" s="188">
        <v>76</v>
      </c>
      <c r="F120" s="188"/>
      <c r="G120" s="177">
        <f t="shared" si="47"/>
        <v>0</v>
      </c>
      <c r="J120" s="192"/>
      <c r="M120" s="179"/>
      <c r="W120" s="178">
        <v>1</v>
      </c>
      <c r="X120" s="178">
        <v>1</v>
      </c>
      <c r="Y120" s="178">
        <v>1</v>
      </c>
      <c r="AX120" s="178">
        <v>1</v>
      </c>
      <c r="AY120" s="178">
        <f t="shared" si="49"/>
        <v>0</v>
      </c>
      <c r="AZ120" s="178">
        <f t="shared" si="50"/>
        <v>0</v>
      </c>
      <c r="BA120" s="178">
        <f t="shared" si="51"/>
        <v>0</v>
      </c>
      <c r="BB120" s="178">
        <f t="shared" si="52"/>
        <v>0</v>
      </c>
      <c r="BC120" s="178">
        <f t="shared" si="53"/>
        <v>0</v>
      </c>
      <c r="BW120" s="178">
        <v>1</v>
      </c>
      <c r="BX120" s="178">
        <v>1</v>
      </c>
      <c r="BY120" s="179"/>
      <c r="BZ120" s="179"/>
    </row>
    <row r="121" spans="1:78" s="178" customFormat="1">
      <c r="A121" s="203">
        <v>8</v>
      </c>
      <c r="B121" s="204" t="s">
        <v>127</v>
      </c>
      <c r="C121" s="190" t="s">
        <v>128</v>
      </c>
      <c r="D121" s="191" t="s">
        <v>84</v>
      </c>
      <c r="E121" s="188">
        <v>35.950000000000003</v>
      </c>
      <c r="F121" s="188"/>
      <c r="G121" s="177">
        <f t="shared" si="47"/>
        <v>0</v>
      </c>
      <c r="J121" s="192"/>
      <c r="M121" s="179"/>
      <c r="W121" s="178">
        <v>1</v>
      </c>
      <c r="X121" s="178">
        <v>1</v>
      </c>
      <c r="Y121" s="178">
        <v>1</v>
      </c>
      <c r="AX121" s="178">
        <v>1</v>
      </c>
      <c r="AY121" s="178">
        <f t="shared" si="49"/>
        <v>0</v>
      </c>
      <c r="AZ121" s="178">
        <f t="shared" si="50"/>
        <v>0</v>
      </c>
      <c r="BA121" s="178">
        <f t="shared" si="51"/>
        <v>0</v>
      </c>
      <c r="BB121" s="178">
        <f t="shared" si="52"/>
        <v>0</v>
      </c>
      <c r="BC121" s="178">
        <f t="shared" si="53"/>
        <v>0</v>
      </c>
      <c r="BW121" s="178">
        <v>1</v>
      </c>
      <c r="BX121" s="178">
        <v>1</v>
      </c>
      <c r="BY121" s="179"/>
      <c r="BZ121" s="179"/>
    </row>
    <row r="122" spans="1:78" s="178" customFormat="1" ht="12.75" customHeight="1">
      <c r="A122" s="203">
        <v>9</v>
      </c>
      <c r="B122" s="189" t="s">
        <v>123</v>
      </c>
      <c r="C122" s="190" t="s">
        <v>216</v>
      </c>
      <c r="D122" s="191" t="s">
        <v>84</v>
      </c>
      <c r="E122" s="188">
        <v>35.950000000000003</v>
      </c>
      <c r="F122" s="188"/>
      <c r="G122" s="177">
        <f t="shared" si="47"/>
        <v>0</v>
      </c>
      <c r="M122" s="179"/>
      <c r="W122" s="178">
        <v>1</v>
      </c>
      <c r="X122" s="178">
        <v>1</v>
      </c>
      <c r="Y122" s="178">
        <v>1</v>
      </c>
      <c r="AX122" s="178">
        <v>1</v>
      </c>
      <c r="AY122" s="178">
        <f t="shared" si="49"/>
        <v>0</v>
      </c>
      <c r="AZ122" s="178">
        <f t="shared" si="50"/>
        <v>0</v>
      </c>
      <c r="BA122" s="178">
        <f t="shared" si="51"/>
        <v>0</v>
      </c>
      <c r="BB122" s="178">
        <f t="shared" si="52"/>
        <v>0</v>
      </c>
      <c r="BC122" s="178">
        <f t="shared" si="53"/>
        <v>0</v>
      </c>
      <c r="BW122" s="178">
        <v>1</v>
      </c>
      <c r="BX122" s="178">
        <v>1</v>
      </c>
      <c r="BY122" s="179"/>
      <c r="BZ122" s="179"/>
    </row>
    <row r="123" spans="1:78" s="178" customFormat="1">
      <c r="A123" s="205">
        <v>10</v>
      </c>
      <c r="B123" s="189" t="s">
        <v>87</v>
      </c>
      <c r="C123" s="190" t="s">
        <v>88</v>
      </c>
      <c r="D123" s="191" t="s">
        <v>84</v>
      </c>
      <c r="E123" s="188">
        <v>3.61</v>
      </c>
      <c r="F123" s="188"/>
      <c r="G123" s="177">
        <f t="shared" si="47"/>
        <v>0</v>
      </c>
      <c r="M123" s="179"/>
      <c r="W123" s="178">
        <v>1</v>
      </c>
      <c r="X123" s="178">
        <v>3</v>
      </c>
      <c r="Y123" s="178">
        <v>3</v>
      </c>
      <c r="AX123" s="178">
        <v>1</v>
      </c>
      <c r="AY123" s="178">
        <f t="shared" si="49"/>
        <v>0</v>
      </c>
      <c r="AZ123" s="178">
        <f t="shared" si="50"/>
        <v>0</v>
      </c>
      <c r="BA123" s="178">
        <f t="shared" si="51"/>
        <v>0</v>
      </c>
      <c r="BB123" s="178">
        <f t="shared" si="52"/>
        <v>0</v>
      </c>
      <c r="BC123" s="178">
        <f t="shared" si="53"/>
        <v>0</v>
      </c>
      <c r="BW123" s="178">
        <v>1</v>
      </c>
      <c r="BX123" s="178">
        <v>3</v>
      </c>
      <c r="BY123" s="179"/>
      <c r="BZ123" s="179"/>
    </row>
    <row r="124" spans="1:78" s="178" customFormat="1">
      <c r="A124" s="205">
        <v>11</v>
      </c>
      <c r="B124" s="189" t="s">
        <v>89</v>
      </c>
      <c r="C124" s="190" t="s">
        <v>90</v>
      </c>
      <c r="D124" s="191" t="s">
        <v>84</v>
      </c>
      <c r="E124" s="188">
        <v>54.15</v>
      </c>
      <c r="F124" s="188"/>
      <c r="G124" s="177">
        <f t="shared" si="47"/>
        <v>0</v>
      </c>
      <c r="M124" s="179"/>
      <c r="W124" s="178">
        <v>1</v>
      </c>
      <c r="X124" s="178">
        <v>3</v>
      </c>
      <c r="Y124" s="178">
        <v>3</v>
      </c>
      <c r="AX124" s="178">
        <v>1</v>
      </c>
      <c r="AY124" s="178">
        <f t="shared" si="49"/>
        <v>0</v>
      </c>
      <c r="AZ124" s="178">
        <f t="shared" si="50"/>
        <v>0</v>
      </c>
      <c r="BA124" s="178">
        <f t="shared" si="51"/>
        <v>0</v>
      </c>
      <c r="BB124" s="178">
        <f t="shared" si="52"/>
        <v>0</v>
      </c>
      <c r="BC124" s="178">
        <f t="shared" si="53"/>
        <v>0</v>
      </c>
      <c r="BW124" s="178">
        <v>1</v>
      </c>
      <c r="BX124" s="178">
        <v>3</v>
      </c>
      <c r="BY124" s="179"/>
      <c r="BZ124" s="179"/>
    </row>
    <row r="125" spans="1:78" s="178" customFormat="1">
      <c r="A125" s="205">
        <v>12</v>
      </c>
      <c r="B125" s="189" t="s">
        <v>87</v>
      </c>
      <c r="C125" s="190" t="s">
        <v>88</v>
      </c>
      <c r="D125" s="191" t="s">
        <v>84</v>
      </c>
      <c r="E125" s="188">
        <v>35.950000000000003</v>
      </c>
      <c r="F125" s="188"/>
      <c r="G125" s="177">
        <f t="shared" si="47"/>
        <v>0</v>
      </c>
      <c r="M125" s="179"/>
      <c r="W125" s="178">
        <v>1</v>
      </c>
      <c r="X125" s="178">
        <v>3</v>
      </c>
      <c r="Y125" s="178">
        <v>3</v>
      </c>
      <c r="AX125" s="178">
        <v>1</v>
      </c>
      <c r="AY125" s="178">
        <f t="shared" si="49"/>
        <v>0</v>
      </c>
      <c r="AZ125" s="178">
        <f t="shared" si="50"/>
        <v>0</v>
      </c>
      <c r="BA125" s="178">
        <f t="shared" si="51"/>
        <v>0</v>
      </c>
      <c r="BB125" s="178">
        <f t="shared" si="52"/>
        <v>0</v>
      </c>
      <c r="BC125" s="178">
        <f t="shared" si="53"/>
        <v>0</v>
      </c>
      <c r="BW125" s="178">
        <v>1</v>
      </c>
      <c r="BX125" s="178">
        <v>3</v>
      </c>
      <c r="BY125" s="179"/>
      <c r="BZ125" s="179"/>
    </row>
    <row r="126" spans="1:78" s="178" customFormat="1">
      <c r="A126" s="205">
        <v>13</v>
      </c>
      <c r="B126" s="189" t="s">
        <v>89</v>
      </c>
      <c r="C126" s="190" t="s">
        <v>90</v>
      </c>
      <c r="D126" s="191" t="s">
        <v>84</v>
      </c>
      <c r="E126" s="188">
        <v>539.25</v>
      </c>
      <c r="F126" s="188"/>
      <c r="G126" s="177">
        <f t="shared" ref="G126" si="54">E126*F126</f>
        <v>0</v>
      </c>
      <c r="M126" s="179"/>
      <c r="W126" s="178">
        <v>1</v>
      </c>
      <c r="X126" s="178">
        <v>3</v>
      </c>
      <c r="Y126" s="178">
        <v>3</v>
      </c>
      <c r="AX126" s="178">
        <v>1</v>
      </c>
      <c r="AY126" s="178">
        <f t="shared" ref="AY126" si="55">IF(AX126=1,G126,0)</f>
        <v>0</v>
      </c>
      <c r="AZ126" s="178">
        <f t="shared" ref="AZ126" si="56">IF(AX126=2,G126,0)</f>
        <v>0</v>
      </c>
      <c r="BA126" s="178">
        <f t="shared" ref="BA126" si="57">IF(AX126=3,G126,0)</f>
        <v>0</v>
      </c>
      <c r="BB126" s="178">
        <f t="shared" ref="BB126" si="58">IF(AX126=4,G126,0)</f>
        <v>0</v>
      </c>
      <c r="BC126" s="178">
        <f t="shared" ref="BC126" si="59">IF(AX126=5,G126,0)</f>
        <v>0</v>
      </c>
      <c r="BW126" s="178">
        <v>1</v>
      </c>
      <c r="BX126" s="178">
        <v>3</v>
      </c>
      <c r="BY126" s="179"/>
      <c r="BZ126" s="179"/>
    </row>
    <row r="127" spans="1:78">
      <c r="A127" s="180"/>
      <c r="B127" s="181" t="s">
        <v>66</v>
      </c>
      <c r="C127" s="163" t="str">
        <f>CONCATENATE(C112)</f>
        <v>Montáže vzduchotechnických zařízení</v>
      </c>
      <c r="D127" s="182"/>
      <c r="E127" s="183"/>
      <c r="F127" s="184"/>
      <c r="G127" s="167">
        <f>SUM(G112:G126)</f>
        <v>0</v>
      </c>
      <c r="H127" s="178"/>
      <c r="I127" s="178"/>
      <c r="J127" s="178"/>
      <c r="K127" s="178"/>
      <c r="L127" s="178"/>
      <c r="M127" s="179"/>
      <c r="N127" s="178"/>
      <c r="AY127" s="168"/>
      <c r="AZ127" s="168"/>
      <c r="BA127" s="168"/>
      <c r="BB127" s="168"/>
      <c r="BC127" s="168"/>
    </row>
    <row r="128" spans="1:78">
      <c r="A128" s="185" t="s">
        <v>65</v>
      </c>
      <c r="B128" s="186" t="s">
        <v>136</v>
      </c>
      <c r="C128" s="154" t="s">
        <v>137</v>
      </c>
      <c r="D128" s="155"/>
      <c r="E128" s="156"/>
      <c r="F128" s="156"/>
      <c r="G128" s="228"/>
      <c r="H128" s="178"/>
      <c r="I128" s="178"/>
      <c r="J128" s="178"/>
      <c r="K128" s="178"/>
      <c r="L128" s="178"/>
      <c r="M128" s="179"/>
      <c r="N128" s="178"/>
      <c r="AY128" s="168"/>
      <c r="AZ128" s="168"/>
      <c r="BA128" s="168"/>
      <c r="BB128" s="168"/>
      <c r="BC128" s="168"/>
    </row>
    <row r="129" spans="1:78" s="178" customFormat="1">
      <c r="A129" s="359"/>
      <c r="B129" s="189" t="s">
        <v>82</v>
      </c>
      <c r="C129" s="190" t="s">
        <v>83</v>
      </c>
      <c r="D129" s="191" t="s">
        <v>84</v>
      </c>
      <c r="E129" s="188">
        <v>299.2</v>
      </c>
      <c r="F129" s="188"/>
      <c r="G129" s="177">
        <f t="shared" ref="G129:G135" si="60">E129*F129</f>
        <v>0</v>
      </c>
      <c r="M129" s="179"/>
      <c r="W129" s="178">
        <v>1</v>
      </c>
      <c r="X129" s="178">
        <v>3</v>
      </c>
      <c r="Y129" s="178">
        <v>3</v>
      </c>
      <c r="AX129" s="178">
        <v>1</v>
      </c>
      <c r="AY129" s="178">
        <f t="shared" ref="AY129:AY135" si="61">IF(AX129=1,G129,0)</f>
        <v>0</v>
      </c>
      <c r="AZ129" s="178">
        <f t="shared" ref="AZ129:AZ135" si="62">IF(AX129=2,G129,0)</f>
        <v>0</v>
      </c>
      <c r="BA129" s="178">
        <f t="shared" ref="BA129:BA135" si="63">IF(AX129=3,G129,0)</f>
        <v>0</v>
      </c>
      <c r="BB129" s="178">
        <f t="shared" ref="BB129:BB135" si="64">IF(AX129=4,G129,0)</f>
        <v>0</v>
      </c>
      <c r="BC129" s="178">
        <f t="shared" ref="BC129:BC135" si="65">IF(AX129=5,G129,0)</f>
        <v>0</v>
      </c>
      <c r="BW129" s="178">
        <v>1</v>
      </c>
      <c r="BX129" s="178">
        <v>3</v>
      </c>
      <c r="BY129" s="179"/>
      <c r="BZ129" s="179"/>
    </row>
    <row r="130" spans="1:78" s="178" customFormat="1">
      <c r="A130" s="359"/>
      <c r="B130" s="189" t="s">
        <v>85</v>
      </c>
      <c r="C130" s="190" t="s">
        <v>86</v>
      </c>
      <c r="D130" s="191" t="s">
        <v>84</v>
      </c>
      <c r="E130" s="188">
        <v>2692.8</v>
      </c>
      <c r="F130" s="188"/>
      <c r="G130" s="177">
        <f t="shared" si="60"/>
        <v>0</v>
      </c>
      <c r="M130" s="179"/>
      <c r="W130" s="178">
        <v>1</v>
      </c>
      <c r="X130" s="178">
        <v>3</v>
      </c>
      <c r="Y130" s="178">
        <v>3</v>
      </c>
      <c r="AX130" s="178">
        <v>1</v>
      </c>
      <c r="AY130" s="178">
        <f t="shared" si="61"/>
        <v>0</v>
      </c>
      <c r="AZ130" s="178">
        <f t="shared" si="62"/>
        <v>0</v>
      </c>
      <c r="BA130" s="178">
        <f t="shared" si="63"/>
        <v>0</v>
      </c>
      <c r="BB130" s="178">
        <f t="shared" si="64"/>
        <v>0</v>
      </c>
      <c r="BC130" s="178">
        <f t="shared" si="65"/>
        <v>0</v>
      </c>
      <c r="BW130" s="178">
        <v>1</v>
      </c>
      <c r="BX130" s="178">
        <v>3</v>
      </c>
      <c r="BY130" s="179"/>
      <c r="BZ130" s="179"/>
    </row>
    <row r="131" spans="1:78" s="178" customFormat="1">
      <c r="A131" s="359"/>
      <c r="B131" s="189" t="s">
        <v>87</v>
      </c>
      <c r="C131" s="190" t="s">
        <v>88</v>
      </c>
      <c r="D131" s="191" t="s">
        <v>84</v>
      </c>
      <c r="E131" s="188">
        <v>299.2</v>
      </c>
      <c r="F131" s="188"/>
      <c r="G131" s="177">
        <f t="shared" si="60"/>
        <v>0</v>
      </c>
      <c r="M131" s="179"/>
      <c r="W131" s="178">
        <v>1</v>
      </c>
      <c r="X131" s="178">
        <v>3</v>
      </c>
      <c r="Y131" s="178">
        <v>3</v>
      </c>
      <c r="AX131" s="178">
        <v>1</v>
      </c>
      <c r="AY131" s="178">
        <f t="shared" si="61"/>
        <v>0</v>
      </c>
      <c r="AZ131" s="178">
        <f t="shared" si="62"/>
        <v>0</v>
      </c>
      <c r="BA131" s="178">
        <f t="shared" si="63"/>
        <v>0</v>
      </c>
      <c r="BB131" s="178">
        <f t="shared" si="64"/>
        <v>0</v>
      </c>
      <c r="BC131" s="178">
        <f t="shared" si="65"/>
        <v>0</v>
      </c>
      <c r="BW131" s="178">
        <v>1</v>
      </c>
      <c r="BX131" s="178">
        <v>3</v>
      </c>
      <c r="BY131" s="179"/>
      <c r="BZ131" s="179"/>
    </row>
    <row r="132" spans="1:78" s="178" customFormat="1">
      <c r="A132" s="359"/>
      <c r="B132" s="189" t="s">
        <v>89</v>
      </c>
      <c r="C132" s="190" t="s">
        <v>90</v>
      </c>
      <c r="D132" s="191" t="s">
        <v>84</v>
      </c>
      <c r="E132" s="188">
        <v>4488</v>
      </c>
      <c r="F132" s="188"/>
      <c r="G132" s="177">
        <f t="shared" si="60"/>
        <v>0</v>
      </c>
      <c r="M132" s="179"/>
      <c r="W132" s="178">
        <v>1</v>
      </c>
      <c r="X132" s="178">
        <v>3</v>
      </c>
      <c r="Y132" s="178">
        <v>3</v>
      </c>
      <c r="AX132" s="178">
        <v>1</v>
      </c>
      <c r="AY132" s="178">
        <f t="shared" si="61"/>
        <v>0</v>
      </c>
      <c r="AZ132" s="178">
        <f t="shared" si="62"/>
        <v>0</v>
      </c>
      <c r="BA132" s="178">
        <f t="shared" si="63"/>
        <v>0</v>
      </c>
      <c r="BB132" s="178">
        <f t="shared" si="64"/>
        <v>0</v>
      </c>
      <c r="BC132" s="178">
        <f t="shared" si="65"/>
        <v>0</v>
      </c>
      <c r="BW132" s="178">
        <v>1</v>
      </c>
      <c r="BX132" s="178">
        <v>3</v>
      </c>
      <c r="BY132" s="179"/>
      <c r="BZ132" s="179"/>
    </row>
    <row r="133" spans="1:78" s="178" customFormat="1">
      <c r="A133" s="359"/>
      <c r="B133" s="189" t="s">
        <v>91</v>
      </c>
      <c r="C133" s="190" t="s">
        <v>92</v>
      </c>
      <c r="D133" s="191" t="s">
        <v>84</v>
      </c>
      <c r="E133" s="188">
        <v>299.02999999999997</v>
      </c>
      <c r="F133" s="188"/>
      <c r="G133" s="177">
        <f t="shared" si="60"/>
        <v>0</v>
      </c>
      <c r="M133" s="179"/>
      <c r="W133" s="178">
        <v>1</v>
      </c>
      <c r="X133" s="178">
        <v>3</v>
      </c>
      <c r="Y133" s="178">
        <v>3</v>
      </c>
      <c r="AX133" s="178">
        <v>1</v>
      </c>
      <c r="AY133" s="178">
        <f t="shared" si="61"/>
        <v>0</v>
      </c>
      <c r="AZ133" s="178">
        <f t="shared" si="62"/>
        <v>0</v>
      </c>
      <c r="BA133" s="178">
        <f t="shared" si="63"/>
        <v>0</v>
      </c>
      <c r="BB133" s="178">
        <f t="shared" si="64"/>
        <v>0</v>
      </c>
      <c r="BC133" s="178">
        <f t="shared" si="65"/>
        <v>0</v>
      </c>
      <c r="BW133" s="178">
        <v>1</v>
      </c>
      <c r="BX133" s="178">
        <v>3</v>
      </c>
      <c r="BY133" s="179"/>
      <c r="BZ133" s="179"/>
    </row>
    <row r="134" spans="1:78" s="178" customFormat="1">
      <c r="A134" s="359"/>
      <c r="B134" s="189" t="s">
        <v>93</v>
      </c>
      <c r="C134" s="190" t="s">
        <v>94</v>
      </c>
      <c r="D134" s="191" t="s">
        <v>84</v>
      </c>
      <c r="E134" s="188">
        <v>2392.3000000000002</v>
      </c>
      <c r="F134" s="188"/>
      <c r="G134" s="177">
        <f t="shared" si="60"/>
        <v>0</v>
      </c>
      <c r="M134" s="179"/>
      <c r="W134" s="178">
        <v>1</v>
      </c>
      <c r="X134" s="178">
        <v>3</v>
      </c>
      <c r="Y134" s="178">
        <v>3</v>
      </c>
      <c r="AX134" s="178">
        <v>1</v>
      </c>
      <c r="AY134" s="178">
        <f t="shared" si="61"/>
        <v>0</v>
      </c>
      <c r="AZ134" s="178">
        <f t="shared" si="62"/>
        <v>0</v>
      </c>
      <c r="BA134" s="178">
        <f t="shared" si="63"/>
        <v>0</v>
      </c>
      <c r="BB134" s="178">
        <f t="shared" si="64"/>
        <v>0</v>
      </c>
      <c r="BC134" s="178">
        <f t="shared" si="65"/>
        <v>0</v>
      </c>
      <c r="BW134" s="178">
        <v>1</v>
      </c>
      <c r="BX134" s="178">
        <v>3</v>
      </c>
      <c r="BY134" s="179"/>
      <c r="BZ134" s="179"/>
    </row>
    <row r="135" spans="1:78" s="178" customFormat="1">
      <c r="A135" s="359"/>
      <c r="B135" s="189" t="s">
        <v>121</v>
      </c>
      <c r="C135" s="190" t="s">
        <v>122</v>
      </c>
      <c r="D135" s="191" t="s">
        <v>84</v>
      </c>
      <c r="E135" s="188">
        <v>299.2</v>
      </c>
      <c r="F135" s="188"/>
      <c r="G135" s="177">
        <f t="shared" si="60"/>
        <v>0</v>
      </c>
      <c r="M135" s="179"/>
      <c r="W135" s="178">
        <v>1</v>
      </c>
      <c r="X135" s="178">
        <v>3</v>
      </c>
      <c r="Y135" s="178">
        <v>3</v>
      </c>
      <c r="AX135" s="178">
        <v>1</v>
      </c>
      <c r="AY135" s="178">
        <f t="shared" si="61"/>
        <v>0</v>
      </c>
      <c r="AZ135" s="178">
        <f t="shared" si="62"/>
        <v>0</v>
      </c>
      <c r="BA135" s="178">
        <f t="shared" si="63"/>
        <v>0</v>
      </c>
      <c r="BB135" s="178">
        <f t="shared" si="64"/>
        <v>0</v>
      </c>
      <c r="BC135" s="178">
        <f t="shared" si="65"/>
        <v>0</v>
      </c>
      <c r="BW135" s="178">
        <v>1</v>
      </c>
      <c r="BX135" s="178">
        <v>3</v>
      </c>
      <c r="BY135" s="179"/>
      <c r="BZ135" s="179"/>
    </row>
    <row r="136" spans="1:78">
      <c r="A136" s="161"/>
      <c r="B136" s="162" t="s">
        <v>66</v>
      </c>
      <c r="C136" s="163" t="s">
        <v>137</v>
      </c>
      <c r="D136" s="164"/>
      <c r="E136" s="165"/>
      <c r="F136" s="166"/>
      <c r="G136" s="167">
        <f>SUM(G128:G135)</f>
        <v>0</v>
      </c>
      <c r="H136" s="178"/>
      <c r="I136" s="178"/>
      <c r="J136" s="178"/>
      <c r="K136" s="178"/>
      <c r="L136" s="178"/>
      <c r="M136" s="178"/>
      <c r="N136" s="178"/>
    </row>
    <row r="137" spans="1:78">
      <c r="E137" s="138"/>
      <c r="H137" s="195"/>
      <c r="I137" s="178"/>
      <c r="J137" s="192"/>
      <c r="K137" s="196"/>
      <c r="L137" s="178"/>
      <c r="M137" s="178"/>
      <c r="N137" s="178"/>
    </row>
    <row r="138" spans="1:78">
      <c r="C138" s="407" t="s">
        <v>220</v>
      </c>
      <c r="D138" s="407"/>
      <c r="E138" s="407"/>
      <c r="F138" s="407"/>
      <c r="G138" s="167">
        <f>G10+G22+G25+G29+G82+G89+G111+G127+G136</f>
        <v>0</v>
      </c>
      <c r="H138" s="178"/>
      <c r="I138" s="178"/>
      <c r="J138" s="178"/>
      <c r="K138" s="178"/>
      <c r="L138" s="178"/>
      <c r="M138" s="178"/>
      <c r="N138" s="178"/>
    </row>
    <row r="139" spans="1:78">
      <c r="E139" s="138"/>
      <c r="G139" s="187"/>
      <c r="H139" s="178"/>
      <c r="I139" s="178"/>
      <c r="J139" s="178"/>
      <c r="K139" s="178"/>
      <c r="L139" s="178"/>
      <c r="M139" s="178"/>
      <c r="N139" s="178"/>
    </row>
    <row r="140" spans="1:78">
      <c r="E140" s="138"/>
      <c r="H140" s="178"/>
      <c r="I140" s="178"/>
      <c r="J140" s="178"/>
      <c r="K140" s="178"/>
      <c r="L140" s="178"/>
      <c r="M140" s="178"/>
      <c r="N140" s="178"/>
    </row>
    <row r="141" spans="1:78">
      <c r="E141" s="138"/>
      <c r="H141" s="178"/>
      <c r="I141" s="178"/>
      <c r="J141" s="178"/>
      <c r="K141" s="178"/>
      <c r="L141" s="178"/>
      <c r="M141" s="178"/>
      <c r="N141" s="178"/>
    </row>
    <row r="142" spans="1:78">
      <c r="E142" s="138"/>
      <c r="H142" s="178"/>
      <c r="I142" s="178"/>
      <c r="J142" s="178"/>
      <c r="K142" s="178"/>
      <c r="L142" s="178"/>
      <c r="M142" s="178"/>
      <c r="N142" s="178"/>
    </row>
    <row r="143" spans="1:78">
      <c r="E143" s="138"/>
    </row>
    <row r="144" spans="1:78">
      <c r="E144" s="138"/>
    </row>
    <row r="145" spans="1:7">
      <c r="E145" s="138"/>
    </row>
    <row r="146" spans="1:7">
      <c r="E146" s="138"/>
    </row>
    <row r="147" spans="1:7">
      <c r="E147" s="138"/>
    </row>
    <row r="148" spans="1:7">
      <c r="E148" s="138"/>
    </row>
    <row r="149" spans="1:7">
      <c r="E149" s="138"/>
    </row>
    <row r="150" spans="1:7">
      <c r="E150" s="138"/>
    </row>
    <row r="151" spans="1:7">
      <c r="E151" s="138"/>
    </row>
    <row r="152" spans="1:7">
      <c r="A152" s="160"/>
      <c r="B152" s="160"/>
      <c r="C152" s="160"/>
      <c r="D152" s="160"/>
      <c r="E152" s="160"/>
      <c r="F152" s="160"/>
      <c r="G152" s="160"/>
    </row>
    <row r="153" spans="1:7">
      <c r="A153" s="160"/>
      <c r="B153" s="160"/>
      <c r="C153" s="160"/>
      <c r="D153" s="160"/>
      <c r="E153" s="160"/>
      <c r="F153" s="160"/>
      <c r="G153" s="160"/>
    </row>
    <row r="154" spans="1:7">
      <c r="A154" s="160"/>
      <c r="B154" s="160"/>
      <c r="C154" s="160"/>
      <c r="D154" s="160"/>
      <c r="E154" s="160"/>
      <c r="F154" s="160"/>
      <c r="G154" s="160"/>
    </row>
    <row r="155" spans="1:7">
      <c r="A155" s="160"/>
      <c r="B155" s="160"/>
      <c r="C155" s="160"/>
      <c r="D155" s="160"/>
      <c r="E155" s="160"/>
      <c r="F155" s="160"/>
      <c r="G155" s="160"/>
    </row>
    <row r="156" spans="1:7">
      <c r="E156" s="138"/>
    </row>
    <row r="157" spans="1:7">
      <c r="E157" s="138"/>
    </row>
    <row r="158" spans="1:7">
      <c r="E158" s="138"/>
    </row>
    <row r="159" spans="1:7">
      <c r="E159" s="138"/>
    </row>
    <row r="160" spans="1:7">
      <c r="E160" s="138"/>
    </row>
    <row r="161" spans="5:5">
      <c r="E161" s="138"/>
    </row>
    <row r="162" spans="5:5">
      <c r="E162" s="138"/>
    </row>
    <row r="163" spans="5:5">
      <c r="E163" s="138"/>
    </row>
    <row r="164" spans="5:5">
      <c r="E164" s="138"/>
    </row>
    <row r="165" spans="5:5">
      <c r="E165" s="138"/>
    </row>
    <row r="166" spans="5:5">
      <c r="E166" s="138"/>
    </row>
    <row r="167" spans="5:5">
      <c r="E167" s="138"/>
    </row>
    <row r="168" spans="5:5">
      <c r="E168" s="138"/>
    </row>
    <row r="169" spans="5:5">
      <c r="E169" s="138"/>
    </row>
    <row r="170" spans="5:5">
      <c r="E170" s="138"/>
    </row>
    <row r="171" spans="5:5">
      <c r="E171" s="138"/>
    </row>
    <row r="172" spans="5:5">
      <c r="E172" s="138"/>
    </row>
    <row r="173" spans="5:5">
      <c r="E173" s="138"/>
    </row>
    <row r="174" spans="5:5">
      <c r="E174" s="138"/>
    </row>
    <row r="175" spans="5:5">
      <c r="E175" s="138"/>
    </row>
    <row r="176" spans="5:5">
      <c r="E176" s="138"/>
    </row>
    <row r="177" spans="1:7">
      <c r="E177" s="138"/>
    </row>
    <row r="178" spans="1:7">
      <c r="E178" s="138"/>
    </row>
    <row r="179" spans="1:7">
      <c r="E179" s="138"/>
    </row>
    <row r="180" spans="1:7">
      <c r="E180" s="138"/>
    </row>
    <row r="181" spans="1:7">
      <c r="E181" s="138"/>
    </row>
    <row r="182" spans="1:7">
      <c r="E182" s="138"/>
    </row>
    <row r="183" spans="1:7">
      <c r="E183" s="138"/>
    </row>
    <row r="184" spans="1:7">
      <c r="E184" s="138"/>
    </row>
    <row r="185" spans="1:7">
      <c r="E185" s="138"/>
    </row>
    <row r="186" spans="1:7">
      <c r="E186" s="138"/>
    </row>
    <row r="187" spans="1:7">
      <c r="A187" s="169"/>
      <c r="B187" s="169"/>
    </row>
    <row r="188" spans="1:7">
      <c r="A188" s="160"/>
      <c r="B188" s="160"/>
      <c r="C188" s="170"/>
      <c r="D188" s="170"/>
      <c r="E188" s="171"/>
      <c r="F188" s="170"/>
      <c r="G188" s="172"/>
    </row>
    <row r="189" spans="1:7">
      <c r="A189" s="173"/>
      <c r="B189" s="173"/>
      <c r="C189" s="160"/>
      <c r="D189" s="160"/>
      <c r="E189" s="174"/>
      <c r="F189" s="160"/>
      <c r="G189" s="160"/>
    </row>
    <row r="190" spans="1:7">
      <c r="A190" s="160"/>
      <c r="B190" s="160"/>
      <c r="C190" s="160"/>
      <c r="D190" s="160"/>
      <c r="E190" s="174"/>
      <c r="F190" s="160"/>
      <c r="G190" s="160"/>
    </row>
    <row r="191" spans="1:7">
      <c r="A191" s="160"/>
      <c r="B191" s="160"/>
      <c r="C191" s="160"/>
      <c r="D191" s="160"/>
      <c r="E191" s="174"/>
      <c r="F191" s="160"/>
      <c r="G191" s="160"/>
    </row>
    <row r="192" spans="1:7">
      <c r="A192" s="160"/>
      <c r="B192" s="160"/>
      <c r="C192" s="160"/>
      <c r="D192" s="160"/>
      <c r="E192" s="174"/>
      <c r="F192" s="160"/>
      <c r="G192" s="160"/>
    </row>
    <row r="193" spans="1:7">
      <c r="A193" s="160"/>
      <c r="B193" s="160"/>
      <c r="C193" s="160"/>
      <c r="D193" s="160"/>
      <c r="E193" s="174"/>
      <c r="F193" s="160"/>
      <c r="G193" s="160"/>
    </row>
    <row r="194" spans="1:7">
      <c r="A194" s="160"/>
      <c r="B194" s="160"/>
      <c r="C194" s="160"/>
      <c r="D194" s="160"/>
      <c r="E194" s="174"/>
      <c r="F194" s="160"/>
      <c r="G194" s="160"/>
    </row>
    <row r="195" spans="1:7">
      <c r="A195" s="160"/>
      <c r="B195" s="160"/>
      <c r="C195" s="160"/>
      <c r="D195" s="160"/>
      <c r="E195" s="174"/>
      <c r="F195" s="160"/>
      <c r="G195" s="160"/>
    </row>
    <row r="196" spans="1:7">
      <c r="A196" s="160"/>
      <c r="B196" s="160"/>
      <c r="C196" s="160"/>
      <c r="D196" s="160"/>
      <c r="E196" s="174"/>
      <c r="F196" s="160"/>
      <c r="G196" s="160"/>
    </row>
    <row r="197" spans="1:7">
      <c r="A197" s="160"/>
      <c r="B197" s="160"/>
      <c r="C197" s="160"/>
      <c r="D197" s="160"/>
      <c r="E197" s="174"/>
      <c r="F197" s="160"/>
      <c r="G197" s="160"/>
    </row>
    <row r="198" spans="1:7">
      <c r="A198" s="160"/>
      <c r="B198" s="160"/>
      <c r="C198" s="160"/>
      <c r="D198" s="160"/>
      <c r="E198" s="174"/>
      <c r="F198" s="160"/>
      <c r="G198" s="160"/>
    </row>
    <row r="199" spans="1:7">
      <c r="A199" s="160"/>
      <c r="B199" s="160"/>
      <c r="C199" s="160"/>
      <c r="D199" s="160"/>
      <c r="E199" s="174"/>
      <c r="F199" s="160"/>
      <c r="G199" s="160"/>
    </row>
    <row r="200" spans="1:7">
      <c r="A200" s="160"/>
      <c r="B200" s="160"/>
      <c r="C200" s="160"/>
      <c r="D200" s="160"/>
      <c r="E200" s="174"/>
      <c r="F200" s="160"/>
      <c r="G200" s="160"/>
    </row>
    <row r="201" spans="1:7">
      <c r="A201" s="160"/>
      <c r="B201" s="160"/>
      <c r="C201" s="160"/>
      <c r="D201" s="160"/>
      <c r="E201" s="174"/>
      <c r="F201" s="160"/>
      <c r="G201" s="160"/>
    </row>
  </sheetData>
  <mergeCells count="21">
    <mergeCell ref="C138:F138"/>
    <mergeCell ref="A103:A105"/>
    <mergeCell ref="B103:B105"/>
    <mergeCell ref="F104:F105"/>
    <mergeCell ref="G104:G105"/>
    <mergeCell ref="A1:G1"/>
    <mergeCell ref="A3:B3"/>
    <mergeCell ref="A4:B4"/>
    <mergeCell ref="E4:G4"/>
    <mergeCell ref="A12:A18"/>
    <mergeCell ref="B12:B18"/>
    <mergeCell ref="A8:A9"/>
    <mergeCell ref="B8:B9"/>
    <mergeCell ref="F13:F18"/>
    <mergeCell ref="G13:G18"/>
    <mergeCell ref="A27:A28"/>
    <mergeCell ref="B27:B28"/>
    <mergeCell ref="F20:F21"/>
    <mergeCell ref="G20:G21"/>
    <mergeCell ref="A19:A21"/>
    <mergeCell ref="B19:B21"/>
  </mergeCells>
  <printOptions gridLinesSet="0"/>
  <pageMargins left="0.59055118110236227" right="0.39370078740157483" top="0.59055118110236227" bottom="0.59055118110236227" header="0.19685039370078741" footer="0.19685039370078741"/>
  <pageSetup paperSize="9" fitToHeight="0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22F9-46DE-6846-A0C8-CF45CA3CBD6E}">
  <dimension ref="A1:BH4997"/>
  <sheetViews>
    <sheetView topLeftCell="A128" workbookViewId="0">
      <selection activeCell="G157" sqref="G157"/>
    </sheetView>
  </sheetViews>
  <sheetFormatPr baseColWidth="10" defaultColWidth="8.83203125" defaultRowHeight="13" outlineLevelRow="1"/>
  <cols>
    <col min="1" max="1" width="3.5" customWidth="1"/>
    <col min="2" max="2" width="12.5" style="288" customWidth="1"/>
    <col min="3" max="3" width="38.33203125" style="288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>
      <c r="A1" s="415" t="s">
        <v>56</v>
      </c>
      <c r="B1" s="415"/>
      <c r="C1" s="415"/>
      <c r="D1" s="415"/>
      <c r="E1" s="415"/>
      <c r="F1" s="415"/>
      <c r="G1" s="415"/>
      <c r="AG1" t="s">
        <v>372</v>
      </c>
    </row>
    <row r="2" spans="1:60" ht="25" customHeight="1">
      <c r="A2" s="286" t="s">
        <v>373</v>
      </c>
      <c r="B2" s="287" t="s">
        <v>374</v>
      </c>
      <c r="C2" s="416" t="s">
        <v>375</v>
      </c>
      <c r="D2" s="417"/>
      <c r="E2" s="417"/>
      <c r="F2" s="417"/>
      <c r="G2" s="418"/>
      <c r="AG2" t="s">
        <v>376</v>
      </c>
    </row>
    <row r="3" spans="1:60" ht="14" thickBot="1">
      <c r="A3" s="286" t="s">
        <v>377</v>
      </c>
      <c r="B3" s="287" t="s">
        <v>419</v>
      </c>
      <c r="C3" s="101" t="s">
        <v>420</v>
      </c>
      <c r="D3" s="101"/>
      <c r="E3" s="101"/>
      <c r="F3" s="101"/>
      <c r="G3" s="101"/>
      <c r="AC3" s="288" t="s">
        <v>376</v>
      </c>
      <c r="AG3" t="s">
        <v>379</v>
      </c>
    </row>
    <row r="4" spans="1:60" ht="25" customHeight="1" thickTop="1">
      <c r="A4" s="289" t="s">
        <v>380</v>
      </c>
      <c r="B4" s="290" t="s">
        <v>421</v>
      </c>
      <c r="C4" s="419" t="s">
        <v>422</v>
      </c>
      <c r="D4" s="420"/>
      <c r="E4" s="420"/>
      <c r="F4" s="420"/>
      <c r="G4" s="421"/>
      <c r="AG4" t="s">
        <v>383</v>
      </c>
    </row>
    <row r="5" spans="1:60">
      <c r="D5" s="291"/>
    </row>
    <row r="6" spans="1:60" ht="42">
      <c r="A6" s="292" t="s">
        <v>58</v>
      </c>
      <c r="B6" s="293" t="s">
        <v>59</v>
      </c>
      <c r="C6" s="293" t="s">
        <v>60</v>
      </c>
      <c r="D6" s="294" t="s">
        <v>61</v>
      </c>
      <c r="E6" s="292" t="s">
        <v>62</v>
      </c>
      <c r="F6" s="295" t="s">
        <v>63</v>
      </c>
      <c r="G6" s="292" t="s">
        <v>384</v>
      </c>
      <c r="H6" s="296" t="s">
        <v>47</v>
      </c>
      <c r="I6" s="296" t="s">
        <v>385</v>
      </c>
      <c r="J6" s="296" t="s">
        <v>48</v>
      </c>
      <c r="K6" s="296" t="s">
        <v>386</v>
      </c>
      <c r="L6" s="296" t="s">
        <v>38</v>
      </c>
      <c r="M6" s="296" t="s">
        <v>387</v>
      </c>
      <c r="N6" s="296" t="s">
        <v>245</v>
      </c>
      <c r="O6" s="296" t="s">
        <v>246</v>
      </c>
      <c r="P6" s="296" t="s">
        <v>388</v>
      </c>
      <c r="Q6" s="296" t="s">
        <v>389</v>
      </c>
      <c r="R6" s="296" t="s">
        <v>390</v>
      </c>
      <c r="S6" s="296" t="s">
        <v>391</v>
      </c>
      <c r="T6" s="296" t="s">
        <v>392</v>
      </c>
      <c r="U6" s="296" t="s">
        <v>393</v>
      </c>
      <c r="V6" s="296" t="s">
        <v>394</v>
      </c>
      <c r="W6" s="296" t="s">
        <v>16</v>
      </c>
    </row>
    <row r="7" spans="1:60" hidden="1">
      <c r="A7" s="239"/>
      <c r="B7" s="297"/>
      <c r="C7" s="297"/>
      <c r="D7" s="242"/>
      <c r="E7" s="298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</row>
    <row r="8" spans="1:60" ht="14">
      <c r="A8" s="299" t="s">
        <v>65</v>
      </c>
      <c r="B8" s="300" t="s">
        <v>423</v>
      </c>
      <c r="C8" s="301" t="s">
        <v>424</v>
      </c>
      <c r="D8" s="302"/>
      <c r="E8" s="303"/>
      <c r="F8" s="304"/>
      <c r="G8" s="304">
        <f>SUMIF(AG9:AG9,"&lt;&gt;NOR",G9:G9)</f>
        <v>0</v>
      </c>
      <c r="H8" s="304"/>
      <c r="I8" s="304">
        <f>SUM(I9:I9)</f>
        <v>30035.32</v>
      </c>
      <c r="J8" s="304"/>
      <c r="K8" s="304">
        <f>SUM(K9:K9)</f>
        <v>13764.68</v>
      </c>
      <c r="L8" s="304"/>
      <c r="M8" s="304">
        <f>SUM(M9:M9)</f>
        <v>0</v>
      </c>
      <c r="N8" s="304"/>
      <c r="O8" s="304">
        <f>SUM(O9:O9)</f>
        <v>22.51</v>
      </c>
      <c r="P8" s="304"/>
      <c r="Q8" s="305">
        <f>SUM(Q9:Q9)</f>
        <v>0</v>
      </c>
      <c r="R8" s="306"/>
      <c r="S8" s="306"/>
      <c r="T8" s="306"/>
      <c r="U8" s="306"/>
      <c r="V8" s="306">
        <f>SUM(V9:V9)</f>
        <v>34.42</v>
      </c>
      <c r="W8" s="306"/>
      <c r="AG8" t="s">
        <v>397</v>
      </c>
    </row>
    <row r="9" spans="1:60" outlineLevel="1">
      <c r="A9" s="307">
        <v>1</v>
      </c>
      <c r="B9" s="308" t="s">
        <v>425</v>
      </c>
      <c r="C9" s="309" t="s">
        <v>426</v>
      </c>
      <c r="D9" s="310" t="s">
        <v>69</v>
      </c>
      <c r="E9" s="311">
        <v>8.76</v>
      </c>
      <c r="F9" s="312"/>
      <c r="G9" s="312">
        <f>ROUND(E9*F9,2)</f>
        <v>0</v>
      </c>
      <c r="H9" s="312">
        <v>3428.69</v>
      </c>
      <c r="I9" s="312">
        <f>ROUND(E9*H9,2)</f>
        <v>30035.32</v>
      </c>
      <c r="J9" s="312">
        <v>1571.3100000000002</v>
      </c>
      <c r="K9" s="312">
        <f>ROUND(E9*J9,2)</f>
        <v>13764.68</v>
      </c>
      <c r="L9" s="312">
        <v>21</v>
      </c>
      <c r="M9" s="312">
        <f>G9*(1+L9/100)</f>
        <v>0</v>
      </c>
      <c r="N9" s="312">
        <v>2.5698100000000004</v>
      </c>
      <c r="O9" s="312">
        <f>ROUND(E9*N9,2)</f>
        <v>22.51</v>
      </c>
      <c r="P9" s="312">
        <v>0</v>
      </c>
      <c r="Q9" s="313">
        <f>ROUND(E9*P9,2)</f>
        <v>0</v>
      </c>
      <c r="R9" s="314"/>
      <c r="S9" s="314" t="s">
        <v>400</v>
      </c>
      <c r="T9" s="314" t="s">
        <v>400</v>
      </c>
      <c r="U9" s="314">
        <v>3.9290000000000003</v>
      </c>
      <c r="V9" s="314">
        <f>ROUND(E9*U9,2)</f>
        <v>34.42</v>
      </c>
      <c r="W9" s="314"/>
      <c r="X9" s="315"/>
      <c r="Y9" s="315"/>
      <c r="Z9" s="315"/>
      <c r="AA9" s="315"/>
      <c r="AB9" s="315"/>
      <c r="AC9" s="315"/>
      <c r="AD9" s="315"/>
      <c r="AE9" s="315"/>
      <c r="AF9" s="315"/>
      <c r="AG9" s="315" t="s">
        <v>401</v>
      </c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</row>
    <row r="10" spans="1:60" ht="14">
      <c r="A10" s="299" t="s">
        <v>65</v>
      </c>
      <c r="B10" s="300" t="s">
        <v>254</v>
      </c>
      <c r="C10" s="301" t="s">
        <v>255</v>
      </c>
      <c r="D10" s="302"/>
      <c r="E10" s="303"/>
      <c r="F10" s="304"/>
      <c r="G10" s="304">
        <f>SUMIF(AG11:AG11,"&lt;&gt;NOR",G11:G11)</f>
        <v>0</v>
      </c>
      <c r="H10" s="304"/>
      <c r="I10" s="304">
        <f>SUM(I11:I11)</f>
        <v>22381.200000000001</v>
      </c>
      <c r="J10" s="304"/>
      <c r="K10" s="304">
        <f>SUM(K11:K11)</f>
        <v>11780.4</v>
      </c>
      <c r="L10" s="304"/>
      <c r="M10" s="304">
        <f>SUM(M11:M11)</f>
        <v>0</v>
      </c>
      <c r="N10" s="304"/>
      <c r="O10" s="304">
        <f>SUM(O11:O11)</f>
        <v>0.9</v>
      </c>
      <c r="P10" s="304"/>
      <c r="Q10" s="305">
        <f>SUM(Q11:Q11)</f>
        <v>0</v>
      </c>
      <c r="R10" s="306"/>
      <c r="S10" s="306"/>
      <c r="T10" s="306"/>
      <c r="U10" s="306"/>
      <c r="V10" s="306">
        <f>SUM(V11:V11)</f>
        <v>23.42</v>
      </c>
      <c r="W10" s="306"/>
      <c r="AG10" t="s">
        <v>397</v>
      </c>
    </row>
    <row r="11" spans="1:60" outlineLevel="1">
      <c r="A11" s="307">
        <v>2</v>
      </c>
      <c r="B11" s="308" t="s">
        <v>427</v>
      </c>
      <c r="C11" s="309" t="s">
        <v>428</v>
      </c>
      <c r="D11" s="310" t="s">
        <v>84</v>
      </c>
      <c r="E11" s="311">
        <v>0.88</v>
      </c>
      <c r="F11" s="312"/>
      <c r="G11" s="312">
        <f>ROUND(E11*F11,2)</f>
        <v>0</v>
      </c>
      <c r="H11" s="312">
        <v>25433.18</v>
      </c>
      <c r="I11" s="312">
        <f>ROUND(E11*H11,2)</f>
        <v>22381.200000000001</v>
      </c>
      <c r="J11" s="312">
        <v>13386.820000000002</v>
      </c>
      <c r="K11" s="312">
        <f>ROUND(E11*J11,2)</f>
        <v>11780.4</v>
      </c>
      <c r="L11" s="312">
        <v>21</v>
      </c>
      <c r="M11" s="312">
        <f>G11*(1+L11/100)</f>
        <v>0</v>
      </c>
      <c r="N11" s="312">
        <v>1.02139</v>
      </c>
      <c r="O11" s="312">
        <f>ROUND(E11*N11,2)</f>
        <v>0.9</v>
      </c>
      <c r="P11" s="312">
        <v>0</v>
      </c>
      <c r="Q11" s="313">
        <f>ROUND(E11*P11,2)</f>
        <v>0</v>
      </c>
      <c r="R11" s="314"/>
      <c r="S11" s="314" t="s">
        <v>400</v>
      </c>
      <c r="T11" s="314" t="s">
        <v>400</v>
      </c>
      <c r="U11" s="314">
        <v>26.616000000000003</v>
      </c>
      <c r="V11" s="314">
        <f>ROUND(E11*U11,2)</f>
        <v>23.42</v>
      </c>
      <c r="W11" s="314"/>
      <c r="X11" s="315"/>
      <c r="Y11" s="315"/>
      <c r="Z11" s="315"/>
      <c r="AA11" s="315"/>
      <c r="AB11" s="315"/>
      <c r="AC11" s="315"/>
      <c r="AD11" s="315"/>
      <c r="AE11" s="315"/>
      <c r="AF11" s="315"/>
      <c r="AG11" s="315" t="s">
        <v>401</v>
      </c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</row>
    <row r="12" spans="1:60" ht="14">
      <c r="A12" s="299" t="s">
        <v>65</v>
      </c>
      <c r="B12" s="300" t="s">
        <v>395</v>
      </c>
      <c r="C12" s="301" t="s">
        <v>396</v>
      </c>
      <c r="D12" s="302"/>
      <c r="E12" s="303"/>
      <c r="F12" s="304"/>
      <c r="G12" s="304">
        <f>SUMIF(AG13:AG15,"&lt;&gt;NOR",G13:G15)</f>
        <v>0</v>
      </c>
      <c r="H12" s="304"/>
      <c r="I12" s="304">
        <f>SUM(I13:I15)</f>
        <v>20216.96</v>
      </c>
      <c r="J12" s="304"/>
      <c r="K12" s="304">
        <f>SUM(K13:K15)</f>
        <v>25787.040000000001</v>
      </c>
      <c r="L12" s="304"/>
      <c r="M12" s="304">
        <f>SUM(M13:M15)</f>
        <v>0</v>
      </c>
      <c r="N12" s="304"/>
      <c r="O12" s="304">
        <f>SUM(O13:O15)</f>
        <v>1.57</v>
      </c>
      <c r="P12" s="304"/>
      <c r="Q12" s="305">
        <f>SUM(Q13:Q15)</f>
        <v>0</v>
      </c>
      <c r="R12" s="306"/>
      <c r="S12" s="306"/>
      <c r="T12" s="306"/>
      <c r="U12" s="306"/>
      <c r="V12" s="306">
        <f>SUM(V13:V15)</f>
        <v>64.48</v>
      </c>
      <c r="W12" s="306"/>
      <c r="AG12" t="s">
        <v>397</v>
      </c>
    </row>
    <row r="13" spans="1:60" outlineLevel="1">
      <c r="A13" s="316">
        <v>3</v>
      </c>
      <c r="B13" s="317" t="s">
        <v>398</v>
      </c>
      <c r="C13" s="318" t="s">
        <v>399</v>
      </c>
      <c r="D13" s="319" t="s">
        <v>81</v>
      </c>
      <c r="E13" s="320">
        <v>248</v>
      </c>
      <c r="F13" s="321"/>
      <c r="G13" s="321">
        <f>ROUND(E13*F13,2)</f>
        <v>0</v>
      </c>
      <c r="H13" s="321">
        <v>81.52000000000001</v>
      </c>
      <c r="I13" s="321">
        <f>ROUND(E13*H13,2)</f>
        <v>20216.96</v>
      </c>
      <c r="J13" s="321">
        <v>103.98</v>
      </c>
      <c r="K13" s="321">
        <f>ROUND(E13*J13,2)</f>
        <v>25787.040000000001</v>
      </c>
      <c r="L13" s="321">
        <v>21</v>
      </c>
      <c r="M13" s="321">
        <f>G13*(1+L13/100)</f>
        <v>0</v>
      </c>
      <c r="N13" s="321">
        <v>6.3500000000000006E-3</v>
      </c>
      <c r="O13" s="321">
        <f>ROUND(E13*N13,2)</f>
        <v>1.57</v>
      </c>
      <c r="P13" s="321">
        <v>0</v>
      </c>
      <c r="Q13" s="322">
        <f>ROUND(E13*P13,2)</f>
        <v>0</v>
      </c>
      <c r="R13" s="314"/>
      <c r="S13" s="314" t="s">
        <v>400</v>
      </c>
      <c r="T13" s="314" t="s">
        <v>400</v>
      </c>
      <c r="U13" s="314">
        <v>0.26</v>
      </c>
      <c r="V13" s="314">
        <f>ROUND(E13*U13,2)</f>
        <v>64.48</v>
      </c>
      <c r="W13" s="314"/>
      <c r="X13" s="315"/>
      <c r="Y13" s="315"/>
      <c r="Z13" s="315"/>
      <c r="AA13" s="315"/>
      <c r="AB13" s="315"/>
      <c r="AC13" s="315"/>
      <c r="AD13" s="315"/>
      <c r="AE13" s="315"/>
      <c r="AF13" s="315"/>
      <c r="AG13" s="315" t="s">
        <v>401</v>
      </c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</row>
    <row r="14" spans="1:60" outlineLevel="1">
      <c r="A14" s="323"/>
      <c r="B14" s="324"/>
      <c r="C14" s="325" t="s">
        <v>429</v>
      </c>
      <c r="D14" s="326"/>
      <c r="E14" s="327">
        <v>170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5"/>
      <c r="Y14" s="315"/>
      <c r="Z14" s="315"/>
      <c r="AA14" s="315"/>
      <c r="AB14" s="315"/>
      <c r="AC14" s="315"/>
      <c r="AD14" s="315"/>
      <c r="AE14" s="315"/>
      <c r="AF14" s="315"/>
      <c r="AG14" s="315" t="s">
        <v>408</v>
      </c>
      <c r="AH14" s="315">
        <v>0</v>
      </c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</row>
    <row r="15" spans="1:60" outlineLevel="1">
      <c r="A15" s="323"/>
      <c r="B15" s="324"/>
      <c r="C15" s="325" t="s">
        <v>430</v>
      </c>
      <c r="D15" s="326"/>
      <c r="E15" s="327">
        <v>78</v>
      </c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5"/>
      <c r="Y15" s="315"/>
      <c r="Z15" s="315"/>
      <c r="AA15" s="315"/>
      <c r="AB15" s="315"/>
      <c r="AC15" s="315"/>
      <c r="AD15" s="315"/>
      <c r="AE15" s="315"/>
      <c r="AF15" s="315"/>
      <c r="AG15" s="315" t="s">
        <v>408</v>
      </c>
      <c r="AH15" s="315">
        <v>0</v>
      </c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</row>
    <row r="16" spans="1:60" ht="28">
      <c r="A16" s="299" t="s">
        <v>65</v>
      </c>
      <c r="B16" s="300" t="s">
        <v>277</v>
      </c>
      <c r="C16" s="301" t="s">
        <v>278</v>
      </c>
      <c r="D16" s="302"/>
      <c r="E16" s="303"/>
      <c r="F16" s="304"/>
      <c r="G16" s="304">
        <f>SUMIF(AG17:AG18,"&lt;&gt;NOR",G17:G18)</f>
        <v>0</v>
      </c>
      <c r="H16" s="304"/>
      <c r="I16" s="304">
        <f>SUM(I17:I18)</f>
        <v>28002.240000000002</v>
      </c>
      <c r="J16" s="304"/>
      <c r="K16" s="304">
        <f>SUM(K17:K18)</f>
        <v>29588.16</v>
      </c>
      <c r="L16" s="304"/>
      <c r="M16" s="304">
        <f>SUM(M17:M18)</f>
        <v>0</v>
      </c>
      <c r="N16" s="304"/>
      <c r="O16" s="304">
        <f>SUM(O17:O18)</f>
        <v>0</v>
      </c>
      <c r="P16" s="304"/>
      <c r="Q16" s="305">
        <f>SUM(Q17:Q18)</f>
        <v>0</v>
      </c>
      <c r="R16" s="306"/>
      <c r="S16" s="306"/>
      <c r="T16" s="306"/>
      <c r="U16" s="306"/>
      <c r="V16" s="306">
        <f>SUM(V17:V18)</f>
        <v>61.82</v>
      </c>
      <c r="W16" s="306"/>
      <c r="AG16" t="s">
        <v>397</v>
      </c>
    </row>
    <row r="17" spans="1:60" ht="24" outlineLevel="1">
      <c r="A17" s="316">
        <v>4</v>
      </c>
      <c r="B17" s="317" t="s">
        <v>431</v>
      </c>
      <c r="C17" s="341" t="s">
        <v>610</v>
      </c>
      <c r="D17" s="319" t="s">
        <v>81</v>
      </c>
      <c r="E17" s="320">
        <v>672</v>
      </c>
      <c r="F17" s="321"/>
      <c r="G17" s="321">
        <f>ROUND(E17*F17,2)</f>
        <v>0</v>
      </c>
      <c r="H17" s="321">
        <v>41.67</v>
      </c>
      <c r="I17" s="321">
        <f>ROUND(E17*H17,2)</f>
        <v>28002.240000000002</v>
      </c>
      <c r="J17" s="321">
        <v>44.03</v>
      </c>
      <c r="K17" s="321">
        <f>ROUND(E17*J17,2)</f>
        <v>29588.16</v>
      </c>
      <c r="L17" s="321">
        <v>21</v>
      </c>
      <c r="M17" s="321">
        <f>G17*(1+L17/100)</f>
        <v>0</v>
      </c>
      <c r="N17" s="321">
        <v>0</v>
      </c>
      <c r="O17" s="321">
        <f>ROUND(E17*N17,2)</f>
        <v>0</v>
      </c>
      <c r="P17" s="321">
        <v>0</v>
      </c>
      <c r="Q17" s="322">
        <f>ROUND(E17*P17,2)</f>
        <v>0</v>
      </c>
      <c r="R17" s="314"/>
      <c r="S17" s="314" t="s">
        <v>400</v>
      </c>
      <c r="T17" s="314" t="s">
        <v>400</v>
      </c>
      <c r="U17" s="314">
        <v>9.2000000000000012E-2</v>
      </c>
      <c r="V17" s="314">
        <f>ROUND(E17*U17,2)</f>
        <v>61.82</v>
      </c>
      <c r="W17" s="314"/>
      <c r="X17" s="315"/>
      <c r="Y17" s="315"/>
      <c r="Z17" s="315"/>
      <c r="AA17" s="315"/>
      <c r="AB17" s="315"/>
      <c r="AC17" s="315"/>
      <c r="AD17" s="315"/>
      <c r="AE17" s="315"/>
      <c r="AF17" s="315"/>
      <c r="AG17" s="315" t="s">
        <v>401</v>
      </c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</row>
    <row r="18" spans="1:60" outlineLevel="1">
      <c r="A18" s="323"/>
      <c r="B18" s="324"/>
      <c r="C18" s="325" t="s">
        <v>432</v>
      </c>
      <c r="D18" s="326"/>
      <c r="E18" s="327">
        <v>672</v>
      </c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5"/>
      <c r="Y18" s="315"/>
      <c r="Z18" s="315"/>
      <c r="AA18" s="315"/>
      <c r="AB18" s="315"/>
      <c r="AC18" s="315"/>
      <c r="AD18" s="315"/>
      <c r="AE18" s="315"/>
      <c r="AF18" s="315"/>
      <c r="AG18" s="315" t="s">
        <v>408</v>
      </c>
      <c r="AH18" s="315">
        <v>0</v>
      </c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</row>
    <row r="19" spans="1:60" ht="14">
      <c r="A19" s="299" t="s">
        <v>65</v>
      </c>
      <c r="B19" s="300" t="s">
        <v>70</v>
      </c>
      <c r="C19" s="301" t="s">
        <v>71</v>
      </c>
      <c r="D19" s="302"/>
      <c r="E19" s="303"/>
      <c r="F19" s="304"/>
      <c r="G19" s="304">
        <f>SUMIF(AG20:AG22,"&lt;&gt;NOR",G20:G22)</f>
        <v>0</v>
      </c>
      <c r="H19" s="304"/>
      <c r="I19" s="304">
        <f>SUM(I20:I22)</f>
        <v>36698.660000000003</v>
      </c>
      <c r="J19" s="304"/>
      <c r="K19" s="304">
        <f>SUM(K20:K22)</f>
        <v>64223.839999999997</v>
      </c>
      <c r="L19" s="304"/>
      <c r="M19" s="304">
        <f>SUM(M20:M22)</f>
        <v>0</v>
      </c>
      <c r="N19" s="304"/>
      <c r="O19" s="304">
        <f>SUM(O20:O22)</f>
        <v>0</v>
      </c>
      <c r="P19" s="304"/>
      <c r="Q19" s="305">
        <f>SUM(Q20:Q22)</f>
        <v>0.78</v>
      </c>
      <c r="R19" s="306"/>
      <c r="S19" s="306"/>
      <c r="T19" s="306"/>
      <c r="U19" s="306"/>
      <c r="V19" s="306">
        <f>SUM(V20:V22)</f>
        <v>128.38</v>
      </c>
      <c r="W19" s="306"/>
      <c r="AG19" t="s">
        <v>397</v>
      </c>
    </row>
    <row r="20" spans="1:60" outlineLevel="1">
      <c r="A20" s="316">
        <v>5</v>
      </c>
      <c r="B20" s="317" t="s">
        <v>433</v>
      </c>
      <c r="C20" s="318" t="s">
        <v>434</v>
      </c>
      <c r="D20" s="319" t="s">
        <v>78</v>
      </c>
      <c r="E20" s="320">
        <v>39.5</v>
      </c>
      <c r="F20" s="321"/>
      <c r="G20" s="321">
        <f>ROUND(E20*F20,2)</f>
        <v>0</v>
      </c>
      <c r="H20" s="321">
        <v>929.08</v>
      </c>
      <c r="I20" s="321">
        <f>ROUND(E20*H20,2)</f>
        <v>36698.660000000003</v>
      </c>
      <c r="J20" s="321">
        <v>1625.92</v>
      </c>
      <c r="K20" s="321">
        <f>ROUND(E20*J20,2)</f>
        <v>64223.839999999997</v>
      </c>
      <c r="L20" s="321">
        <v>21</v>
      </c>
      <c r="M20" s="321">
        <f>G20*(1+L20/100)</f>
        <v>0</v>
      </c>
      <c r="N20" s="321">
        <v>0</v>
      </c>
      <c r="O20" s="321">
        <f>ROUND(E20*N20,2)</f>
        <v>0</v>
      </c>
      <c r="P20" s="321">
        <v>1.9630000000000002E-2</v>
      </c>
      <c r="Q20" s="322">
        <f>ROUND(E20*P20,2)</f>
        <v>0.78</v>
      </c>
      <c r="R20" s="314"/>
      <c r="S20" s="314" t="s">
        <v>400</v>
      </c>
      <c r="T20" s="314" t="s">
        <v>400</v>
      </c>
      <c r="U20" s="314">
        <v>3.25</v>
      </c>
      <c r="V20" s="314">
        <f>ROUND(E20*U20,2)</f>
        <v>128.38</v>
      </c>
      <c r="W20" s="314"/>
      <c r="X20" s="315"/>
      <c r="Y20" s="315"/>
      <c r="Z20" s="315"/>
      <c r="AA20" s="315"/>
      <c r="AB20" s="315"/>
      <c r="AC20" s="315"/>
      <c r="AD20" s="315"/>
      <c r="AE20" s="315"/>
      <c r="AF20" s="315"/>
      <c r="AG20" s="315" t="s">
        <v>401</v>
      </c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G20" s="315"/>
      <c r="BH20" s="315"/>
    </row>
    <row r="21" spans="1:60" outlineLevel="1">
      <c r="A21" s="323"/>
      <c r="B21" s="324"/>
      <c r="C21" s="325" t="s">
        <v>435</v>
      </c>
      <c r="D21" s="326"/>
      <c r="E21" s="327">
        <v>20.5</v>
      </c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5"/>
      <c r="Y21" s="315"/>
      <c r="Z21" s="315"/>
      <c r="AA21" s="315"/>
      <c r="AB21" s="315"/>
      <c r="AC21" s="315"/>
      <c r="AD21" s="315"/>
      <c r="AE21" s="315"/>
      <c r="AF21" s="315"/>
      <c r="AG21" s="315" t="s">
        <v>408</v>
      </c>
      <c r="AH21" s="315">
        <v>0</v>
      </c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5"/>
      <c r="BE21" s="315"/>
      <c r="BF21" s="315"/>
      <c r="BG21" s="315"/>
      <c r="BH21" s="315"/>
    </row>
    <row r="22" spans="1:60" outlineLevel="1">
      <c r="A22" s="323"/>
      <c r="B22" s="324"/>
      <c r="C22" s="325" t="s">
        <v>436</v>
      </c>
      <c r="D22" s="326"/>
      <c r="E22" s="327">
        <v>19</v>
      </c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5"/>
      <c r="Y22" s="315"/>
      <c r="Z22" s="315"/>
      <c r="AA22" s="315"/>
      <c r="AB22" s="315"/>
      <c r="AC22" s="315"/>
      <c r="AD22" s="315"/>
      <c r="AE22" s="315"/>
      <c r="AF22" s="315"/>
      <c r="AG22" s="315" t="s">
        <v>408</v>
      </c>
      <c r="AH22" s="315">
        <v>0</v>
      </c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5"/>
      <c r="BE22" s="315"/>
      <c r="BF22" s="315"/>
      <c r="BG22" s="315"/>
      <c r="BH22" s="315"/>
    </row>
    <row r="23" spans="1:60" ht="14">
      <c r="A23" s="299" t="s">
        <v>65</v>
      </c>
      <c r="B23" s="300" t="s">
        <v>95</v>
      </c>
      <c r="C23" s="301" t="s">
        <v>96</v>
      </c>
      <c r="D23" s="302"/>
      <c r="E23" s="303"/>
      <c r="F23" s="304"/>
      <c r="G23" s="304">
        <f>SUMIF(AG24:AG24,"&lt;&gt;NOR",G24:G24)</f>
        <v>0</v>
      </c>
      <c r="H23" s="304"/>
      <c r="I23" s="304">
        <f>SUM(I24:I24)</f>
        <v>0</v>
      </c>
      <c r="J23" s="304"/>
      <c r="K23" s="304">
        <f>SUM(K24:K24)</f>
        <v>2281.89</v>
      </c>
      <c r="L23" s="304"/>
      <c r="M23" s="304">
        <f>SUM(M24:M24)</f>
        <v>0</v>
      </c>
      <c r="N23" s="304"/>
      <c r="O23" s="304">
        <f>SUM(O24:O24)</f>
        <v>0</v>
      </c>
      <c r="P23" s="304"/>
      <c r="Q23" s="305">
        <f>SUM(Q24:Q24)</f>
        <v>0</v>
      </c>
      <c r="R23" s="306"/>
      <c r="S23" s="306"/>
      <c r="T23" s="306"/>
      <c r="U23" s="306"/>
      <c r="V23" s="306">
        <f>SUM(V24:V24)</f>
        <v>5.31</v>
      </c>
      <c r="W23" s="306"/>
      <c r="AG23" t="s">
        <v>397</v>
      </c>
    </row>
    <row r="24" spans="1:60" outlineLevel="1">
      <c r="A24" s="307">
        <v>6</v>
      </c>
      <c r="B24" s="308" t="s">
        <v>402</v>
      </c>
      <c r="C24" s="309" t="s">
        <v>98</v>
      </c>
      <c r="D24" s="310" t="s">
        <v>84</v>
      </c>
      <c r="E24" s="311">
        <v>1.5748000000000002</v>
      </c>
      <c r="F24" s="312"/>
      <c r="G24" s="312">
        <f>ROUND(E24*F24,2)</f>
        <v>0</v>
      </c>
      <c r="H24" s="312">
        <v>0</v>
      </c>
      <c r="I24" s="312">
        <f>ROUND(E24*H24,2)</f>
        <v>0</v>
      </c>
      <c r="J24" s="312">
        <v>1449</v>
      </c>
      <c r="K24" s="312">
        <f>ROUND(E24*J24,2)</f>
        <v>2281.89</v>
      </c>
      <c r="L24" s="312">
        <v>21</v>
      </c>
      <c r="M24" s="312">
        <f>G24*(1+L24/100)</f>
        <v>0</v>
      </c>
      <c r="N24" s="312">
        <v>0</v>
      </c>
      <c r="O24" s="312">
        <f>ROUND(E24*N24,2)</f>
        <v>0</v>
      </c>
      <c r="P24" s="312">
        <v>0</v>
      </c>
      <c r="Q24" s="313">
        <f>ROUND(E24*P24,2)</f>
        <v>0</v>
      </c>
      <c r="R24" s="314"/>
      <c r="S24" s="314" t="s">
        <v>400</v>
      </c>
      <c r="T24" s="314" t="s">
        <v>400</v>
      </c>
      <c r="U24" s="314">
        <v>3.3720000000000003</v>
      </c>
      <c r="V24" s="314">
        <f>ROUND(E24*U24,2)</f>
        <v>5.31</v>
      </c>
      <c r="W24" s="314"/>
      <c r="X24" s="315"/>
      <c r="Y24" s="315"/>
      <c r="Z24" s="315"/>
      <c r="AA24" s="315"/>
      <c r="AB24" s="315"/>
      <c r="AC24" s="315"/>
      <c r="AD24" s="315"/>
      <c r="AE24" s="315"/>
      <c r="AF24" s="315"/>
      <c r="AG24" s="315" t="s">
        <v>403</v>
      </c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5"/>
      <c r="BG24" s="315"/>
      <c r="BH24" s="315"/>
    </row>
    <row r="25" spans="1:60" ht="14">
      <c r="A25" s="299" t="s">
        <v>65</v>
      </c>
      <c r="B25" s="300" t="s">
        <v>354</v>
      </c>
      <c r="C25" s="301" t="s">
        <v>355</v>
      </c>
      <c r="D25" s="302"/>
      <c r="E25" s="303"/>
      <c r="F25" s="304"/>
      <c r="G25" s="304">
        <f>SUMIF(AG26:AG143,"&lt;&gt;NOR",G26:G143)</f>
        <v>0</v>
      </c>
      <c r="H25" s="304"/>
      <c r="I25" s="304">
        <f>SUM(I26:I143)</f>
        <v>1734536.08</v>
      </c>
      <c r="J25" s="304"/>
      <c r="K25" s="304">
        <f>SUM(K26:K143)</f>
        <v>8114599.75</v>
      </c>
      <c r="L25" s="304"/>
      <c r="M25" s="304">
        <f>SUM(M26:M143)</f>
        <v>0</v>
      </c>
      <c r="N25" s="304"/>
      <c r="O25" s="304">
        <f>SUM(O26:O143)</f>
        <v>166.34999999999997</v>
      </c>
      <c r="P25" s="304"/>
      <c r="Q25" s="305">
        <f>SUM(Q26:Q143)</f>
        <v>0</v>
      </c>
      <c r="R25" s="306"/>
      <c r="S25" s="306"/>
      <c r="T25" s="306"/>
      <c r="U25" s="306"/>
      <c r="V25" s="306">
        <f>SUM(V26:V143)</f>
        <v>7607.35</v>
      </c>
      <c r="W25" s="306"/>
      <c r="AG25" t="s">
        <v>397</v>
      </c>
    </row>
    <row r="26" spans="1:60" outlineLevel="1">
      <c r="A26" s="316">
        <v>7</v>
      </c>
      <c r="B26" s="317" t="s">
        <v>437</v>
      </c>
      <c r="C26" s="318" t="s">
        <v>438</v>
      </c>
      <c r="D26" s="319" t="s">
        <v>126</v>
      </c>
      <c r="E26" s="320">
        <v>1987.2</v>
      </c>
      <c r="F26" s="321"/>
      <c r="G26" s="321">
        <f>ROUND(E26*F26,2)</f>
        <v>0</v>
      </c>
      <c r="H26" s="321">
        <v>7.37</v>
      </c>
      <c r="I26" s="321">
        <f>ROUND(E26*H26,2)</f>
        <v>14645.66</v>
      </c>
      <c r="J26" s="321">
        <v>45.63</v>
      </c>
      <c r="K26" s="321">
        <f>ROUND(E26*J26,2)</f>
        <v>90675.94</v>
      </c>
      <c r="L26" s="321">
        <v>21</v>
      </c>
      <c r="M26" s="321">
        <f>G26*(1+L26/100)</f>
        <v>0</v>
      </c>
      <c r="N26" s="321">
        <v>5.0000000000000002E-5</v>
      </c>
      <c r="O26" s="321">
        <f>ROUND(E26*N26,2)</f>
        <v>0.1</v>
      </c>
      <c r="P26" s="321">
        <v>0</v>
      </c>
      <c r="Q26" s="322">
        <f>ROUND(E26*P26,2)</f>
        <v>0</v>
      </c>
      <c r="R26" s="314"/>
      <c r="S26" s="314" t="s">
        <v>400</v>
      </c>
      <c r="T26" s="314" t="s">
        <v>400</v>
      </c>
      <c r="U26" s="314">
        <v>0.1</v>
      </c>
      <c r="V26" s="314">
        <f>ROUND(E26*U26,2)</f>
        <v>198.72</v>
      </c>
      <c r="W26" s="314"/>
      <c r="X26" s="315"/>
      <c r="Y26" s="315"/>
      <c r="Z26" s="315"/>
      <c r="AA26" s="315"/>
      <c r="AB26" s="315"/>
      <c r="AC26" s="315"/>
      <c r="AD26" s="315"/>
      <c r="AE26" s="315"/>
      <c r="AF26" s="315"/>
      <c r="AG26" s="315" t="s">
        <v>401</v>
      </c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5"/>
      <c r="BE26" s="315"/>
      <c r="BF26" s="315"/>
      <c r="BG26" s="315"/>
      <c r="BH26" s="315"/>
    </row>
    <row r="27" spans="1:60" outlineLevel="1">
      <c r="A27" s="323"/>
      <c r="B27" s="324"/>
      <c r="C27" s="325" t="s">
        <v>439</v>
      </c>
      <c r="D27" s="326"/>
      <c r="E27" s="327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5"/>
      <c r="Y27" s="315"/>
      <c r="Z27" s="315"/>
      <c r="AA27" s="315"/>
      <c r="AB27" s="315"/>
      <c r="AC27" s="315"/>
      <c r="AD27" s="315"/>
      <c r="AE27" s="315"/>
      <c r="AF27" s="315"/>
      <c r="AG27" s="315" t="s">
        <v>408</v>
      </c>
      <c r="AH27" s="315">
        <v>0</v>
      </c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5"/>
      <c r="BE27" s="315"/>
      <c r="BF27" s="315"/>
      <c r="BG27" s="315"/>
      <c r="BH27" s="315"/>
    </row>
    <row r="28" spans="1:60" outlineLevel="1">
      <c r="A28" s="323"/>
      <c r="B28" s="324"/>
      <c r="C28" s="325" t="s">
        <v>440</v>
      </c>
      <c r="D28" s="326"/>
      <c r="E28" s="327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5"/>
      <c r="Y28" s="315"/>
      <c r="Z28" s="315"/>
      <c r="AA28" s="315"/>
      <c r="AB28" s="315"/>
      <c r="AC28" s="315"/>
      <c r="AD28" s="315"/>
      <c r="AE28" s="315"/>
      <c r="AF28" s="315"/>
      <c r="AG28" s="315" t="s">
        <v>408</v>
      </c>
      <c r="AH28" s="315">
        <v>0</v>
      </c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5"/>
      <c r="BE28" s="315"/>
      <c r="BF28" s="315"/>
      <c r="BG28" s="315"/>
      <c r="BH28" s="315"/>
    </row>
    <row r="29" spans="1:60" outlineLevel="1">
      <c r="A29" s="323"/>
      <c r="B29" s="324"/>
      <c r="C29" s="325" t="s">
        <v>441</v>
      </c>
      <c r="D29" s="326"/>
      <c r="E29" s="327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5"/>
      <c r="Y29" s="315"/>
      <c r="Z29" s="315"/>
      <c r="AA29" s="315"/>
      <c r="AB29" s="315"/>
      <c r="AC29" s="315"/>
      <c r="AD29" s="315"/>
      <c r="AE29" s="315"/>
      <c r="AF29" s="315"/>
      <c r="AG29" s="315" t="s">
        <v>408</v>
      </c>
      <c r="AH29" s="315">
        <v>0</v>
      </c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5"/>
      <c r="BE29" s="315"/>
      <c r="BF29" s="315"/>
      <c r="BG29" s="315"/>
      <c r="BH29" s="315"/>
    </row>
    <row r="30" spans="1:60" outlineLevel="1">
      <c r="A30" s="323"/>
      <c r="B30" s="324"/>
      <c r="C30" s="325" t="s">
        <v>442</v>
      </c>
      <c r="D30" s="326"/>
      <c r="E30" s="327">
        <v>1987.2</v>
      </c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5"/>
      <c r="Y30" s="315"/>
      <c r="Z30" s="315"/>
      <c r="AA30" s="315"/>
      <c r="AB30" s="315"/>
      <c r="AC30" s="315"/>
      <c r="AD30" s="315"/>
      <c r="AE30" s="315"/>
      <c r="AF30" s="315"/>
      <c r="AG30" s="315" t="s">
        <v>408</v>
      </c>
      <c r="AH30" s="315">
        <v>0</v>
      </c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5"/>
      <c r="BE30" s="315"/>
      <c r="BF30" s="315"/>
      <c r="BG30" s="315"/>
      <c r="BH30" s="315"/>
    </row>
    <row r="31" spans="1:60" outlineLevel="1">
      <c r="A31" s="316">
        <v>8</v>
      </c>
      <c r="B31" s="317" t="s">
        <v>443</v>
      </c>
      <c r="C31" s="318" t="s">
        <v>444</v>
      </c>
      <c r="D31" s="319" t="s">
        <v>126</v>
      </c>
      <c r="E31" s="320">
        <v>84625.400000000009</v>
      </c>
      <c r="F31" s="321"/>
      <c r="G31" s="321">
        <f>ROUND(E31*F31,2)</f>
        <v>0</v>
      </c>
      <c r="H31" s="321">
        <v>6.5500000000000007</v>
      </c>
      <c r="I31" s="321">
        <f>ROUND(E31*H31,2)</f>
        <v>554296.37</v>
      </c>
      <c r="J31" s="321">
        <v>39.75</v>
      </c>
      <c r="K31" s="321">
        <f>ROUND(E31*J31,2)</f>
        <v>3363859.65</v>
      </c>
      <c r="L31" s="321">
        <v>21</v>
      </c>
      <c r="M31" s="321">
        <f>G31*(1+L31/100)</f>
        <v>0</v>
      </c>
      <c r="N31" s="321">
        <v>5.0000000000000002E-5</v>
      </c>
      <c r="O31" s="321">
        <f>ROUND(E31*N31,2)</f>
        <v>4.2300000000000004</v>
      </c>
      <c r="P31" s="321">
        <v>0</v>
      </c>
      <c r="Q31" s="322">
        <f>ROUND(E31*P31,2)</f>
        <v>0</v>
      </c>
      <c r="R31" s="314"/>
      <c r="S31" s="314" t="s">
        <v>400</v>
      </c>
      <c r="T31" s="314" t="s">
        <v>400</v>
      </c>
      <c r="U31" s="314">
        <v>8.4000000000000005E-2</v>
      </c>
      <c r="V31" s="314">
        <f>ROUND(E31*U31,2)</f>
        <v>7108.53</v>
      </c>
      <c r="W31" s="314"/>
      <c r="X31" s="315"/>
      <c r="Y31" s="315"/>
      <c r="Z31" s="315"/>
      <c r="AA31" s="315"/>
      <c r="AB31" s="315"/>
      <c r="AC31" s="315"/>
      <c r="AD31" s="315"/>
      <c r="AE31" s="315"/>
      <c r="AF31" s="315"/>
      <c r="AG31" s="315" t="s">
        <v>401</v>
      </c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</row>
    <row r="32" spans="1:60" outlineLevel="1">
      <c r="A32" s="323"/>
      <c r="B32" s="324"/>
      <c r="C32" s="325" t="s">
        <v>445</v>
      </c>
      <c r="D32" s="326"/>
      <c r="E32" s="327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5"/>
      <c r="Y32" s="315"/>
      <c r="Z32" s="315"/>
      <c r="AA32" s="315"/>
      <c r="AB32" s="315"/>
      <c r="AC32" s="315"/>
      <c r="AD32" s="315"/>
      <c r="AE32" s="315"/>
      <c r="AF32" s="315"/>
      <c r="AG32" s="315" t="s">
        <v>408</v>
      </c>
      <c r="AH32" s="315">
        <v>0</v>
      </c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5"/>
      <c r="BE32" s="315"/>
      <c r="BF32" s="315"/>
      <c r="BG32" s="315"/>
      <c r="BH32" s="315"/>
    </row>
    <row r="33" spans="1:60" outlineLevel="1">
      <c r="A33" s="323"/>
      <c r="B33" s="324"/>
      <c r="C33" s="325" t="s">
        <v>446</v>
      </c>
      <c r="D33" s="326"/>
      <c r="E33" s="327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5"/>
      <c r="Y33" s="315"/>
      <c r="Z33" s="315"/>
      <c r="AA33" s="315"/>
      <c r="AB33" s="315"/>
      <c r="AC33" s="315"/>
      <c r="AD33" s="315"/>
      <c r="AE33" s="315"/>
      <c r="AF33" s="315"/>
      <c r="AG33" s="315" t="s">
        <v>408</v>
      </c>
      <c r="AH33" s="315">
        <v>0</v>
      </c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</row>
    <row r="34" spans="1:60" outlineLevel="1">
      <c r="A34" s="323"/>
      <c r="B34" s="324"/>
      <c r="C34" s="325" t="s">
        <v>447</v>
      </c>
      <c r="D34" s="326"/>
      <c r="E34" s="327">
        <v>55483.3</v>
      </c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5"/>
      <c r="Y34" s="315"/>
      <c r="Z34" s="315"/>
      <c r="AA34" s="315"/>
      <c r="AB34" s="315"/>
      <c r="AC34" s="315"/>
      <c r="AD34" s="315"/>
      <c r="AE34" s="315"/>
      <c r="AF34" s="315"/>
      <c r="AG34" s="315" t="s">
        <v>408</v>
      </c>
      <c r="AH34" s="315">
        <v>0</v>
      </c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</row>
    <row r="35" spans="1:60" outlineLevel="1">
      <c r="A35" s="323"/>
      <c r="B35" s="324"/>
      <c r="C35" s="325" t="s">
        <v>448</v>
      </c>
      <c r="D35" s="326"/>
      <c r="E35" s="327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5"/>
      <c r="Y35" s="315"/>
      <c r="Z35" s="315"/>
      <c r="AA35" s="315"/>
      <c r="AB35" s="315"/>
      <c r="AC35" s="315"/>
      <c r="AD35" s="315"/>
      <c r="AE35" s="315"/>
      <c r="AF35" s="315"/>
      <c r="AG35" s="315" t="s">
        <v>408</v>
      </c>
      <c r="AH35" s="315">
        <v>0</v>
      </c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5"/>
      <c r="BE35" s="315"/>
      <c r="BF35" s="315"/>
      <c r="BG35" s="315"/>
      <c r="BH35" s="315"/>
    </row>
    <row r="36" spans="1:60" outlineLevel="1">
      <c r="A36" s="323"/>
      <c r="B36" s="324"/>
      <c r="C36" s="325" t="s">
        <v>449</v>
      </c>
      <c r="D36" s="326"/>
      <c r="E36" s="327">
        <v>29142.100000000002</v>
      </c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5"/>
      <c r="Y36" s="315"/>
      <c r="Z36" s="315"/>
      <c r="AA36" s="315"/>
      <c r="AB36" s="315"/>
      <c r="AC36" s="315"/>
      <c r="AD36" s="315"/>
      <c r="AE36" s="315"/>
      <c r="AF36" s="315"/>
      <c r="AG36" s="315" t="s">
        <v>408</v>
      </c>
      <c r="AH36" s="315">
        <v>0</v>
      </c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5"/>
      <c r="BE36" s="315"/>
      <c r="BF36" s="315"/>
      <c r="BG36" s="315"/>
      <c r="BH36" s="315"/>
    </row>
    <row r="37" spans="1:60" outlineLevel="1">
      <c r="A37" s="316">
        <v>9</v>
      </c>
      <c r="B37" s="317" t="s">
        <v>450</v>
      </c>
      <c r="C37" s="318" t="s">
        <v>451</v>
      </c>
      <c r="D37" s="319" t="s">
        <v>243</v>
      </c>
      <c r="E37" s="320">
        <v>1</v>
      </c>
      <c r="F37" s="321"/>
      <c r="G37" s="321">
        <f>ROUND(E37*F37,2)</f>
        <v>0</v>
      </c>
      <c r="H37" s="321">
        <v>0</v>
      </c>
      <c r="I37" s="321">
        <f>ROUND(E37*H37,2)</f>
        <v>0</v>
      </c>
      <c r="J37" s="321">
        <v>53</v>
      </c>
      <c r="K37" s="321">
        <f>ROUND(E37*J37,2)</f>
        <v>53</v>
      </c>
      <c r="L37" s="321">
        <v>21</v>
      </c>
      <c r="M37" s="321">
        <f>G37*(1+L37/100)</f>
        <v>0</v>
      </c>
      <c r="N37" s="321">
        <v>5.0000000000000002E-5</v>
      </c>
      <c r="O37" s="321">
        <f>ROUND(E37*N37,2)</f>
        <v>0</v>
      </c>
      <c r="P37" s="321">
        <v>0</v>
      </c>
      <c r="Q37" s="322">
        <f>ROUND(E37*P37,2)</f>
        <v>0</v>
      </c>
      <c r="R37" s="314"/>
      <c r="S37" s="314" t="s">
        <v>414</v>
      </c>
      <c r="T37" s="314" t="s">
        <v>400</v>
      </c>
      <c r="U37" s="314">
        <v>0.1</v>
      </c>
      <c r="V37" s="314">
        <f>ROUND(E37*U37,2)</f>
        <v>0.1</v>
      </c>
      <c r="W37" s="314"/>
      <c r="X37" s="315"/>
      <c r="Y37" s="315"/>
      <c r="Z37" s="315"/>
      <c r="AA37" s="315"/>
      <c r="AB37" s="315"/>
      <c r="AC37" s="315"/>
      <c r="AD37" s="315"/>
      <c r="AE37" s="315"/>
      <c r="AF37" s="315"/>
      <c r="AG37" s="315" t="s">
        <v>401</v>
      </c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5"/>
      <c r="BE37" s="315"/>
      <c r="BF37" s="315"/>
      <c r="BG37" s="315"/>
      <c r="BH37" s="315"/>
    </row>
    <row r="38" spans="1:60" outlineLevel="1">
      <c r="A38" s="323"/>
      <c r="B38" s="324"/>
      <c r="C38" s="325" t="s">
        <v>439</v>
      </c>
      <c r="D38" s="326"/>
      <c r="E38" s="327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5"/>
      <c r="Y38" s="315"/>
      <c r="Z38" s="315"/>
      <c r="AA38" s="315"/>
      <c r="AB38" s="315"/>
      <c r="AC38" s="315"/>
      <c r="AD38" s="315"/>
      <c r="AE38" s="315"/>
      <c r="AF38" s="315"/>
      <c r="AG38" s="315" t="s">
        <v>408</v>
      </c>
      <c r="AH38" s="315">
        <v>0</v>
      </c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5"/>
      <c r="BE38" s="315"/>
      <c r="BF38" s="315"/>
      <c r="BG38" s="315"/>
      <c r="BH38" s="315"/>
    </row>
    <row r="39" spans="1:60" outlineLevel="1">
      <c r="A39" s="323"/>
      <c r="B39" s="324"/>
      <c r="C39" s="325" t="s">
        <v>440</v>
      </c>
      <c r="D39" s="326"/>
      <c r="E39" s="327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5"/>
      <c r="Y39" s="315"/>
      <c r="Z39" s="315"/>
      <c r="AA39" s="315"/>
      <c r="AB39" s="315"/>
      <c r="AC39" s="315"/>
      <c r="AD39" s="315"/>
      <c r="AE39" s="315"/>
      <c r="AF39" s="315"/>
      <c r="AG39" s="315" t="s">
        <v>408</v>
      </c>
      <c r="AH39" s="315">
        <v>0</v>
      </c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5"/>
      <c r="BE39" s="315"/>
      <c r="BF39" s="315"/>
      <c r="BG39" s="315"/>
      <c r="BH39" s="315"/>
    </row>
    <row r="40" spans="1:60" outlineLevel="1">
      <c r="A40" s="323"/>
      <c r="B40" s="324"/>
      <c r="C40" s="325" t="s">
        <v>452</v>
      </c>
      <c r="D40" s="326"/>
      <c r="E40" s="327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5"/>
      <c r="Y40" s="315"/>
      <c r="Z40" s="315"/>
      <c r="AA40" s="315"/>
      <c r="AB40" s="315"/>
      <c r="AC40" s="315"/>
      <c r="AD40" s="315"/>
      <c r="AE40" s="315"/>
      <c r="AF40" s="315"/>
      <c r="AG40" s="315" t="s">
        <v>408</v>
      </c>
      <c r="AH40" s="315">
        <v>0</v>
      </c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5"/>
      <c r="BE40" s="315"/>
      <c r="BF40" s="315"/>
      <c r="BG40" s="315"/>
      <c r="BH40" s="315"/>
    </row>
    <row r="41" spans="1:60" outlineLevel="1">
      <c r="A41" s="323"/>
      <c r="B41" s="324"/>
      <c r="C41" s="325" t="s">
        <v>453</v>
      </c>
      <c r="D41" s="326"/>
      <c r="E41" s="327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5"/>
      <c r="Y41" s="315"/>
      <c r="Z41" s="315"/>
      <c r="AA41" s="315"/>
      <c r="AB41" s="315"/>
      <c r="AC41" s="315"/>
      <c r="AD41" s="315"/>
      <c r="AE41" s="315"/>
      <c r="AF41" s="315"/>
      <c r="AG41" s="315" t="s">
        <v>408</v>
      </c>
      <c r="AH41" s="315">
        <v>0</v>
      </c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5"/>
      <c r="BE41" s="315"/>
      <c r="BF41" s="315"/>
      <c r="BG41" s="315"/>
      <c r="BH41" s="315"/>
    </row>
    <row r="42" spans="1:60" outlineLevel="1">
      <c r="A42" s="316">
        <v>10</v>
      </c>
      <c r="B42" s="317" t="s">
        <v>454</v>
      </c>
      <c r="C42" s="318" t="s">
        <v>455</v>
      </c>
      <c r="D42" s="319"/>
      <c r="E42" s="320">
        <v>928</v>
      </c>
      <c r="F42" s="321"/>
      <c r="G42" s="321">
        <f>ROUND(E42*F42,2)</f>
        <v>0</v>
      </c>
      <c r="H42" s="321">
        <v>0</v>
      </c>
      <c r="I42" s="321">
        <f>ROUND(E42*H42,2)</f>
        <v>0</v>
      </c>
      <c r="J42" s="321">
        <v>2500</v>
      </c>
      <c r="K42" s="321">
        <f>ROUND(E42*J42,2)</f>
        <v>2320000</v>
      </c>
      <c r="L42" s="321">
        <v>21</v>
      </c>
      <c r="M42" s="321">
        <f>G42*(1+L42/100)</f>
        <v>0</v>
      </c>
      <c r="N42" s="321">
        <v>0</v>
      </c>
      <c r="O42" s="321">
        <f>ROUND(E42*N42,2)</f>
        <v>0</v>
      </c>
      <c r="P42" s="321">
        <v>0</v>
      </c>
      <c r="Q42" s="322">
        <f>ROUND(E42*P42,2)</f>
        <v>0</v>
      </c>
      <c r="R42" s="314"/>
      <c r="S42" s="314" t="s">
        <v>414</v>
      </c>
      <c r="T42" s="314" t="s">
        <v>406</v>
      </c>
      <c r="U42" s="314">
        <v>0</v>
      </c>
      <c r="V42" s="314">
        <f>ROUND(E42*U42,2)</f>
        <v>0</v>
      </c>
      <c r="W42" s="314"/>
      <c r="X42" s="315"/>
      <c r="Y42" s="315"/>
      <c r="Z42" s="315"/>
      <c r="AA42" s="315"/>
      <c r="AB42" s="315"/>
      <c r="AC42" s="315"/>
      <c r="AD42" s="315"/>
      <c r="AE42" s="315"/>
      <c r="AF42" s="315"/>
      <c r="AG42" s="315" t="s">
        <v>401</v>
      </c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</row>
    <row r="43" spans="1:60" outlineLevel="1">
      <c r="A43" s="323"/>
      <c r="B43" s="324"/>
      <c r="C43" s="325" t="s">
        <v>456</v>
      </c>
      <c r="D43" s="326"/>
      <c r="E43" s="327">
        <v>928</v>
      </c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5"/>
      <c r="Y43" s="315"/>
      <c r="Z43" s="315"/>
      <c r="AA43" s="315"/>
      <c r="AB43" s="315"/>
      <c r="AC43" s="315"/>
      <c r="AD43" s="315"/>
      <c r="AE43" s="315"/>
      <c r="AF43" s="315"/>
      <c r="AG43" s="315" t="s">
        <v>408</v>
      </c>
      <c r="AH43" s="315">
        <v>0</v>
      </c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</row>
    <row r="44" spans="1:60" outlineLevel="1">
      <c r="A44" s="316">
        <v>11</v>
      </c>
      <c r="B44" s="317" t="s">
        <v>457</v>
      </c>
      <c r="C44" s="318" t="s">
        <v>458</v>
      </c>
      <c r="D44" s="319"/>
      <c r="E44" s="320">
        <v>928</v>
      </c>
      <c r="F44" s="321"/>
      <c r="G44" s="321">
        <f>ROUND(E44*F44,2)</f>
        <v>0</v>
      </c>
      <c r="H44" s="321">
        <v>0</v>
      </c>
      <c r="I44" s="321">
        <f>ROUND(E44*H44,2)</f>
        <v>0</v>
      </c>
      <c r="J44" s="321">
        <v>2000</v>
      </c>
      <c r="K44" s="321">
        <f>ROUND(E44*J44,2)</f>
        <v>1856000</v>
      </c>
      <c r="L44" s="321">
        <v>21</v>
      </c>
      <c r="M44" s="321">
        <f>G44*(1+L44/100)</f>
        <v>0</v>
      </c>
      <c r="N44" s="321">
        <v>0</v>
      </c>
      <c r="O44" s="321">
        <f>ROUND(E44*N44,2)</f>
        <v>0</v>
      </c>
      <c r="P44" s="321">
        <v>0</v>
      </c>
      <c r="Q44" s="322">
        <f>ROUND(E44*P44,2)</f>
        <v>0</v>
      </c>
      <c r="R44" s="314"/>
      <c r="S44" s="314" t="s">
        <v>414</v>
      </c>
      <c r="T44" s="314" t="s">
        <v>406</v>
      </c>
      <c r="U44" s="314">
        <v>0</v>
      </c>
      <c r="V44" s="314">
        <f>ROUND(E44*U44,2)</f>
        <v>0</v>
      </c>
      <c r="W44" s="314"/>
      <c r="X44" s="315"/>
      <c r="Y44" s="315"/>
      <c r="Z44" s="315"/>
      <c r="AA44" s="315"/>
      <c r="AB44" s="315"/>
      <c r="AC44" s="315"/>
      <c r="AD44" s="315"/>
      <c r="AE44" s="315"/>
      <c r="AF44" s="315"/>
      <c r="AG44" s="315" t="s">
        <v>401</v>
      </c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</row>
    <row r="45" spans="1:60" outlineLevel="1">
      <c r="A45" s="323"/>
      <c r="B45" s="324"/>
      <c r="C45" s="325" t="s">
        <v>456</v>
      </c>
      <c r="D45" s="326"/>
      <c r="E45" s="327">
        <v>928</v>
      </c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5"/>
      <c r="Y45" s="315"/>
      <c r="Z45" s="315"/>
      <c r="AA45" s="315"/>
      <c r="AB45" s="315"/>
      <c r="AC45" s="315"/>
      <c r="AD45" s="315"/>
      <c r="AE45" s="315"/>
      <c r="AF45" s="315"/>
      <c r="AG45" s="315" t="s">
        <v>408</v>
      </c>
      <c r="AH45" s="315">
        <v>0</v>
      </c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</row>
    <row r="46" spans="1:60" outlineLevel="1">
      <c r="A46" s="307">
        <v>12</v>
      </c>
      <c r="B46" s="308" t="s">
        <v>459</v>
      </c>
      <c r="C46" s="309" t="s">
        <v>460</v>
      </c>
      <c r="D46" s="310" t="s">
        <v>253</v>
      </c>
      <c r="E46" s="311">
        <v>1</v>
      </c>
      <c r="F46" s="312"/>
      <c r="G46" s="312">
        <f>ROUND(E46*F46,2)</f>
        <v>0</v>
      </c>
      <c r="H46" s="312">
        <v>0</v>
      </c>
      <c r="I46" s="312">
        <f>ROUND(E46*H46,2)</f>
        <v>0</v>
      </c>
      <c r="J46" s="312">
        <v>0</v>
      </c>
      <c r="K46" s="312">
        <f>ROUND(E46*J46,2)</f>
        <v>0</v>
      </c>
      <c r="L46" s="312">
        <v>21</v>
      </c>
      <c r="M46" s="312">
        <f>G46*(1+L46/100)</f>
        <v>0</v>
      </c>
      <c r="N46" s="312">
        <v>0</v>
      </c>
      <c r="O46" s="312">
        <f>ROUND(E46*N46,2)</f>
        <v>0</v>
      </c>
      <c r="P46" s="312">
        <v>0</v>
      </c>
      <c r="Q46" s="313">
        <f>ROUND(E46*P46,2)</f>
        <v>0</v>
      </c>
      <c r="R46" s="314"/>
      <c r="S46" s="314" t="s">
        <v>414</v>
      </c>
      <c r="T46" s="314" t="s">
        <v>461</v>
      </c>
      <c r="U46" s="314">
        <v>0</v>
      </c>
      <c r="V46" s="314">
        <f>ROUND(E46*U46,2)</f>
        <v>0</v>
      </c>
      <c r="W46" s="314"/>
      <c r="X46" s="315"/>
      <c r="Y46" s="315"/>
      <c r="Z46" s="315"/>
      <c r="AA46" s="315"/>
      <c r="AB46" s="315"/>
      <c r="AC46" s="315"/>
      <c r="AD46" s="315"/>
      <c r="AE46" s="315"/>
      <c r="AF46" s="315"/>
      <c r="AG46" s="315" t="s">
        <v>401</v>
      </c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5"/>
      <c r="BE46" s="315"/>
      <c r="BF46" s="315"/>
      <c r="BG46" s="315"/>
      <c r="BH46" s="315"/>
    </row>
    <row r="47" spans="1:60" outlineLevel="1">
      <c r="A47" s="307">
        <v>13</v>
      </c>
      <c r="B47" s="308" t="s">
        <v>462</v>
      </c>
      <c r="C47" s="309" t="s">
        <v>463</v>
      </c>
      <c r="D47" s="310" t="s">
        <v>253</v>
      </c>
      <c r="E47" s="311">
        <v>1</v>
      </c>
      <c r="F47" s="312"/>
      <c r="G47" s="312">
        <f>ROUND(E47*F47,2)</f>
        <v>0</v>
      </c>
      <c r="H47" s="312">
        <v>0</v>
      </c>
      <c r="I47" s="312">
        <f>ROUND(E47*H47,2)</f>
        <v>0</v>
      </c>
      <c r="J47" s="312">
        <v>0</v>
      </c>
      <c r="K47" s="312">
        <f>ROUND(E47*J47,2)</f>
        <v>0</v>
      </c>
      <c r="L47" s="312">
        <v>21</v>
      </c>
      <c r="M47" s="312">
        <f>G47*(1+L47/100)</f>
        <v>0</v>
      </c>
      <c r="N47" s="312">
        <v>0</v>
      </c>
      <c r="O47" s="312">
        <f>ROUND(E47*N47,2)</f>
        <v>0</v>
      </c>
      <c r="P47" s="312">
        <v>0</v>
      </c>
      <c r="Q47" s="313">
        <f>ROUND(E47*P47,2)</f>
        <v>0</v>
      </c>
      <c r="R47" s="314"/>
      <c r="S47" s="314" t="s">
        <v>414</v>
      </c>
      <c r="T47" s="314" t="s">
        <v>461</v>
      </c>
      <c r="U47" s="314">
        <v>0</v>
      </c>
      <c r="V47" s="314">
        <f>ROUND(E47*U47,2)</f>
        <v>0</v>
      </c>
      <c r="W47" s="314"/>
      <c r="X47" s="315"/>
      <c r="Y47" s="315"/>
      <c r="Z47" s="315"/>
      <c r="AA47" s="315"/>
      <c r="AB47" s="315"/>
      <c r="AC47" s="315"/>
      <c r="AD47" s="315"/>
      <c r="AE47" s="315"/>
      <c r="AF47" s="315"/>
      <c r="AG47" s="315" t="s">
        <v>401</v>
      </c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</row>
    <row r="48" spans="1:60" outlineLevel="1">
      <c r="A48" s="316">
        <v>14</v>
      </c>
      <c r="B48" s="317" t="s">
        <v>464</v>
      </c>
      <c r="C48" s="318" t="s">
        <v>465</v>
      </c>
      <c r="D48" s="319" t="s">
        <v>466</v>
      </c>
      <c r="E48" s="320">
        <v>300</v>
      </c>
      <c r="F48" s="321"/>
      <c r="G48" s="321">
        <f>ROUND(E48*F48,2)</f>
        <v>0</v>
      </c>
      <c r="H48" s="321">
        <v>0</v>
      </c>
      <c r="I48" s="321">
        <f>ROUND(E48*H48,2)</f>
        <v>0</v>
      </c>
      <c r="J48" s="321">
        <v>372</v>
      </c>
      <c r="K48" s="321">
        <f>ROUND(E48*J48,2)</f>
        <v>111600</v>
      </c>
      <c r="L48" s="321">
        <v>21</v>
      </c>
      <c r="M48" s="321">
        <f>G48*(1+L48/100)</f>
        <v>0</v>
      </c>
      <c r="N48" s="321">
        <v>0</v>
      </c>
      <c r="O48" s="321">
        <f>ROUND(E48*N48,2)</f>
        <v>0</v>
      </c>
      <c r="P48" s="321">
        <v>0</v>
      </c>
      <c r="Q48" s="322">
        <f>ROUND(E48*P48,2)</f>
        <v>0</v>
      </c>
      <c r="R48" s="314" t="s">
        <v>467</v>
      </c>
      <c r="S48" s="314" t="s">
        <v>400</v>
      </c>
      <c r="T48" s="314" t="s">
        <v>400</v>
      </c>
      <c r="U48" s="314">
        <v>1</v>
      </c>
      <c r="V48" s="314">
        <f>ROUND(E48*U48,2)</f>
        <v>300</v>
      </c>
      <c r="W48" s="314"/>
      <c r="X48" s="315"/>
      <c r="Y48" s="315"/>
      <c r="Z48" s="315"/>
      <c r="AA48" s="315"/>
      <c r="AB48" s="315"/>
      <c r="AC48" s="315"/>
      <c r="AD48" s="315"/>
      <c r="AE48" s="315"/>
      <c r="AF48" s="315"/>
      <c r="AG48" s="315" t="s">
        <v>468</v>
      </c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5"/>
      <c r="BE48" s="315"/>
      <c r="BF48" s="315"/>
      <c r="BG48" s="315"/>
      <c r="BH48" s="315"/>
    </row>
    <row r="49" spans="1:60" outlineLevel="1">
      <c r="A49" s="323"/>
      <c r="B49" s="324"/>
      <c r="C49" s="325" t="s">
        <v>469</v>
      </c>
      <c r="D49" s="326"/>
      <c r="E49" s="327">
        <v>300</v>
      </c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5"/>
      <c r="Y49" s="315"/>
      <c r="Z49" s="315"/>
      <c r="AA49" s="315"/>
      <c r="AB49" s="315"/>
      <c r="AC49" s="315"/>
      <c r="AD49" s="315"/>
      <c r="AE49" s="315"/>
      <c r="AF49" s="315"/>
      <c r="AG49" s="315" t="s">
        <v>408</v>
      </c>
      <c r="AH49" s="315">
        <v>0</v>
      </c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5"/>
      <c r="BE49" s="315"/>
      <c r="BF49" s="315"/>
      <c r="BG49" s="315"/>
      <c r="BH49" s="315"/>
    </row>
    <row r="50" spans="1:60" outlineLevel="1">
      <c r="A50" s="316">
        <v>15</v>
      </c>
      <c r="B50" s="317" t="s">
        <v>470</v>
      </c>
      <c r="C50" s="318" t="s">
        <v>471</v>
      </c>
      <c r="D50" s="319" t="s">
        <v>84</v>
      </c>
      <c r="E50" s="320">
        <v>0.14610000000000001</v>
      </c>
      <c r="F50" s="321"/>
      <c r="G50" s="321">
        <f>ROUND(E50*F50,2)</f>
        <v>0</v>
      </c>
      <c r="H50" s="321">
        <v>27840</v>
      </c>
      <c r="I50" s="321">
        <f>ROUND(E50*H50,2)</f>
        <v>4067.42</v>
      </c>
      <c r="J50" s="321">
        <v>0</v>
      </c>
      <c r="K50" s="321">
        <f>ROUND(E50*J50,2)</f>
        <v>0</v>
      </c>
      <c r="L50" s="321">
        <v>21</v>
      </c>
      <c r="M50" s="321">
        <f>G50*(1+L50/100)</f>
        <v>0</v>
      </c>
      <c r="N50" s="321">
        <v>1</v>
      </c>
      <c r="O50" s="321">
        <f>ROUND(E50*N50,2)</f>
        <v>0.15</v>
      </c>
      <c r="P50" s="321">
        <v>0</v>
      </c>
      <c r="Q50" s="322">
        <f>ROUND(E50*P50,2)</f>
        <v>0</v>
      </c>
      <c r="R50" s="314" t="s">
        <v>411</v>
      </c>
      <c r="S50" s="314" t="s">
        <v>400</v>
      </c>
      <c r="T50" s="314" t="s">
        <v>400</v>
      </c>
      <c r="U50" s="314">
        <v>0</v>
      </c>
      <c r="V50" s="314">
        <f>ROUND(E50*U50,2)</f>
        <v>0</v>
      </c>
      <c r="W50" s="314"/>
      <c r="X50" s="315"/>
      <c r="Y50" s="315"/>
      <c r="Z50" s="315"/>
      <c r="AA50" s="315"/>
      <c r="AB50" s="315"/>
      <c r="AC50" s="315"/>
      <c r="AD50" s="315"/>
      <c r="AE50" s="315"/>
      <c r="AF50" s="315"/>
      <c r="AG50" s="315" t="s">
        <v>412</v>
      </c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5"/>
      <c r="BE50" s="315"/>
      <c r="BF50" s="315"/>
      <c r="BG50" s="315"/>
      <c r="BH50" s="315"/>
    </row>
    <row r="51" spans="1:60" outlineLevel="1">
      <c r="A51" s="323"/>
      <c r="B51" s="324"/>
      <c r="C51" s="325" t="s">
        <v>472</v>
      </c>
      <c r="D51" s="326"/>
      <c r="E51" s="327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5"/>
      <c r="Y51" s="315"/>
      <c r="Z51" s="315"/>
      <c r="AA51" s="315"/>
      <c r="AB51" s="315"/>
      <c r="AC51" s="315"/>
      <c r="AD51" s="315"/>
      <c r="AE51" s="315"/>
      <c r="AF51" s="315"/>
      <c r="AG51" s="315" t="s">
        <v>408</v>
      </c>
      <c r="AH51" s="315">
        <v>0</v>
      </c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5"/>
      <c r="BE51" s="315"/>
      <c r="BF51" s="315"/>
      <c r="BG51" s="315"/>
      <c r="BH51" s="315"/>
    </row>
    <row r="52" spans="1:60" outlineLevel="1">
      <c r="A52" s="323"/>
      <c r="B52" s="324"/>
      <c r="C52" s="325" t="s">
        <v>473</v>
      </c>
      <c r="D52" s="326"/>
      <c r="E52" s="327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5"/>
      <c r="Y52" s="315"/>
      <c r="Z52" s="315"/>
      <c r="AA52" s="315"/>
      <c r="AB52" s="315"/>
      <c r="AC52" s="315"/>
      <c r="AD52" s="315"/>
      <c r="AE52" s="315"/>
      <c r="AF52" s="315"/>
      <c r="AG52" s="315" t="s">
        <v>408</v>
      </c>
      <c r="AH52" s="315">
        <v>0</v>
      </c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5"/>
      <c r="BE52" s="315"/>
      <c r="BF52" s="315"/>
      <c r="BG52" s="315"/>
      <c r="BH52" s="315"/>
    </row>
    <row r="53" spans="1:60" outlineLevel="1">
      <c r="A53" s="323"/>
      <c r="B53" s="324"/>
      <c r="C53" s="325" t="s">
        <v>474</v>
      </c>
      <c r="D53" s="326"/>
      <c r="E53" s="327">
        <v>6.2300000000000001E-2</v>
      </c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5"/>
      <c r="Y53" s="315"/>
      <c r="Z53" s="315"/>
      <c r="AA53" s="315"/>
      <c r="AB53" s="315"/>
      <c r="AC53" s="315"/>
      <c r="AD53" s="315"/>
      <c r="AE53" s="315"/>
      <c r="AF53" s="315"/>
      <c r="AG53" s="315" t="s">
        <v>408</v>
      </c>
      <c r="AH53" s="315">
        <v>0</v>
      </c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</row>
    <row r="54" spans="1:60" outlineLevel="1">
      <c r="A54" s="323"/>
      <c r="B54" s="324"/>
      <c r="C54" s="325" t="s">
        <v>475</v>
      </c>
      <c r="D54" s="326"/>
      <c r="E54" s="327">
        <v>8.3800000000000013E-2</v>
      </c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5"/>
      <c r="Y54" s="315"/>
      <c r="Z54" s="315"/>
      <c r="AA54" s="315"/>
      <c r="AB54" s="315"/>
      <c r="AC54" s="315"/>
      <c r="AD54" s="315"/>
      <c r="AE54" s="315"/>
      <c r="AF54" s="315"/>
      <c r="AG54" s="315" t="s">
        <v>408</v>
      </c>
      <c r="AH54" s="315">
        <v>0</v>
      </c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5"/>
      <c r="BE54" s="315"/>
      <c r="BF54" s="315"/>
      <c r="BG54" s="315"/>
      <c r="BH54" s="315"/>
    </row>
    <row r="55" spans="1:60" outlineLevel="1">
      <c r="A55" s="316">
        <v>16</v>
      </c>
      <c r="B55" s="317" t="s">
        <v>476</v>
      </c>
      <c r="C55" s="318" t="s">
        <v>477</v>
      </c>
      <c r="D55" s="319" t="s">
        <v>84</v>
      </c>
      <c r="E55" s="320">
        <v>0.49230000000000002</v>
      </c>
      <c r="F55" s="321"/>
      <c r="G55" s="321">
        <f>ROUND(E55*F55,2)</f>
        <v>0</v>
      </c>
      <c r="H55" s="321">
        <v>28300</v>
      </c>
      <c r="I55" s="321">
        <f>ROUND(E55*H55,2)</f>
        <v>13932.09</v>
      </c>
      <c r="J55" s="321">
        <v>0</v>
      </c>
      <c r="K55" s="321">
        <f>ROUND(E55*J55,2)</f>
        <v>0</v>
      </c>
      <c r="L55" s="321">
        <v>21</v>
      </c>
      <c r="M55" s="321">
        <f>G55*(1+L55/100)</f>
        <v>0</v>
      </c>
      <c r="N55" s="321">
        <v>1</v>
      </c>
      <c r="O55" s="321">
        <f>ROUND(E55*N55,2)</f>
        <v>0.49</v>
      </c>
      <c r="P55" s="321">
        <v>0</v>
      </c>
      <c r="Q55" s="322">
        <f>ROUND(E55*P55,2)</f>
        <v>0</v>
      </c>
      <c r="R55" s="314" t="s">
        <v>411</v>
      </c>
      <c r="S55" s="314" t="s">
        <v>400</v>
      </c>
      <c r="T55" s="314" t="s">
        <v>400</v>
      </c>
      <c r="U55" s="314">
        <v>0</v>
      </c>
      <c r="V55" s="314">
        <f>ROUND(E55*U55,2)</f>
        <v>0</v>
      </c>
      <c r="W55" s="314"/>
      <c r="X55" s="315"/>
      <c r="Y55" s="315"/>
      <c r="Z55" s="315"/>
      <c r="AA55" s="315"/>
      <c r="AB55" s="315"/>
      <c r="AC55" s="315"/>
      <c r="AD55" s="315"/>
      <c r="AE55" s="315"/>
      <c r="AF55" s="315"/>
      <c r="AG55" s="315" t="s">
        <v>412</v>
      </c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</row>
    <row r="56" spans="1:60" outlineLevel="1">
      <c r="A56" s="323"/>
      <c r="B56" s="324"/>
      <c r="C56" s="325" t="s">
        <v>472</v>
      </c>
      <c r="D56" s="326"/>
      <c r="E56" s="327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5"/>
      <c r="Y56" s="315"/>
      <c r="Z56" s="315"/>
      <c r="AA56" s="315"/>
      <c r="AB56" s="315"/>
      <c r="AC56" s="315"/>
      <c r="AD56" s="315"/>
      <c r="AE56" s="315"/>
      <c r="AF56" s="315"/>
      <c r="AG56" s="315" t="s">
        <v>408</v>
      </c>
      <c r="AH56" s="315">
        <v>0</v>
      </c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</row>
    <row r="57" spans="1:60" outlineLevel="1">
      <c r="A57" s="323"/>
      <c r="B57" s="324"/>
      <c r="C57" s="325" t="s">
        <v>473</v>
      </c>
      <c r="D57" s="326"/>
      <c r="E57" s="327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5"/>
      <c r="Y57" s="315"/>
      <c r="Z57" s="315"/>
      <c r="AA57" s="315"/>
      <c r="AB57" s="315"/>
      <c r="AC57" s="315"/>
      <c r="AD57" s="315"/>
      <c r="AE57" s="315"/>
      <c r="AF57" s="315"/>
      <c r="AG57" s="315" t="s">
        <v>408</v>
      </c>
      <c r="AH57" s="315">
        <v>0</v>
      </c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5"/>
      <c r="BE57" s="315"/>
      <c r="BF57" s="315"/>
      <c r="BG57" s="315"/>
      <c r="BH57" s="315"/>
    </row>
    <row r="58" spans="1:60" outlineLevel="1">
      <c r="A58" s="323"/>
      <c r="B58" s="324"/>
      <c r="C58" s="325" t="s">
        <v>478</v>
      </c>
      <c r="D58" s="326"/>
      <c r="E58" s="327">
        <v>0.1643</v>
      </c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5"/>
      <c r="Y58" s="315"/>
      <c r="Z58" s="315"/>
      <c r="AA58" s="315"/>
      <c r="AB58" s="315"/>
      <c r="AC58" s="315"/>
      <c r="AD58" s="315"/>
      <c r="AE58" s="315"/>
      <c r="AF58" s="315"/>
      <c r="AG58" s="315" t="s">
        <v>408</v>
      </c>
      <c r="AH58" s="315">
        <v>0</v>
      </c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5"/>
      <c r="BE58" s="315"/>
      <c r="BF58" s="315"/>
      <c r="BG58" s="315"/>
      <c r="BH58" s="315"/>
    </row>
    <row r="59" spans="1:60" outlineLevel="1">
      <c r="A59" s="323"/>
      <c r="B59" s="324"/>
      <c r="C59" s="325" t="s">
        <v>479</v>
      </c>
      <c r="D59" s="326"/>
      <c r="E59" s="327">
        <v>0.32800000000000001</v>
      </c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5"/>
      <c r="Y59" s="315"/>
      <c r="Z59" s="315"/>
      <c r="AA59" s="315"/>
      <c r="AB59" s="315"/>
      <c r="AC59" s="315"/>
      <c r="AD59" s="315"/>
      <c r="AE59" s="315"/>
      <c r="AF59" s="315"/>
      <c r="AG59" s="315" t="s">
        <v>408</v>
      </c>
      <c r="AH59" s="315">
        <v>0</v>
      </c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5"/>
      <c r="BE59" s="315"/>
      <c r="BF59" s="315"/>
      <c r="BG59" s="315"/>
      <c r="BH59" s="315"/>
    </row>
    <row r="60" spans="1:60" outlineLevel="1">
      <c r="A60" s="316">
        <v>17</v>
      </c>
      <c r="B60" s="317" t="s">
        <v>480</v>
      </c>
      <c r="C60" s="318" t="s">
        <v>481</v>
      </c>
      <c r="D60" s="319" t="s">
        <v>84</v>
      </c>
      <c r="E60" s="320">
        <v>0.161</v>
      </c>
      <c r="F60" s="321"/>
      <c r="G60" s="321">
        <f>ROUND(E60*F60,2)</f>
        <v>0</v>
      </c>
      <c r="H60" s="321">
        <v>28300</v>
      </c>
      <c r="I60" s="321">
        <f>ROUND(E60*H60,2)</f>
        <v>4556.3</v>
      </c>
      <c r="J60" s="321">
        <v>0</v>
      </c>
      <c r="K60" s="321">
        <f>ROUND(E60*J60,2)</f>
        <v>0</v>
      </c>
      <c r="L60" s="321">
        <v>21</v>
      </c>
      <c r="M60" s="321">
        <f>G60*(1+L60/100)</f>
        <v>0</v>
      </c>
      <c r="N60" s="321">
        <v>1</v>
      </c>
      <c r="O60" s="321">
        <f>ROUND(E60*N60,2)</f>
        <v>0.16</v>
      </c>
      <c r="P60" s="321">
        <v>0</v>
      </c>
      <c r="Q60" s="322">
        <f>ROUND(E60*P60,2)</f>
        <v>0</v>
      </c>
      <c r="R60" s="314" t="s">
        <v>411</v>
      </c>
      <c r="S60" s="314" t="s">
        <v>400</v>
      </c>
      <c r="T60" s="314" t="s">
        <v>400</v>
      </c>
      <c r="U60" s="314">
        <v>0</v>
      </c>
      <c r="V60" s="314">
        <f>ROUND(E60*U60,2)</f>
        <v>0</v>
      </c>
      <c r="W60" s="314"/>
      <c r="X60" s="315"/>
      <c r="Y60" s="315"/>
      <c r="Z60" s="315"/>
      <c r="AA60" s="315"/>
      <c r="AB60" s="315"/>
      <c r="AC60" s="315"/>
      <c r="AD60" s="315"/>
      <c r="AE60" s="315"/>
      <c r="AF60" s="315"/>
      <c r="AG60" s="315" t="s">
        <v>412</v>
      </c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5"/>
      <c r="BE60" s="315"/>
      <c r="BF60" s="315"/>
      <c r="BG60" s="315"/>
      <c r="BH60" s="315"/>
    </row>
    <row r="61" spans="1:60" outlineLevel="1">
      <c r="A61" s="323"/>
      <c r="B61" s="324"/>
      <c r="C61" s="325" t="s">
        <v>472</v>
      </c>
      <c r="D61" s="326"/>
      <c r="E61" s="327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5"/>
      <c r="Y61" s="315"/>
      <c r="Z61" s="315"/>
      <c r="AA61" s="315"/>
      <c r="AB61" s="315"/>
      <c r="AC61" s="315"/>
      <c r="AD61" s="315"/>
      <c r="AE61" s="315"/>
      <c r="AF61" s="315"/>
      <c r="AG61" s="315" t="s">
        <v>408</v>
      </c>
      <c r="AH61" s="315">
        <v>0</v>
      </c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5"/>
      <c r="BE61" s="315"/>
      <c r="BF61" s="315"/>
      <c r="BG61" s="315"/>
      <c r="BH61" s="315"/>
    </row>
    <row r="62" spans="1:60" outlineLevel="1">
      <c r="A62" s="323"/>
      <c r="B62" s="324"/>
      <c r="C62" s="325" t="s">
        <v>473</v>
      </c>
      <c r="D62" s="326"/>
      <c r="E62" s="327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5"/>
      <c r="Y62" s="315"/>
      <c r="Z62" s="315"/>
      <c r="AA62" s="315"/>
      <c r="AB62" s="315"/>
      <c r="AC62" s="315"/>
      <c r="AD62" s="315"/>
      <c r="AE62" s="315"/>
      <c r="AF62" s="315"/>
      <c r="AG62" s="315" t="s">
        <v>408</v>
      </c>
      <c r="AH62" s="315">
        <v>0</v>
      </c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5"/>
      <c r="BE62" s="315"/>
      <c r="BF62" s="315"/>
      <c r="BG62" s="315"/>
      <c r="BH62" s="315"/>
    </row>
    <row r="63" spans="1:60" outlineLevel="1">
      <c r="A63" s="323"/>
      <c r="B63" s="324"/>
      <c r="C63" s="325" t="s">
        <v>482</v>
      </c>
      <c r="D63" s="326"/>
      <c r="E63" s="327">
        <v>0.161</v>
      </c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5"/>
      <c r="Y63" s="315"/>
      <c r="Z63" s="315"/>
      <c r="AA63" s="315"/>
      <c r="AB63" s="315"/>
      <c r="AC63" s="315"/>
      <c r="AD63" s="315"/>
      <c r="AE63" s="315"/>
      <c r="AF63" s="315"/>
      <c r="AG63" s="315" t="s">
        <v>408</v>
      </c>
      <c r="AH63" s="315">
        <v>0</v>
      </c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</row>
    <row r="64" spans="1:60" outlineLevel="1">
      <c r="A64" s="316">
        <v>18</v>
      </c>
      <c r="B64" s="317" t="s">
        <v>483</v>
      </c>
      <c r="C64" s="318" t="s">
        <v>484</v>
      </c>
      <c r="D64" s="319" t="s">
        <v>84</v>
      </c>
      <c r="E64" s="320">
        <v>0.15130000000000002</v>
      </c>
      <c r="F64" s="321"/>
      <c r="G64" s="321">
        <f>ROUND(E64*F64,2)</f>
        <v>0</v>
      </c>
      <c r="H64" s="321">
        <v>29710</v>
      </c>
      <c r="I64" s="321">
        <f>ROUND(E64*H64,2)</f>
        <v>4495.12</v>
      </c>
      <c r="J64" s="321">
        <v>0</v>
      </c>
      <c r="K64" s="321">
        <f>ROUND(E64*J64,2)</f>
        <v>0</v>
      </c>
      <c r="L64" s="321">
        <v>21</v>
      </c>
      <c r="M64" s="321">
        <f>G64*(1+L64/100)</f>
        <v>0</v>
      </c>
      <c r="N64" s="321">
        <v>1</v>
      </c>
      <c r="O64" s="321">
        <f>ROUND(E64*N64,2)</f>
        <v>0.15</v>
      </c>
      <c r="P64" s="321">
        <v>0</v>
      </c>
      <c r="Q64" s="322">
        <f>ROUND(E64*P64,2)</f>
        <v>0</v>
      </c>
      <c r="R64" s="314" t="s">
        <v>411</v>
      </c>
      <c r="S64" s="314" t="s">
        <v>400</v>
      </c>
      <c r="T64" s="314" t="s">
        <v>400</v>
      </c>
      <c r="U64" s="314">
        <v>0</v>
      </c>
      <c r="V64" s="314">
        <f>ROUND(E64*U64,2)</f>
        <v>0</v>
      </c>
      <c r="W64" s="314"/>
      <c r="X64" s="315"/>
      <c r="Y64" s="315"/>
      <c r="Z64" s="315"/>
      <c r="AA64" s="315"/>
      <c r="AB64" s="315"/>
      <c r="AC64" s="315"/>
      <c r="AD64" s="315"/>
      <c r="AE64" s="315"/>
      <c r="AF64" s="315"/>
      <c r="AG64" s="315" t="s">
        <v>412</v>
      </c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5"/>
      <c r="BE64" s="315"/>
      <c r="BF64" s="315"/>
      <c r="BG64" s="315"/>
      <c r="BH64" s="315"/>
    </row>
    <row r="65" spans="1:60" outlineLevel="1">
      <c r="A65" s="323"/>
      <c r="B65" s="324"/>
      <c r="C65" s="325" t="s">
        <v>472</v>
      </c>
      <c r="D65" s="326"/>
      <c r="E65" s="327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5"/>
      <c r="Y65" s="315"/>
      <c r="Z65" s="315"/>
      <c r="AA65" s="315"/>
      <c r="AB65" s="315"/>
      <c r="AC65" s="315"/>
      <c r="AD65" s="315"/>
      <c r="AE65" s="315"/>
      <c r="AF65" s="315"/>
      <c r="AG65" s="315" t="s">
        <v>408</v>
      </c>
      <c r="AH65" s="315">
        <v>0</v>
      </c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5"/>
      <c r="BE65" s="315"/>
      <c r="BF65" s="315"/>
      <c r="BG65" s="315"/>
      <c r="BH65" s="315"/>
    </row>
    <row r="66" spans="1:60" outlineLevel="1">
      <c r="A66" s="323"/>
      <c r="B66" s="324"/>
      <c r="C66" s="325" t="s">
        <v>473</v>
      </c>
      <c r="D66" s="326"/>
      <c r="E66" s="327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5"/>
      <c r="Y66" s="315"/>
      <c r="Z66" s="315"/>
      <c r="AA66" s="315"/>
      <c r="AB66" s="315"/>
      <c r="AC66" s="315"/>
      <c r="AD66" s="315"/>
      <c r="AE66" s="315"/>
      <c r="AF66" s="315"/>
      <c r="AG66" s="315" t="s">
        <v>408</v>
      </c>
      <c r="AH66" s="315">
        <v>0</v>
      </c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5"/>
      <c r="BE66" s="315"/>
      <c r="BF66" s="315"/>
      <c r="BG66" s="315"/>
      <c r="BH66" s="315"/>
    </row>
    <row r="67" spans="1:60" outlineLevel="1">
      <c r="A67" s="323"/>
      <c r="B67" s="324"/>
      <c r="C67" s="325" t="s">
        <v>485</v>
      </c>
      <c r="D67" s="326"/>
      <c r="E67" s="327">
        <v>0.15130000000000002</v>
      </c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5"/>
      <c r="Y67" s="315"/>
      <c r="Z67" s="315"/>
      <c r="AA67" s="315"/>
      <c r="AB67" s="315"/>
      <c r="AC67" s="315"/>
      <c r="AD67" s="315"/>
      <c r="AE67" s="315"/>
      <c r="AF67" s="315"/>
      <c r="AG67" s="315" t="s">
        <v>408</v>
      </c>
      <c r="AH67" s="315">
        <v>0</v>
      </c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5"/>
      <c r="BE67" s="315"/>
      <c r="BF67" s="315"/>
      <c r="BG67" s="315"/>
      <c r="BH67" s="315"/>
    </row>
    <row r="68" spans="1:60" outlineLevel="1">
      <c r="A68" s="316">
        <v>19</v>
      </c>
      <c r="B68" s="317" t="s">
        <v>486</v>
      </c>
      <c r="C68" s="318" t="s">
        <v>487</v>
      </c>
      <c r="D68" s="319" t="s">
        <v>84</v>
      </c>
      <c r="E68" s="320">
        <v>0.27170000000000005</v>
      </c>
      <c r="F68" s="321"/>
      <c r="G68" s="321">
        <f>ROUND(E68*F68,2)</f>
        <v>0</v>
      </c>
      <c r="H68" s="321">
        <v>29780</v>
      </c>
      <c r="I68" s="321">
        <f>ROUND(E68*H68,2)</f>
        <v>8091.23</v>
      </c>
      <c r="J68" s="321">
        <v>0</v>
      </c>
      <c r="K68" s="321">
        <f>ROUND(E68*J68,2)</f>
        <v>0</v>
      </c>
      <c r="L68" s="321">
        <v>21</v>
      </c>
      <c r="M68" s="321">
        <f>G68*(1+L68/100)</f>
        <v>0</v>
      </c>
      <c r="N68" s="321">
        <v>1</v>
      </c>
      <c r="O68" s="321">
        <f>ROUND(E68*N68,2)</f>
        <v>0.27</v>
      </c>
      <c r="P68" s="321">
        <v>0</v>
      </c>
      <c r="Q68" s="322">
        <f>ROUND(E68*P68,2)</f>
        <v>0</v>
      </c>
      <c r="R68" s="314" t="s">
        <v>411</v>
      </c>
      <c r="S68" s="314" t="s">
        <v>400</v>
      </c>
      <c r="T68" s="314" t="s">
        <v>400</v>
      </c>
      <c r="U68" s="314">
        <v>0</v>
      </c>
      <c r="V68" s="314">
        <f>ROUND(E68*U68,2)</f>
        <v>0</v>
      </c>
      <c r="W68" s="314"/>
      <c r="X68" s="315"/>
      <c r="Y68" s="315"/>
      <c r="Z68" s="315"/>
      <c r="AA68" s="315"/>
      <c r="AB68" s="315"/>
      <c r="AC68" s="315"/>
      <c r="AD68" s="315"/>
      <c r="AE68" s="315"/>
      <c r="AF68" s="315"/>
      <c r="AG68" s="315" t="s">
        <v>412</v>
      </c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5"/>
      <c r="BE68" s="315"/>
      <c r="BF68" s="315"/>
      <c r="BG68" s="315"/>
      <c r="BH68" s="315"/>
    </row>
    <row r="69" spans="1:60" outlineLevel="1">
      <c r="A69" s="323"/>
      <c r="B69" s="324"/>
      <c r="C69" s="325" t="s">
        <v>472</v>
      </c>
      <c r="D69" s="326"/>
      <c r="E69" s="327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5"/>
      <c r="Y69" s="315"/>
      <c r="Z69" s="315"/>
      <c r="AA69" s="315"/>
      <c r="AB69" s="315"/>
      <c r="AC69" s="315"/>
      <c r="AD69" s="315"/>
      <c r="AE69" s="315"/>
      <c r="AF69" s="315"/>
      <c r="AG69" s="315" t="s">
        <v>408</v>
      </c>
      <c r="AH69" s="315">
        <v>0</v>
      </c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5"/>
      <c r="BE69" s="315"/>
      <c r="BF69" s="315"/>
      <c r="BG69" s="315"/>
      <c r="BH69" s="315"/>
    </row>
    <row r="70" spans="1:60" outlineLevel="1">
      <c r="A70" s="323"/>
      <c r="B70" s="324"/>
      <c r="C70" s="325" t="s">
        <v>473</v>
      </c>
      <c r="D70" s="326"/>
      <c r="E70" s="327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5"/>
      <c r="Y70" s="315"/>
      <c r="Z70" s="315"/>
      <c r="AA70" s="315"/>
      <c r="AB70" s="315"/>
      <c r="AC70" s="315"/>
      <c r="AD70" s="315"/>
      <c r="AE70" s="315"/>
      <c r="AF70" s="315"/>
      <c r="AG70" s="315" t="s">
        <v>408</v>
      </c>
      <c r="AH70" s="315">
        <v>0</v>
      </c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5"/>
      <c r="BE70" s="315"/>
      <c r="BF70" s="315"/>
      <c r="BG70" s="315"/>
      <c r="BH70" s="315"/>
    </row>
    <row r="71" spans="1:60" outlineLevel="1">
      <c r="A71" s="323"/>
      <c r="B71" s="324"/>
      <c r="C71" s="325" t="s">
        <v>488</v>
      </c>
      <c r="D71" s="326"/>
      <c r="E71" s="327">
        <v>0.27170000000000005</v>
      </c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5"/>
      <c r="Y71" s="315"/>
      <c r="Z71" s="315"/>
      <c r="AA71" s="315"/>
      <c r="AB71" s="315"/>
      <c r="AC71" s="315"/>
      <c r="AD71" s="315"/>
      <c r="AE71" s="315"/>
      <c r="AF71" s="315"/>
      <c r="AG71" s="315" t="s">
        <v>408</v>
      </c>
      <c r="AH71" s="315">
        <v>0</v>
      </c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5"/>
      <c r="BF71" s="315"/>
      <c r="BG71" s="315"/>
      <c r="BH71" s="315"/>
    </row>
    <row r="72" spans="1:60" outlineLevel="1">
      <c r="A72" s="316">
        <v>20</v>
      </c>
      <c r="B72" s="317" t="s">
        <v>489</v>
      </c>
      <c r="C72" s="318" t="s">
        <v>490</v>
      </c>
      <c r="D72" s="319" t="s">
        <v>84</v>
      </c>
      <c r="E72" s="320">
        <v>0.54320000000000002</v>
      </c>
      <c r="F72" s="321"/>
      <c r="G72" s="321">
        <f>ROUND(E72*F72,2)</f>
        <v>0</v>
      </c>
      <c r="H72" s="321">
        <v>34190</v>
      </c>
      <c r="I72" s="321">
        <f>ROUND(E72*H72,2)</f>
        <v>18572.009999999998</v>
      </c>
      <c r="J72" s="321">
        <v>0</v>
      </c>
      <c r="K72" s="321">
        <f>ROUND(E72*J72,2)</f>
        <v>0</v>
      </c>
      <c r="L72" s="321">
        <v>21</v>
      </c>
      <c r="M72" s="321">
        <f>G72*(1+L72/100)</f>
        <v>0</v>
      </c>
      <c r="N72" s="321">
        <v>1</v>
      </c>
      <c r="O72" s="321">
        <f>ROUND(E72*N72,2)</f>
        <v>0.54</v>
      </c>
      <c r="P72" s="321">
        <v>0</v>
      </c>
      <c r="Q72" s="322">
        <f>ROUND(E72*P72,2)</f>
        <v>0</v>
      </c>
      <c r="R72" s="314" t="s">
        <v>411</v>
      </c>
      <c r="S72" s="314" t="s">
        <v>400</v>
      </c>
      <c r="T72" s="314" t="s">
        <v>400</v>
      </c>
      <c r="U72" s="314">
        <v>0</v>
      </c>
      <c r="V72" s="314">
        <f>ROUND(E72*U72,2)</f>
        <v>0</v>
      </c>
      <c r="W72" s="314"/>
      <c r="X72" s="315"/>
      <c r="Y72" s="315"/>
      <c r="Z72" s="315"/>
      <c r="AA72" s="315"/>
      <c r="AB72" s="315"/>
      <c r="AC72" s="315"/>
      <c r="AD72" s="315"/>
      <c r="AE72" s="315"/>
      <c r="AF72" s="315"/>
      <c r="AG72" s="315" t="s">
        <v>412</v>
      </c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5"/>
      <c r="BE72" s="315"/>
      <c r="BF72" s="315"/>
      <c r="BG72" s="315"/>
      <c r="BH72" s="315"/>
    </row>
    <row r="73" spans="1:60" outlineLevel="1">
      <c r="A73" s="323"/>
      <c r="B73" s="324"/>
      <c r="C73" s="325" t="s">
        <v>491</v>
      </c>
      <c r="D73" s="326"/>
      <c r="E73" s="327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5"/>
      <c r="Y73" s="315"/>
      <c r="Z73" s="315"/>
      <c r="AA73" s="315"/>
      <c r="AB73" s="315"/>
      <c r="AC73" s="315"/>
      <c r="AD73" s="315"/>
      <c r="AE73" s="315"/>
      <c r="AF73" s="315"/>
      <c r="AG73" s="315" t="s">
        <v>408</v>
      </c>
      <c r="AH73" s="315">
        <v>0</v>
      </c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5"/>
      <c r="BE73" s="315"/>
      <c r="BF73" s="315"/>
      <c r="BG73" s="315"/>
      <c r="BH73" s="315"/>
    </row>
    <row r="74" spans="1:60" outlineLevel="1">
      <c r="A74" s="323"/>
      <c r="B74" s="324"/>
      <c r="C74" s="325" t="s">
        <v>492</v>
      </c>
      <c r="D74" s="326"/>
      <c r="E74" s="327">
        <v>0.54320000000000002</v>
      </c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5"/>
      <c r="Y74" s="315"/>
      <c r="Z74" s="315"/>
      <c r="AA74" s="315"/>
      <c r="AB74" s="315"/>
      <c r="AC74" s="315"/>
      <c r="AD74" s="315"/>
      <c r="AE74" s="315"/>
      <c r="AF74" s="315"/>
      <c r="AG74" s="315" t="s">
        <v>408</v>
      </c>
      <c r="AH74" s="315">
        <v>0</v>
      </c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5"/>
      <c r="BE74" s="315"/>
      <c r="BF74" s="315"/>
      <c r="BG74" s="315"/>
      <c r="BH74" s="315"/>
    </row>
    <row r="75" spans="1:60" outlineLevel="1">
      <c r="A75" s="316">
        <v>21</v>
      </c>
      <c r="B75" s="317" t="s">
        <v>493</v>
      </c>
      <c r="C75" s="318" t="s">
        <v>494</v>
      </c>
      <c r="D75" s="319" t="s">
        <v>84</v>
      </c>
      <c r="E75" s="320">
        <v>0.55110000000000003</v>
      </c>
      <c r="F75" s="321"/>
      <c r="G75" s="321">
        <f>ROUND(E75*F75,2)</f>
        <v>0</v>
      </c>
      <c r="H75" s="321">
        <v>34190</v>
      </c>
      <c r="I75" s="321">
        <f>ROUND(E75*H75,2)</f>
        <v>18842.11</v>
      </c>
      <c r="J75" s="321">
        <v>0</v>
      </c>
      <c r="K75" s="321">
        <f>ROUND(E75*J75,2)</f>
        <v>0</v>
      </c>
      <c r="L75" s="321">
        <v>21</v>
      </c>
      <c r="M75" s="321">
        <f>G75*(1+L75/100)</f>
        <v>0</v>
      </c>
      <c r="N75" s="321">
        <v>1</v>
      </c>
      <c r="O75" s="321">
        <f>ROUND(E75*N75,2)</f>
        <v>0.55000000000000004</v>
      </c>
      <c r="P75" s="321">
        <v>0</v>
      </c>
      <c r="Q75" s="322">
        <f>ROUND(E75*P75,2)</f>
        <v>0</v>
      </c>
      <c r="R75" s="314"/>
      <c r="S75" s="314" t="s">
        <v>414</v>
      </c>
      <c r="T75" s="314" t="s">
        <v>400</v>
      </c>
      <c r="U75" s="314">
        <v>0</v>
      </c>
      <c r="V75" s="314">
        <f>ROUND(E75*U75,2)</f>
        <v>0</v>
      </c>
      <c r="W75" s="314"/>
      <c r="X75" s="315"/>
      <c r="Y75" s="315"/>
      <c r="Z75" s="315"/>
      <c r="AA75" s="315"/>
      <c r="AB75" s="315"/>
      <c r="AC75" s="315"/>
      <c r="AD75" s="315"/>
      <c r="AE75" s="315"/>
      <c r="AF75" s="315"/>
      <c r="AG75" s="315" t="s">
        <v>412</v>
      </c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5"/>
      <c r="BE75" s="315"/>
      <c r="BF75" s="315"/>
      <c r="BG75" s="315"/>
      <c r="BH75" s="315"/>
    </row>
    <row r="76" spans="1:60" outlineLevel="1">
      <c r="A76" s="323"/>
      <c r="B76" s="324"/>
      <c r="C76" s="325" t="s">
        <v>472</v>
      </c>
      <c r="D76" s="326"/>
      <c r="E76" s="327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5"/>
      <c r="Y76" s="315"/>
      <c r="Z76" s="315"/>
      <c r="AA76" s="315"/>
      <c r="AB76" s="315"/>
      <c r="AC76" s="315"/>
      <c r="AD76" s="315"/>
      <c r="AE76" s="315"/>
      <c r="AF76" s="315"/>
      <c r="AG76" s="315" t="s">
        <v>408</v>
      </c>
      <c r="AH76" s="315">
        <v>0</v>
      </c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5"/>
      <c r="BE76" s="315"/>
      <c r="BF76" s="315"/>
      <c r="BG76" s="315"/>
      <c r="BH76" s="315"/>
    </row>
    <row r="77" spans="1:60" outlineLevel="1">
      <c r="A77" s="323"/>
      <c r="B77" s="324"/>
      <c r="C77" s="325" t="s">
        <v>473</v>
      </c>
      <c r="D77" s="326"/>
      <c r="E77" s="327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5"/>
      <c r="Y77" s="315"/>
      <c r="Z77" s="315"/>
      <c r="AA77" s="315"/>
      <c r="AB77" s="315"/>
      <c r="AC77" s="315"/>
      <c r="AD77" s="315"/>
      <c r="AE77" s="315"/>
      <c r="AF77" s="315"/>
      <c r="AG77" s="315" t="s">
        <v>408</v>
      </c>
      <c r="AH77" s="315">
        <v>0</v>
      </c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5"/>
      <c r="BE77" s="315"/>
      <c r="BF77" s="315"/>
      <c r="BG77" s="315"/>
      <c r="BH77" s="315"/>
    </row>
    <row r="78" spans="1:60" outlineLevel="1">
      <c r="A78" s="323"/>
      <c r="B78" s="324"/>
      <c r="C78" s="325" t="s">
        <v>495</v>
      </c>
      <c r="D78" s="326"/>
      <c r="E78" s="327">
        <v>0.55110000000000003</v>
      </c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5"/>
      <c r="Y78" s="315"/>
      <c r="Z78" s="315"/>
      <c r="AA78" s="315"/>
      <c r="AB78" s="315"/>
      <c r="AC78" s="315"/>
      <c r="AD78" s="315"/>
      <c r="AE78" s="315"/>
      <c r="AF78" s="315"/>
      <c r="AG78" s="315" t="s">
        <v>408</v>
      </c>
      <c r="AH78" s="315">
        <v>0</v>
      </c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5"/>
      <c r="BE78" s="315"/>
      <c r="BF78" s="315"/>
      <c r="BG78" s="315"/>
      <c r="BH78" s="315"/>
    </row>
    <row r="79" spans="1:60" outlineLevel="1">
      <c r="A79" s="316">
        <v>22</v>
      </c>
      <c r="B79" s="317" t="s">
        <v>496</v>
      </c>
      <c r="C79" s="318" t="s">
        <v>497</v>
      </c>
      <c r="D79" s="319" t="s">
        <v>84</v>
      </c>
      <c r="E79" s="320">
        <v>8.6400000000000005E-2</v>
      </c>
      <c r="F79" s="321"/>
      <c r="G79" s="321">
        <f>ROUND(E79*F79,2)</f>
        <v>0</v>
      </c>
      <c r="H79" s="321">
        <v>25500</v>
      </c>
      <c r="I79" s="321">
        <f>ROUND(E79*H79,2)</f>
        <v>2203.1999999999998</v>
      </c>
      <c r="J79" s="321">
        <v>0</v>
      </c>
      <c r="K79" s="321">
        <f>ROUND(E79*J79,2)</f>
        <v>0</v>
      </c>
      <c r="L79" s="321">
        <v>21</v>
      </c>
      <c r="M79" s="321">
        <f>G79*(1+L79/100)</f>
        <v>0</v>
      </c>
      <c r="N79" s="321">
        <v>1</v>
      </c>
      <c r="O79" s="321">
        <f>ROUND(E79*N79,2)</f>
        <v>0.09</v>
      </c>
      <c r="P79" s="321">
        <v>0</v>
      </c>
      <c r="Q79" s="322">
        <f>ROUND(E79*P79,2)</f>
        <v>0</v>
      </c>
      <c r="R79" s="314" t="s">
        <v>411</v>
      </c>
      <c r="S79" s="314" t="s">
        <v>400</v>
      </c>
      <c r="T79" s="314" t="s">
        <v>400</v>
      </c>
      <c r="U79" s="314">
        <v>0</v>
      </c>
      <c r="V79" s="314">
        <f>ROUND(E79*U79,2)</f>
        <v>0</v>
      </c>
      <c r="W79" s="314"/>
      <c r="X79" s="315"/>
      <c r="Y79" s="315"/>
      <c r="Z79" s="315"/>
      <c r="AA79" s="315"/>
      <c r="AB79" s="315"/>
      <c r="AC79" s="315"/>
      <c r="AD79" s="315"/>
      <c r="AE79" s="315"/>
      <c r="AF79" s="315"/>
      <c r="AG79" s="315" t="s">
        <v>412</v>
      </c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5"/>
      <c r="BE79" s="315"/>
      <c r="BF79" s="315"/>
      <c r="BG79" s="315"/>
      <c r="BH79" s="315"/>
    </row>
    <row r="80" spans="1:60" outlineLevel="1">
      <c r="A80" s="323"/>
      <c r="B80" s="324"/>
      <c r="C80" s="325" t="s">
        <v>498</v>
      </c>
      <c r="D80" s="326"/>
      <c r="E80" s="327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5"/>
      <c r="Y80" s="315"/>
      <c r="Z80" s="315"/>
      <c r="AA80" s="315"/>
      <c r="AB80" s="315"/>
      <c r="AC80" s="315"/>
      <c r="AD80" s="315"/>
      <c r="AE80" s="315"/>
      <c r="AF80" s="315"/>
      <c r="AG80" s="315" t="s">
        <v>408</v>
      </c>
      <c r="AH80" s="315">
        <v>0</v>
      </c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5"/>
      <c r="BE80" s="315"/>
      <c r="BF80" s="315"/>
      <c r="BG80" s="315"/>
      <c r="BH80" s="315"/>
    </row>
    <row r="81" spans="1:60" outlineLevel="1">
      <c r="A81" s="323"/>
      <c r="B81" s="324"/>
      <c r="C81" s="325" t="s">
        <v>499</v>
      </c>
      <c r="D81" s="326"/>
      <c r="E81" s="327">
        <v>4.3200000000000002E-2</v>
      </c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5"/>
      <c r="Y81" s="315"/>
      <c r="Z81" s="315"/>
      <c r="AA81" s="315"/>
      <c r="AB81" s="315"/>
      <c r="AC81" s="315"/>
      <c r="AD81" s="315"/>
      <c r="AE81" s="315"/>
      <c r="AF81" s="315"/>
      <c r="AG81" s="315" t="s">
        <v>408</v>
      </c>
      <c r="AH81" s="315">
        <v>0</v>
      </c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5"/>
      <c r="BE81" s="315"/>
      <c r="BF81" s="315"/>
      <c r="BG81" s="315"/>
      <c r="BH81" s="315"/>
    </row>
    <row r="82" spans="1:60" outlineLevel="1">
      <c r="A82" s="323"/>
      <c r="B82" s="324"/>
      <c r="C82" s="325" t="s">
        <v>500</v>
      </c>
      <c r="D82" s="326"/>
      <c r="E82" s="327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5"/>
      <c r="Y82" s="315"/>
      <c r="Z82" s="315"/>
      <c r="AA82" s="315"/>
      <c r="AB82" s="315"/>
      <c r="AC82" s="315"/>
      <c r="AD82" s="315"/>
      <c r="AE82" s="315"/>
      <c r="AF82" s="315"/>
      <c r="AG82" s="315" t="s">
        <v>408</v>
      </c>
      <c r="AH82" s="315">
        <v>0</v>
      </c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5"/>
      <c r="BE82" s="315"/>
      <c r="BF82" s="315"/>
      <c r="BG82" s="315"/>
      <c r="BH82" s="315"/>
    </row>
    <row r="83" spans="1:60" outlineLevel="1">
      <c r="A83" s="323"/>
      <c r="B83" s="324"/>
      <c r="C83" s="325" t="s">
        <v>501</v>
      </c>
      <c r="D83" s="326"/>
      <c r="E83" s="327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5"/>
      <c r="Y83" s="315"/>
      <c r="Z83" s="315"/>
      <c r="AA83" s="315"/>
      <c r="AB83" s="315"/>
      <c r="AC83" s="315"/>
      <c r="AD83" s="315"/>
      <c r="AE83" s="315"/>
      <c r="AF83" s="315"/>
      <c r="AG83" s="315" t="s">
        <v>408</v>
      </c>
      <c r="AH83" s="315">
        <v>0</v>
      </c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5"/>
      <c r="BE83" s="315"/>
      <c r="BF83" s="315"/>
      <c r="BG83" s="315"/>
      <c r="BH83" s="315"/>
    </row>
    <row r="84" spans="1:60" outlineLevel="1">
      <c r="A84" s="323"/>
      <c r="B84" s="324"/>
      <c r="C84" s="325" t="s">
        <v>502</v>
      </c>
      <c r="D84" s="326"/>
      <c r="E84" s="327">
        <v>4.3200000000000002E-2</v>
      </c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5"/>
      <c r="Y84" s="315"/>
      <c r="Z84" s="315"/>
      <c r="AA84" s="315"/>
      <c r="AB84" s="315"/>
      <c r="AC84" s="315"/>
      <c r="AD84" s="315"/>
      <c r="AE84" s="315"/>
      <c r="AF84" s="315"/>
      <c r="AG84" s="315" t="s">
        <v>408</v>
      </c>
      <c r="AH84" s="315">
        <v>0</v>
      </c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5"/>
      <c r="BE84" s="315"/>
      <c r="BF84" s="315"/>
      <c r="BG84" s="315"/>
      <c r="BH84" s="315"/>
    </row>
    <row r="85" spans="1:60" outlineLevel="1">
      <c r="A85" s="316">
        <v>23</v>
      </c>
      <c r="B85" s="317" t="s">
        <v>503</v>
      </c>
      <c r="C85" s="318" t="s">
        <v>504</v>
      </c>
      <c r="D85" s="319" t="s">
        <v>84</v>
      </c>
      <c r="E85" s="320">
        <v>0.55210000000000004</v>
      </c>
      <c r="F85" s="321"/>
      <c r="G85" s="321">
        <f>ROUND(E85*F85,2)</f>
        <v>0</v>
      </c>
      <c r="H85" s="321">
        <v>26440</v>
      </c>
      <c r="I85" s="321">
        <f>ROUND(E85*H85,2)</f>
        <v>14597.52</v>
      </c>
      <c r="J85" s="321">
        <v>0</v>
      </c>
      <c r="K85" s="321">
        <f>ROUND(E85*J85,2)</f>
        <v>0</v>
      </c>
      <c r="L85" s="321">
        <v>21</v>
      </c>
      <c r="M85" s="321">
        <f>G85*(1+L85/100)</f>
        <v>0</v>
      </c>
      <c r="N85" s="321">
        <v>1</v>
      </c>
      <c r="O85" s="321">
        <f>ROUND(E85*N85,2)</f>
        <v>0.55000000000000004</v>
      </c>
      <c r="P85" s="321">
        <v>0</v>
      </c>
      <c r="Q85" s="322">
        <f>ROUND(E85*P85,2)</f>
        <v>0</v>
      </c>
      <c r="R85" s="314" t="s">
        <v>411</v>
      </c>
      <c r="S85" s="314" t="s">
        <v>400</v>
      </c>
      <c r="T85" s="314" t="s">
        <v>400</v>
      </c>
      <c r="U85" s="314">
        <v>0</v>
      </c>
      <c r="V85" s="314">
        <f>ROUND(E85*U85,2)</f>
        <v>0</v>
      </c>
      <c r="W85" s="314"/>
      <c r="X85" s="315"/>
      <c r="Y85" s="315"/>
      <c r="Z85" s="315"/>
      <c r="AA85" s="315"/>
      <c r="AB85" s="315"/>
      <c r="AC85" s="315"/>
      <c r="AD85" s="315"/>
      <c r="AE85" s="315"/>
      <c r="AF85" s="315"/>
      <c r="AG85" s="315" t="s">
        <v>412</v>
      </c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5"/>
      <c r="BE85" s="315"/>
      <c r="BF85" s="315"/>
      <c r="BG85" s="315"/>
      <c r="BH85" s="315"/>
    </row>
    <row r="86" spans="1:60" outlineLevel="1">
      <c r="A86" s="323"/>
      <c r="B86" s="324"/>
      <c r="C86" s="325" t="s">
        <v>505</v>
      </c>
      <c r="D86" s="326"/>
      <c r="E86" s="327">
        <v>0.26240000000000002</v>
      </c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5"/>
      <c r="Y86" s="315"/>
      <c r="Z86" s="315"/>
      <c r="AA86" s="315"/>
      <c r="AB86" s="315"/>
      <c r="AC86" s="315"/>
      <c r="AD86" s="315"/>
      <c r="AE86" s="315"/>
      <c r="AF86" s="315"/>
      <c r="AG86" s="315" t="s">
        <v>408</v>
      </c>
      <c r="AH86" s="315">
        <v>0</v>
      </c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5"/>
      <c r="BF86" s="315"/>
      <c r="BG86" s="315"/>
      <c r="BH86" s="315"/>
    </row>
    <row r="87" spans="1:60" outlineLevel="1">
      <c r="A87" s="323"/>
      <c r="B87" s="324"/>
      <c r="C87" s="325" t="s">
        <v>506</v>
      </c>
      <c r="D87" s="326"/>
      <c r="E87" s="327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5"/>
      <c r="Y87" s="315"/>
      <c r="Z87" s="315"/>
      <c r="AA87" s="315"/>
      <c r="AB87" s="315"/>
      <c r="AC87" s="315"/>
      <c r="AD87" s="315"/>
      <c r="AE87" s="315"/>
      <c r="AF87" s="315"/>
      <c r="AG87" s="315" t="s">
        <v>408</v>
      </c>
      <c r="AH87" s="315">
        <v>0</v>
      </c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5"/>
      <c r="BE87" s="315"/>
      <c r="BF87" s="315"/>
      <c r="BG87" s="315"/>
      <c r="BH87" s="315"/>
    </row>
    <row r="88" spans="1:60" outlineLevel="1">
      <c r="A88" s="323"/>
      <c r="B88" s="324"/>
      <c r="C88" s="325" t="s">
        <v>507</v>
      </c>
      <c r="D88" s="326"/>
      <c r="E88" s="327">
        <v>5.8300000000000005E-2</v>
      </c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5"/>
      <c r="Y88" s="315"/>
      <c r="Z88" s="315"/>
      <c r="AA88" s="315"/>
      <c r="AB88" s="315"/>
      <c r="AC88" s="315"/>
      <c r="AD88" s="315"/>
      <c r="AE88" s="315"/>
      <c r="AF88" s="315"/>
      <c r="AG88" s="315" t="s">
        <v>408</v>
      </c>
      <c r="AH88" s="315">
        <v>0</v>
      </c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5"/>
      <c r="BE88" s="315"/>
      <c r="BF88" s="315"/>
      <c r="BG88" s="315"/>
      <c r="BH88" s="315"/>
    </row>
    <row r="89" spans="1:60" outlineLevel="1">
      <c r="A89" s="323"/>
      <c r="B89" s="324"/>
      <c r="C89" s="325" t="s">
        <v>508</v>
      </c>
      <c r="D89" s="326"/>
      <c r="E89" s="327">
        <v>0.23140000000000002</v>
      </c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5"/>
      <c r="Y89" s="315"/>
      <c r="Z89" s="315"/>
      <c r="AA89" s="315"/>
      <c r="AB89" s="315"/>
      <c r="AC89" s="315"/>
      <c r="AD89" s="315"/>
      <c r="AE89" s="315"/>
      <c r="AF89" s="315"/>
      <c r="AG89" s="315" t="s">
        <v>408</v>
      </c>
      <c r="AH89" s="315">
        <v>0</v>
      </c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5"/>
      <c r="BE89" s="315"/>
      <c r="BF89" s="315"/>
      <c r="BG89" s="315"/>
      <c r="BH89" s="315"/>
    </row>
    <row r="90" spans="1:60" outlineLevel="1">
      <c r="A90" s="316">
        <v>24</v>
      </c>
      <c r="B90" s="317" t="s">
        <v>509</v>
      </c>
      <c r="C90" s="318" t="s">
        <v>510</v>
      </c>
      <c r="D90" s="319" t="s">
        <v>84</v>
      </c>
      <c r="E90" s="320">
        <v>0.43440000000000001</v>
      </c>
      <c r="F90" s="321"/>
      <c r="G90" s="321">
        <f>ROUND(E90*F90,2)</f>
        <v>0</v>
      </c>
      <c r="H90" s="321">
        <v>28020</v>
      </c>
      <c r="I90" s="321">
        <f>ROUND(E90*H90,2)</f>
        <v>12171.89</v>
      </c>
      <c r="J90" s="321">
        <v>0</v>
      </c>
      <c r="K90" s="321">
        <f>ROUND(E90*J90,2)</f>
        <v>0</v>
      </c>
      <c r="L90" s="321">
        <v>21</v>
      </c>
      <c r="M90" s="321">
        <f>G90*(1+L90/100)</f>
        <v>0</v>
      </c>
      <c r="N90" s="321">
        <v>1</v>
      </c>
      <c r="O90" s="321">
        <f>ROUND(E90*N90,2)</f>
        <v>0.43</v>
      </c>
      <c r="P90" s="321">
        <v>0</v>
      </c>
      <c r="Q90" s="322">
        <f>ROUND(E90*P90,2)</f>
        <v>0</v>
      </c>
      <c r="R90" s="314" t="s">
        <v>411</v>
      </c>
      <c r="S90" s="314" t="s">
        <v>400</v>
      </c>
      <c r="T90" s="314" t="s">
        <v>400</v>
      </c>
      <c r="U90" s="314">
        <v>0</v>
      </c>
      <c r="V90" s="314">
        <f>ROUND(E90*U90,2)</f>
        <v>0</v>
      </c>
      <c r="W90" s="314"/>
      <c r="X90" s="315"/>
      <c r="Y90" s="315"/>
      <c r="Z90" s="315"/>
      <c r="AA90" s="315"/>
      <c r="AB90" s="315"/>
      <c r="AC90" s="315"/>
      <c r="AD90" s="315"/>
      <c r="AE90" s="315"/>
      <c r="AF90" s="315"/>
      <c r="AG90" s="315" t="s">
        <v>412</v>
      </c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5"/>
      <c r="BE90" s="315"/>
      <c r="BF90" s="315"/>
      <c r="BG90" s="315"/>
      <c r="BH90" s="315"/>
    </row>
    <row r="91" spans="1:60" ht="24" outlineLevel="1">
      <c r="A91" s="323"/>
      <c r="B91" s="324"/>
      <c r="C91" s="325" t="s">
        <v>511</v>
      </c>
      <c r="D91" s="326"/>
      <c r="E91" s="327">
        <v>0.43440000000000001</v>
      </c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5"/>
      <c r="Y91" s="315"/>
      <c r="Z91" s="315"/>
      <c r="AA91" s="315"/>
      <c r="AB91" s="315"/>
      <c r="AC91" s="315"/>
      <c r="AD91" s="315"/>
      <c r="AE91" s="315"/>
      <c r="AF91" s="315"/>
      <c r="AG91" s="315" t="s">
        <v>408</v>
      </c>
      <c r="AH91" s="315">
        <v>0</v>
      </c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5"/>
      <c r="BE91" s="315"/>
      <c r="BF91" s="315"/>
      <c r="BG91" s="315"/>
      <c r="BH91" s="315"/>
    </row>
    <row r="92" spans="1:60" outlineLevel="1">
      <c r="A92" s="323"/>
      <c r="B92" s="324"/>
      <c r="C92" s="325" t="s">
        <v>512</v>
      </c>
      <c r="D92" s="326"/>
      <c r="E92" s="327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5"/>
      <c r="Y92" s="315"/>
      <c r="Z92" s="315"/>
      <c r="AA92" s="315"/>
      <c r="AB92" s="315"/>
      <c r="AC92" s="315"/>
      <c r="AD92" s="315"/>
      <c r="AE92" s="315"/>
      <c r="AF92" s="315"/>
      <c r="AG92" s="315" t="s">
        <v>408</v>
      </c>
      <c r="AH92" s="315">
        <v>0</v>
      </c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5"/>
      <c r="BE92" s="315"/>
      <c r="BF92" s="315"/>
      <c r="BG92" s="315"/>
      <c r="BH92" s="315"/>
    </row>
    <row r="93" spans="1:60" outlineLevel="1">
      <c r="A93" s="316">
        <v>25</v>
      </c>
      <c r="B93" s="317" t="s">
        <v>513</v>
      </c>
      <c r="C93" s="318" t="s">
        <v>514</v>
      </c>
      <c r="D93" s="319" t="s">
        <v>84</v>
      </c>
      <c r="E93" s="320">
        <v>2.7707000000000002</v>
      </c>
      <c r="F93" s="321"/>
      <c r="G93" s="321">
        <f>ROUND(E93*F93,2)</f>
        <v>0</v>
      </c>
      <c r="H93" s="321">
        <v>28020</v>
      </c>
      <c r="I93" s="321">
        <f>ROUND(E93*H93,2)</f>
        <v>77635.009999999995</v>
      </c>
      <c r="J93" s="321">
        <v>0</v>
      </c>
      <c r="K93" s="321">
        <f>ROUND(E93*J93,2)</f>
        <v>0</v>
      </c>
      <c r="L93" s="321">
        <v>21</v>
      </c>
      <c r="M93" s="321">
        <f>G93*(1+L93/100)</f>
        <v>0</v>
      </c>
      <c r="N93" s="321">
        <v>1</v>
      </c>
      <c r="O93" s="321">
        <f>ROUND(E93*N93,2)</f>
        <v>2.77</v>
      </c>
      <c r="P93" s="321">
        <v>0</v>
      </c>
      <c r="Q93" s="322">
        <f>ROUND(E93*P93,2)</f>
        <v>0</v>
      </c>
      <c r="R93" s="314" t="s">
        <v>411</v>
      </c>
      <c r="S93" s="314" t="s">
        <v>400</v>
      </c>
      <c r="T93" s="314" t="s">
        <v>400</v>
      </c>
      <c r="U93" s="314">
        <v>0</v>
      </c>
      <c r="V93" s="314">
        <f>ROUND(E93*U93,2)</f>
        <v>0</v>
      </c>
      <c r="W93" s="314"/>
      <c r="X93" s="315"/>
      <c r="Y93" s="315"/>
      <c r="Z93" s="315"/>
      <c r="AA93" s="315"/>
      <c r="AB93" s="315"/>
      <c r="AC93" s="315"/>
      <c r="AD93" s="315"/>
      <c r="AE93" s="315"/>
      <c r="AF93" s="315"/>
      <c r="AG93" s="315" t="s">
        <v>412</v>
      </c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5"/>
      <c r="BE93" s="315"/>
      <c r="BF93" s="315"/>
      <c r="BG93" s="315"/>
      <c r="BH93" s="315"/>
    </row>
    <row r="94" spans="1:60" outlineLevel="1">
      <c r="A94" s="323"/>
      <c r="B94" s="324"/>
      <c r="C94" s="325" t="s">
        <v>515</v>
      </c>
      <c r="D94" s="326"/>
      <c r="E94" s="327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5"/>
      <c r="Y94" s="315"/>
      <c r="Z94" s="315"/>
      <c r="AA94" s="315"/>
      <c r="AB94" s="315"/>
      <c r="AC94" s="315"/>
      <c r="AD94" s="315"/>
      <c r="AE94" s="315"/>
      <c r="AF94" s="315"/>
      <c r="AG94" s="315" t="s">
        <v>408</v>
      </c>
      <c r="AH94" s="315">
        <v>0</v>
      </c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  <c r="BB94" s="315"/>
      <c r="BC94" s="315"/>
      <c r="BD94" s="315"/>
      <c r="BE94" s="315"/>
      <c r="BF94" s="315"/>
      <c r="BG94" s="315"/>
      <c r="BH94" s="315"/>
    </row>
    <row r="95" spans="1:60" outlineLevel="1">
      <c r="A95" s="323"/>
      <c r="B95" s="324"/>
      <c r="C95" s="325" t="s">
        <v>516</v>
      </c>
      <c r="D95" s="326"/>
      <c r="E95" s="327">
        <v>0.85130000000000006</v>
      </c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5"/>
      <c r="Y95" s="315"/>
      <c r="Z95" s="315"/>
      <c r="AA95" s="315"/>
      <c r="AB95" s="315"/>
      <c r="AC95" s="315"/>
      <c r="AD95" s="315"/>
      <c r="AE95" s="315"/>
      <c r="AF95" s="315"/>
      <c r="AG95" s="315" t="s">
        <v>408</v>
      </c>
      <c r="AH95" s="315">
        <v>0</v>
      </c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  <c r="BB95" s="315"/>
      <c r="BC95" s="315"/>
      <c r="BD95" s="315"/>
      <c r="BE95" s="315"/>
      <c r="BF95" s="315"/>
      <c r="BG95" s="315"/>
      <c r="BH95" s="315"/>
    </row>
    <row r="96" spans="1:60" outlineLevel="1">
      <c r="A96" s="323"/>
      <c r="B96" s="324"/>
      <c r="C96" s="325" t="s">
        <v>517</v>
      </c>
      <c r="D96" s="326"/>
      <c r="E96" s="327">
        <v>0.88700000000000001</v>
      </c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5"/>
      <c r="Y96" s="315"/>
      <c r="Z96" s="315"/>
      <c r="AA96" s="315"/>
      <c r="AB96" s="315"/>
      <c r="AC96" s="315"/>
      <c r="AD96" s="315"/>
      <c r="AE96" s="315"/>
      <c r="AF96" s="315"/>
      <c r="AG96" s="315" t="s">
        <v>408</v>
      </c>
      <c r="AH96" s="315">
        <v>0</v>
      </c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  <c r="BB96" s="315"/>
      <c r="BC96" s="315"/>
      <c r="BD96" s="315"/>
      <c r="BE96" s="315"/>
      <c r="BF96" s="315"/>
      <c r="BG96" s="315"/>
      <c r="BH96" s="315"/>
    </row>
    <row r="97" spans="1:60" outlineLevel="1">
      <c r="A97" s="323"/>
      <c r="B97" s="324"/>
      <c r="C97" s="325" t="s">
        <v>518</v>
      </c>
      <c r="D97" s="326"/>
      <c r="E97" s="327">
        <v>0.12100000000000001</v>
      </c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5"/>
      <c r="Y97" s="315"/>
      <c r="Z97" s="315"/>
      <c r="AA97" s="315"/>
      <c r="AB97" s="315"/>
      <c r="AC97" s="315"/>
      <c r="AD97" s="315"/>
      <c r="AE97" s="315"/>
      <c r="AF97" s="315"/>
      <c r="AG97" s="315" t="s">
        <v>408</v>
      </c>
      <c r="AH97" s="315">
        <v>0</v>
      </c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  <c r="BB97" s="315"/>
      <c r="BC97" s="315"/>
      <c r="BD97" s="315"/>
      <c r="BE97" s="315"/>
      <c r="BF97" s="315"/>
      <c r="BG97" s="315"/>
      <c r="BH97" s="315"/>
    </row>
    <row r="98" spans="1:60" outlineLevel="1">
      <c r="A98" s="323"/>
      <c r="B98" s="324"/>
      <c r="C98" s="325" t="s">
        <v>519</v>
      </c>
      <c r="D98" s="326"/>
      <c r="E98" s="327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5"/>
      <c r="Y98" s="315"/>
      <c r="Z98" s="315"/>
      <c r="AA98" s="315"/>
      <c r="AB98" s="315"/>
      <c r="AC98" s="315"/>
      <c r="AD98" s="315"/>
      <c r="AE98" s="315"/>
      <c r="AF98" s="315"/>
      <c r="AG98" s="315" t="s">
        <v>408</v>
      </c>
      <c r="AH98" s="315">
        <v>0</v>
      </c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  <c r="BB98" s="315"/>
      <c r="BC98" s="315"/>
      <c r="BD98" s="315"/>
      <c r="BE98" s="315"/>
      <c r="BF98" s="315"/>
      <c r="BG98" s="315"/>
      <c r="BH98" s="315"/>
    </row>
    <row r="99" spans="1:60" outlineLevel="1">
      <c r="A99" s="323"/>
      <c r="B99" s="324"/>
      <c r="C99" s="325" t="s">
        <v>520</v>
      </c>
      <c r="D99" s="326"/>
      <c r="E99" s="327">
        <v>0.43540000000000001</v>
      </c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5"/>
      <c r="Y99" s="315"/>
      <c r="Z99" s="315"/>
      <c r="AA99" s="315"/>
      <c r="AB99" s="315"/>
      <c r="AC99" s="315"/>
      <c r="AD99" s="315"/>
      <c r="AE99" s="315"/>
      <c r="AF99" s="315"/>
      <c r="AG99" s="315" t="s">
        <v>408</v>
      </c>
      <c r="AH99" s="315">
        <v>0</v>
      </c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</row>
    <row r="100" spans="1:60" outlineLevel="1">
      <c r="A100" s="323"/>
      <c r="B100" s="324"/>
      <c r="C100" s="325" t="s">
        <v>521</v>
      </c>
      <c r="D100" s="326"/>
      <c r="E100" s="327">
        <v>0.41260000000000002</v>
      </c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 t="s">
        <v>408</v>
      </c>
      <c r="AH100" s="315">
        <v>0</v>
      </c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  <c r="BB100" s="315"/>
      <c r="BC100" s="315"/>
      <c r="BD100" s="315"/>
      <c r="BE100" s="315"/>
      <c r="BF100" s="315"/>
      <c r="BG100" s="315"/>
      <c r="BH100" s="315"/>
    </row>
    <row r="101" spans="1:60" outlineLevel="1">
      <c r="A101" s="323"/>
      <c r="B101" s="324"/>
      <c r="C101" s="325" t="s">
        <v>522</v>
      </c>
      <c r="D101" s="326"/>
      <c r="E101" s="327">
        <v>6.3400000000000012E-2</v>
      </c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 t="s">
        <v>408</v>
      </c>
      <c r="AH101" s="315">
        <v>0</v>
      </c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  <c r="BB101" s="315"/>
      <c r="BC101" s="315"/>
      <c r="BD101" s="315"/>
      <c r="BE101" s="315"/>
      <c r="BF101" s="315"/>
      <c r="BG101" s="315"/>
      <c r="BH101" s="315"/>
    </row>
    <row r="102" spans="1:60" outlineLevel="1">
      <c r="A102" s="316">
        <v>26</v>
      </c>
      <c r="B102" s="317" t="s">
        <v>523</v>
      </c>
      <c r="C102" s="318" t="s">
        <v>524</v>
      </c>
      <c r="D102" s="319" t="s">
        <v>84</v>
      </c>
      <c r="E102" s="320">
        <v>0.21600000000000003</v>
      </c>
      <c r="F102" s="321"/>
      <c r="G102" s="321">
        <f>ROUND(E102*F102,2)</f>
        <v>0</v>
      </c>
      <c r="H102" s="321">
        <v>19370</v>
      </c>
      <c r="I102" s="321">
        <f>ROUND(E102*H102,2)</f>
        <v>4183.92</v>
      </c>
      <c r="J102" s="321">
        <v>0</v>
      </c>
      <c r="K102" s="321">
        <f>ROUND(E102*J102,2)</f>
        <v>0</v>
      </c>
      <c r="L102" s="321">
        <v>21</v>
      </c>
      <c r="M102" s="321">
        <f>G102*(1+L102/100)</f>
        <v>0</v>
      </c>
      <c r="N102" s="321">
        <v>1</v>
      </c>
      <c r="O102" s="321">
        <f>ROUND(E102*N102,2)</f>
        <v>0.22</v>
      </c>
      <c r="P102" s="321">
        <v>0</v>
      </c>
      <c r="Q102" s="322">
        <f>ROUND(E102*P102,2)</f>
        <v>0</v>
      </c>
      <c r="R102" s="314" t="s">
        <v>411</v>
      </c>
      <c r="S102" s="314" t="s">
        <v>400</v>
      </c>
      <c r="T102" s="314" t="s">
        <v>400</v>
      </c>
      <c r="U102" s="314">
        <v>0</v>
      </c>
      <c r="V102" s="314">
        <f>ROUND(E102*U102,2)</f>
        <v>0</v>
      </c>
      <c r="W102" s="314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 t="s">
        <v>412</v>
      </c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  <c r="BB102" s="315"/>
      <c r="BC102" s="315"/>
      <c r="BD102" s="315"/>
      <c r="BE102" s="315"/>
      <c r="BF102" s="315"/>
      <c r="BG102" s="315"/>
      <c r="BH102" s="315"/>
    </row>
    <row r="103" spans="1:60" outlineLevel="1">
      <c r="A103" s="323"/>
      <c r="B103" s="324"/>
      <c r="C103" s="325" t="s">
        <v>525</v>
      </c>
      <c r="D103" s="326"/>
      <c r="E103" s="327">
        <v>0.15110000000000001</v>
      </c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 t="s">
        <v>408</v>
      </c>
      <c r="AH103" s="315">
        <v>0</v>
      </c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  <c r="BB103" s="315"/>
      <c r="BC103" s="315"/>
      <c r="BD103" s="315"/>
      <c r="BE103" s="315"/>
      <c r="BF103" s="315"/>
      <c r="BG103" s="315"/>
      <c r="BH103" s="315"/>
    </row>
    <row r="104" spans="1:60" outlineLevel="1">
      <c r="A104" s="323"/>
      <c r="B104" s="324"/>
      <c r="C104" s="325" t="s">
        <v>526</v>
      </c>
      <c r="D104" s="326"/>
      <c r="E104" s="327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 t="s">
        <v>408</v>
      </c>
      <c r="AH104" s="315">
        <v>0</v>
      </c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  <c r="BB104" s="315"/>
      <c r="BC104" s="315"/>
      <c r="BD104" s="315"/>
      <c r="BE104" s="315"/>
      <c r="BF104" s="315"/>
      <c r="BG104" s="315"/>
      <c r="BH104" s="315"/>
    </row>
    <row r="105" spans="1:60" outlineLevel="1">
      <c r="A105" s="323"/>
      <c r="B105" s="324"/>
      <c r="C105" s="325" t="s">
        <v>527</v>
      </c>
      <c r="D105" s="326"/>
      <c r="E105" s="327"/>
      <c r="F105" s="314"/>
      <c r="G105" s="314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 t="s">
        <v>408</v>
      </c>
      <c r="AH105" s="315">
        <v>0</v>
      </c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</row>
    <row r="106" spans="1:60" outlineLevel="1">
      <c r="A106" s="323"/>
      <c r="B106" s="324"/>
      <c r="C106" s="325" t="s">
        <v>528</v>
      </c>
      <c r="D106" s="326"/>
      <c r="E106" s="327">
        <v>6.4900000000000013E-2</v>
      </c>
      <c r="F106" s="314"/>
      <c r="G106" s="314"/>
      <c r="H106" s="314"/>
      <c r="I106" s="314"/>
      <c r="J106" s="314"/>
      <c r="K106" s="314"/>
      <c r="L106" s="314"/>
      <c r="M106" s="314"/>
      <c r="N106" s="314"/>
      <c r="O106" s="314"/>
      <c r="P106" s="314"/>
      <c r="Q106" s="314"/>
      <c r="R106" s="314"/>
      <c r="S106" s="314"/>
      <c r="T106" s="314"/>
      <c r="U106" s="314"/>
      <c r="V106" s="314"/>
      <c r="W106" s="314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 t="s">
        <v>408</v>
      </c>
      <c r="AH106" s="315">
        <v>0</v>
      </c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</row>
    <row r="107" spans="1:60" outlineLevel="1">
      <c r="A107" s="316">
        <v>27</v>
      </c>
      <c r="B107" s="317" t="s">
        <v>529</v>
      </c>
      <c r="C107" s="318" t="s">
        <v>530</v>
      </c>
      <c r="D107" s="319" t="s">
        <v>126</v>
      </c>
      <c r="E107" s="320">
        <v>4312.8200000000006</v>
      </c>
      <c r="F107" s="321"/>
      <c r="G107" s="321">
        <f>ROUND(E107*F107,2)</f>
        <v>0</v>
      </c>
      <c r="H107" s="321">
        <v>50</v>
      </c>
      <c r="I107" s="321">
        <f>ROUND(E107*H107,2)</f>
        <v>215641</v>
      </c>
      <c r="J107" s="321">
        <v>0</v>
      </c>
      <c r="K107" s="321">
        <f>ROUND(E107*J107,2)</f>
        <v>0</v>
      </c>
      <c r="L107" s="321">
        <v>21</v>
      </c>
      <c r="M107" s="321">
        <f>G107*(1+L107/100)</f>
        <v>0</v>
      </c>
      <c r="N107" s="321">
        <v>3.5000000000000003E-2</v>
      </c>
      <c r="O107" s="321">
        <f>ROUND(E107*N107,2)</f>
        <v>150.94999999999999</v>
      </c>
      <c r="P107" s="321">
        <v>0</v>
      </c>
      <c r="Q107" s="322">
        <f>ROUND(E107*P107,2)</f>
        <v>0</v>
      </c>
      <c r="R107" s="314" t="s">
        <v>411</v>
      </c>
      <c r="S107" s="314" t="s">
        <v>400</v>
      </c>
      <c r="T107" s="314" t="s">
        <v>406</v>
      </c>
      <c r="U107" s="314">
        <v>0</v>
      </c>
      <c r="V107" s="314">
        <f>ROUND(E107*U107,2)</f>
        <v>0</v>
      </c>
      <c r="W107" s="314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 t="s">
        <v>412</v>
      </c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</row>
    <row r="108" spans="1:60" outlineLevel="1">
      <c r="A108" s="323"/>
      <c r="B108" s="324"/>
      <c r="C108" s="325" t="s">
        <v>531</v>
      </c>
      <c r="D108" s="326"/>
      <c r="E108" s="327"/>
      <c r="F108" s="314"/>
      <c r="G108" s="314"/>
      <c r="H108" s="314"/>
      <c r="I108" s="314"/>
      <c r="J108" s="314"/>
      <c r="K108" s="314"/>
      <c r="L108" s="314"/>
      <c r="M108" s="314"/>
      <c r="N108" s="314"/>
      <c r="O108" s="314"/>
      <c r="P108" s="314"/>
      <c r="Q108" s="314"/>
      <c r="R108" s="314"/>
      <c r="S108" s="314"/>
      <c r="T108" s="314"/>
      <c r="U108" s="314"/>
      <c r="V108" s="314"/>
      <c r="W108" s="314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 t="s">
        <v>408</v>
      </c>
      <c r="AH108" s="315">
        <v>0</v>
      </c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</row>
    <row r="109" spans="1:60" outlineLevel="1">
      <c r="A109" s="323"/>
      <c r="B109" s="324"/>
      <c r="C109" s="325" t="s">
        <v>532</v>
      </c>
      <c r="D109" s="326"/>
      <c r="E109" s="327"/>
      <c r="F109" s="314"/>
      <c r="G109" s="314"/>
      <c r="H109" s="314"/>
      <c r="I109" s="314"/>
      <c r="J109" s="314"/>
      <c r="K109" s="314"/>
      <c r="L109" s="314"/>
      <c r="M109" s="314"/>
      <c r="N109" s="314"/>
      <c r="O109" s="314"/>
      <c r="P109" s="314"/>
      <c r="Q109" s="314"/>
      <c r="R109" s="314"/>
      <c r="S109" s="314"/>
      <c r="T109" s="314"/>
      <c r="U109" s="314"/>
      <c r="V109" s="314"/>
      <c r="W109" s="314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 t="s">
        <v>408</v>
      </c>
      <c r="AH109" s="315">
        <v>0</v>
      </c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</row>
    <row r="110" spans="1:60" outlineLevel="1">
      <c r="A110" s="323"/>
      <c r="B110" s="324"/>
      <c r="C110" s="325" t="s">
        <v>533</v>
      </c>
      <c r="D110" s="326"/>
      <c r="E110" s="327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  <c r="U110" s="314"/>
      <c r="V110" s="314"/>
      <c r="W110" s="314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 t="s">
        <v>408</v>
      </c>
      <c r="AH110" s="315">
        <v>0</v>
      </c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</row>
    <row r="111" spans="1:60" ht="24" outlineLevel="1">
      <c r="A111" s="323"/>
      <c r="B111" s="324"/>
      <c r="C111" s="325" t="s">
        <v>534</v>
      </c>
      <c r="D111" s="326"/>
      <c r="E111" s="327">
        <v>4205</v>
      </c>
      <c r="F111" s="314"/>
      <c r="G111" s="314"/>
      <c r="H111" s="314"/>
      <c r="I111" s="314"/>
      <c r="J111" s="314"/>
      <c r="K111" s="314"/>
      <c r="L111" s="314"/>
      <c r="M111" s="314"/>
      <c r="N111" s="314"/>
      <c r="O111" s="314"/>
      <c r="P111" s="314"/>
      <c r="Q111" s="314"/>
      <c r="R111" s="314"/>
      <c r="S111" s="314"/>
      <c r="T111" s="314"/>
      <c r="U111" s="314"/>
      <c r="V111" s="314"/>
      <c r="W111" s="314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 t="s">
        <v>408</v>
      </c>
      <c r="AH111" s="315">
        <v>0</v>
      </c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</row>
    <row r="112" spans="1:60" outlineLevel="1">
      <c r="A112" s="323"/>
      <c r="B112" s="324"/>
      <c r="C112" s="325" t="s">
        <v>535</v>
      </c>
      <c r="D112" s="326"/>
      <c r="E112" s="327">
        <v>84.220000000000013</v>
      </c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4"/>
      <c r="S112" s="314"/>
      <c r="T112" s="314"/>
      <c r="U112" s="314"/>
      <c r="V112" s="314"/>
      <c r="W112" s="314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 t="s">
        <v>408</v>
      </c>
      <c r="AH112" s="315">
        <v>0</v>
      </c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  <c r="BB112" s="315"/>
      <c r="BC112" s="315"/>
      <c r="BD112" s="315"/>
      <c r="BE112" s="315"/>
      <c r="BF112" s="315"/>
      <c r="BG112" s="315"/>
      <c r="BH112" s="315"/>
    </row>
    <row r="113" spans="1:60" outlineLevel="1">
      <c r="A113" s="323"/>
      <c r="B113" s="324"/>
      <c r="C113" s="325" t="s">
        <v>536</v>
      </c>
      <c r="D113" s="326"/>
      <c r="E113" s="327">
        <v>4.7</v>
      </c>
      <c r="F113" s="314"/>
      <c r="G113" s="314"/>
      <c r="H113" s="314"/>
      <c r="I113" s="314"/>
      <c r="J113" s="314"/>
      <c r="K113" s="314"/>
      <c r="L113" s="314"/>
      <c r="M113" s="314"/>
      <c r="N113" s="314"/>
      <c r="O113" s="314"/>
      <c r="P113" s="314"/>
      <c r="Q113" s="314"/>
      <c r="R113" s="314"/>
      <c r="S113" s="314"/>
      <c r="T113" s="314"/>
      <c r="U113" s="314"/>
      <c r="V113" s="314"/>
      <c r="W113" s="314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 t="s">
        <v>408</v>
      </c>
      <c r="AH113" s="315">
        <v>0</v>
      </c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  <c r="BB113" s="315"/>
      <c r="BC113" s="315"/>
      <c r="BD113" s="315"/>
      <c r="BE113" s="315"/>
      <c r="BF113" s="315"/>
      <c r="BG113" s="315"/>
      <c r="BH113" s="315"/>
    </row>
    <row r="114" spans="1:60" outlineLevel="1">
      <c r="A114" s="323"/>
      <c r="B114" s="324"/>
      <c r="C114" s="325" t="s">
        <v>537</v>
      </c>
      <c r="D114" s="326"/>
      <c r="E114" s="327"/>
      <c r="F114" s="314"/>
      <c r="G114" s="314"/>
      <c r="H114" s="314"/>
      <c r="I114" s="314"/>
      <c r="J114" s="314"/>
      <c r="K114" s="314"/>
      <c r="L114" s="314"/>
      <c r="M114" s="314"/>
      <c r="N114" s="314"/>
      <c r="O114" s="314"/>
      <c r="P114" s="314"/>
      <c r="Q114" s="314"/>
      <c r="R114" s="314"/>
      <c r="S114" s="314"/>
      <c r="T114" s="314"/>
      <c r="U114" s="314"/>
      <c r="V114" s="314"/>
      <c r="W114" s="314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 t="s">
        <v>408</v>
      </c>
      <c r="AH114" s="315">
        <v>0</v>
      </c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</row>
    <row r="115" spans="1:60" outlineLevel="1">
      <c r="A115" s="323"/>
      <c r="B115" s="324"/>
      <c r="C115" s="325" t="s">
        <v>538</v>
      </c>
      <c r="D115" s="326"/>
      <c r="E115" s="327">
        <v>14.4</v>
      </c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 t="s">
        <v>408</v>
      </c>
      <c r="AH115" s="315">
        <v>0</v>
      </c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</row>
    <row r="116" spans="1:60" outlineLevel="1">
      <c r="A116" s="323"/>
      <c r="B116" s="324"/>
      <c r="C116" s="325" t="s">
        <v>539</v>
      </c>
      <c r="D116" s="326"/>
      <c r="E116" s="327">
        <v>4.5</v>
      </c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 t="s">
        <v>408</v>
      </c>
      <c r="AH116" s="315">
        <v>0</v>
      </c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</row>
    <row r="117" spans="1:60" ht="24" outlineLevel="1">
      <c r="A117" s="316">
        <v>28</v>
      </c>
      <c r="B117" s="317" t="s">
        <v>540</v>
      </c>
      <c r="C117" s="318" t="s">
        <v>541</v>
      </c>
      <c r="D117" s="319" t="s">
        <v>84</v>
      </c>
      <c r="E117" s="320">
        <v>2.1316000000000002</v>
      </c>
      <c r="F117" s="321"/>
      <c r="G117" s="321">
        <f>ROUND(E117*F117,2)</f>
        <v>0</v>
      </c>
      <c r="H117" s="321">
        <v>35000</v>
      </c>
      <c r="I117" s="321">
        <f>ROUND(E117*H117,2)</f>
        <v>74606</v>
      </c>
      <c r="J117" s="321">
        <v>0</v>
      </c>
      <c r="K117" s="321">
        <f>ROUND(E117*J117,2)</f>
        <v>0</v>
      </c>
      <c r="L117" s="321">
        <v>21</v>
      </c>
      <c r="M117" s="321">
        <f>G117*(1+L117/100)</f>
        <v>0</v>
      </c>
      <c r="N117" s="321">
        <v>1</v>
      </c>
      <c r="O117" s="321">
        <f>ROUND(E117*N117,2)</f>
        <v>2.13</v>
      </c>
      <c r="P117" s="321">
        <v>0</v>
      </c>
      <c r="Q117" s="322">
        <f>ROUND(E117*P117,2)</f>
        <v>0</v>
      </c>
      <c r="R117" s="314"/>
      <c r="S117" s="314" t="s">
        <v>414</v>
      </c>
      <c r="T117" s="314" t="s">
        <v>406</v>
      </c>
      <c r="U117" s="314">
        <v>0</v>
      </c>
      <c r="V117" s="314">
        <f>ROUND(E117*U117,2)</f>
        <v>0</v>
      </c>
      <c r="W117" s="314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 t="s">
        <v>412</v>
      </c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</row>
    <row r="118" spans="1:60" outlineLevel="1">
      <c r="A118" s="323"/>
      <c r="B118" s="324"/>
      <c r="C118" s="325" t="s">
        <v>542</v>
      </c>
      <c r="D118" s="326"/>
      <c r="E118" s="327"/>
      <c r="F118" s="314"/>
      <c r="G118" s="314"/>
      <c r="H118" s="314"/>
      <c r="I118" s="314"/>
      <c r="J118" s="314"/>
      <c r="K118" s="314"/>
      <c r="L118" s="314"/>
      <c r="M118" s="314"/>
      <c r="N118" s="314"/>
      <c r="O118" s="314"/>
      <c r="P118" s="314"/>
      <c r="Q118" s="314"/>
      <c r="R118" s="314"/>
      <c r="S118" s="314"/>
      <c r="T118" s="314"/>
      <c r="U118" s="314"/>
      <c r="V118" s="314"/>
      <c r="W118" s="314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 t="s">
        <v>408</v>
      </c>
      <c r="AH118" s="315">
        <v>0</v>
      </c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315"/>
    </row>
    <row r="119" spans="1:60" outlineLevel="1">
      <c r="A119" s="323"/>
      <c r="B119" s="324"/>
      <c r="C119" s="325" t="s">
        <v>543</v>
      </c>
      <c r="D119" s="326"/>
      <c r="E119" s="327"/>
      <c r="F119" s="314"/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314"/>
      <c r="U119" s="314"/>
      <c r="V119" s="314"/>
      <c r="W119" s="314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 t="s">
        <v>408</v>
      </c>
      <c r="AH119" s="315">
        <v>0</v>
      </c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  <c r="BB119" s="315"/>
      <c r="BC119" s="315"/>
      <c r="BD119" s="315"/>
      <c r="BE119" s="315"/>
      <c r="BF119" s="315"/>
      <c r="BG119" s="315"/>
      <c r="BH119" s="315"/>
    </row>
    <row r="120" spans="1:60" outlineLevel="1">
      <c r="A120" s="323"/>
      <c r="B120" s="324"/>
      <c r="C120" s="325" t="s">
        <v>544</v>
      </c>
      <c r="D120" s="326"/>
      <c r="E120" s="327">
        <v>2.1316000000000002</v>
      </c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  <c r="U120" s="314"/>
      <c r="V120" s="314"/>
      <c r="W120" s="314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 t="s">
        <v>408</v>
      </c>
      <c r="AH120" s="315">
        <v>0</v>
      </c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  <c r="BB120" s="315"/>
      <c r="BC120" s="315"/>
      <c r="BD120" s="315"/>
      <c r="BE120" s="315"/>
      <c r="BF120" s="315"/>
      <c r="BG120" s="315"/>
      <c r="BH120" s="315"/>
    </row>
    <row r="121" spans="1:60" outlineLevel="1">
      <c r="A121" s="316">
        <v>29</v>
      </c>
      <c r="B121" s="317" t="s">
        <v>545</v>
      </c>
      <c r="C121" s="318" t="s">
        <v>546</v>
      </c>
      <c r="D121" s="319" t="s">
        <v>547</v>
      </c>
      <c r="E121" s="320">
        <v>0.52800000000000002</v>
      </c>
      <c r="F121" s="321"/>
      <c r="G121" s="321">
        <f>ROUND(E121*F121,2)</f>
        <v>0</v>
      </c>
      <c r="H121" s="321">
        <v>40500</v>
      </c>
      <c r="I121" s="321">
        <f>ROUND(E121*H121,2)</f>
        <v>21384</v>
      </c>
      <c r="J121" s="321">
        <v>0</v>
      </c>
      <c r="K121" s="321">
        <f>ROUND(E121*J121,2)</f>
        <v>0</v>
      </c>
      <c r="L121" s="321">
        <v>21</v>
      </c>
      <c r="M121" s="321">
        <f>G121*(1+L121/100)</f>
        <v>0</v>
      </c>
      <c r="N121" s="321">
        <v>0.49594000000000005</v>
      </c>
      <c r="O121" s="321">
        <f>ROUND(E121*N121,2)</f>
        <v>0.26</v>
      </c>
      <c r="P121" s="321">
        <v>0</v>
      </c>
      <c r="Q121" s="322">
        <f>ROUND(E121*P121,2)</f>
        <v>0</v>
      </c>
      <c r="R121" s="314" t="s">
        <v>411</v>
      </c>
      <c r="S121" s="314" t="s">
        <v>400</v>
      </c>
      <c r="T121" s="314" t="s">
        <v>400</v>
      </c>
      <c r="U121" s="314">
        <v>0</v>
      </c>
      <c r="V121" s="314">
        <f>ROUND(E121*U121,2)</f>
        <v>0</v>
      </c>
      <c r="W121" s="314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 t="s">
        <v>412</v>
      </c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  <c r="BB121" s="315"/>
      <c r="BC121" s="315"/>
      <c r="BD121" s="315"/>
      <c r="BE121" s="315"/>
      <c r="BF121" s="315"/>
      <c r="BG121" s="315"/>
      <c r="BH121" s="315"/>
    </row>
    <row r="122" spans="1:60" outlineLevel="1">
      <c r="A122" s="323"/>
      <c r="B122" s="324"/>
      <c r="C122" s="325" t="s">
        <v>548</v>
      </c>
      <c r="D122" s="326"/>
      <c r="E122" s="327">
        <v>0.52800000000000002</v>
      </c>
      <c r="F122" s="314"/>
      <c r="G122" s="314"/>
      <c r="H122" s="314"/>
      <c r="I122" s="314"/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4"/>
      <c r="V122" s="314"/>
      <c r="W122" s="314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 t="s">
        <v>408</v>
      </c>
      <c r="AH122" s="315">
        <v>0</v>
      </c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  <c r="BB122" s="315"/>
      <c r="BC122" s="315"/>
      <c r="BD122" s="315"/>
      <c r="BE122" s="315"/>
      <c r="BF122" s="315"/>
      <c r="BG122" s="315"/>
      <c r="BH122" s="315"/>
    </row>
    <row r="123" spans="1:60" outlineLevel="1">
      <c r="A123" s="316">
        <v>30</v>
      </c>
      <c r="B123" s="317" t="s">
        <v>549</v>
      </c>
      <c r="C123" s="318" t="s">
        <v>550</v>
      </c>
      <c r="D123" s="319" t="s">
        <v>547</v>
      </c>
      <c r="E123" s="320">
        <v>0.60000000000000009</v>
      </c>
      <c r="F123" s="321"/>
      <c r="G123" s="321">
        <f>ROUND(E123*F123,2)</f>
        <v>0</v>
      </c>
      <c r="H123" s="321">
        <v>48030</v>
      </c>
      <c r="I123" s="321">
        <f>ROUND(E123*H123,2)</f>
        <v>28818</v>
      </c>
      <c r="J123" s="321">
        <v>0</v>
      </c>
      <c r="K123" s="321">
        <f>ROUND(E123*J123,2)</f>
        <v>0</v>
      </c>
      <c r="L123" s="321">
        <v>21</v>
      </c>
      <c r="M123" s="321">
        <f>G123*(1+L123/100)</f>
        <v>0</v>
      </c>
      <c r="N123" s="321">
        <v>0.61642000000000008</v>
      </c>
      <c r="O123" s="321">
        <f>ROUND(E123*N123,2)</f>
        <v>0.37</v>
      </c>
      <c r="P123" s="321">
        <v>0</v>
      </c>
      <c r="Q123" s="322">
        <f>ROUND(E123*P123,2)</f>
        <v>0</v>
      </c>
      <c r="R123" s="314" t="s">
        <v>411</v>
      </c>
      <c r="S123" s="314" t="s">
        <v>400</v>
      </c>
      <c r="T123" s="314" t="s">
        <v>400</v>
      </c>
      <c r="U123" s="314">
        <v>0</v>
      </c>
      <c r="V123" s="314">
        <f>ROUND(E123*U123,2)</f>
        <v>0</v>
      </c>
      <c r="W123" s="314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 t="s">
        <v>412</v>
      </c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</row>
    <row r="124" spans="1:60" outlineLevel="1">
      <c r="A124" s="323"/>
      <c r="B124" s="324"/>
      <c r="C124" s="325" t="s">
        <v>551</v>
      </c>
      <c r="D124" s="326"/>
      <c r="E124" s="327">
        <v>0.60000000000000009</v>
      </c>
      <c r="F124" s="314"/>
      <c r="G124" s="314"/>
      <c r="H124" s="314"/>
      <c r="I124" s="314"/>
      <c r="J124" s="314"/>
      <c r="K124" s="314"/>
      <c r="L124" s="314"/>
      <c r="M124" s="314"/>
      <c r="N124" s="314"/>
      <c r="O124" s="314"/>
      <c r="P124" s="314"/>
      <c r="Q124" s="314"/>
      <c r="R124" s="314"/>
      <c r="S124" s="314"/>
      <c r="T124" s="314"/>
      <c r="U124" s="314"/>
      <c r="V124" s="314"/>
      <c r="W124" s="314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 t="s">
        <v>408</v>
      </c>
      <c r="AH124" s="315">
        <v>0</v>
      </c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</row>
    <row r="125" spans="1:60" outlineLevel="1">
      <c r="A125" s="316">
        <v>31</v>
      </c>
      <c r="B125" s="317" t="s">
        <v>552</v>
      </c>
      <c r="C125" s="318" t="s">
        <v>553</v>
      </c>
      <c r="D125" s="319" t="s">
        <v>81</v>
      </c>
      <c r="E125" s="320">
        <v>24</v>
      </c>
      <c r="F125" s="321"/>
      <c r="G125" s="321">
        <f>ROUND(E125*F125,2)</f>
        <v>0</v>
      </c>
      <c r="H125" s="321">
        <v>1.8</v>
      </c>
      <c r="I125" s="321">
        <f>ROUND(E125*H125,2)</f>
        <v>43.2</v>
      </c>
      <c r="J125" s="321">
        <v>0</v>
      </c>
      <c r="K125" s="321">
        <f>ROUND(E125*J125,2)</f>
        <v>0</v>
      </c>
      <c r="L125" s="321">
        <v>21</v>
      </c>
      <c r="M125" s="321">
        <f>G125*(1+L125/100)</f>
        <v>0</v>
      </c>
      <c r="N125" s="321">
        <v>0</v>
      </c>
      <c r="O125" s="321">
        <f>ROUND(E125*N125,2)</f>
        <v>0</v>
      </c>
      <c r="P125" s="321">
        <v>0</v>
      </c>
      <c r="Q125" s="322">
        <f>ROUND(E125*P125,2)</f>
        <v>0</v>
      </c>
      <c r="R125" s="314" t="s">
        <v>411</v>
      </c>
      <c r="S125" s="314" t="s">
        <v>400</v>
      </c>
      <c r="T125" s="314" t="s">
        <v>400</v>
      </c>
      <c r="U125" s="314">
        <v>0</v>
      </c>
      <c r="V125" s="314">
        <f>ROUND(E125*U125,2)</f>
        <v>0</v>
      </c>
      <c r="W125" s="314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 t="s">
        <v>412</v>
      </c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</row>
    <row r="126" spans="1:60" outlineLevel="1">
      <c r="A126" s="323"/>
      <c r="B126" s="324"/>
      <c r="C126" s="325" t="s">
        <v>554</v>
      </c>
      <c r="D126" s="326"/>
      <c r="E126" s="327">
        <v>24</v>
      </c>
      <c r="F126" s="314"/>
      <c r="G126" s="314"/>
      <c r="H126" s="314"/>
      <c r="I126" s="314"/>
      <c r="J126" s="314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  <c r="W126" s="314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 t="s">
        <v>408</v>
      </c>
      <c r="AH126" s="315">
        <v>0</v>
      </c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</row>
    <row r="127" spans="1:60" outlineLevel="1">
      <c r="A127" s="316">
        <v>32</v>
      </c>
      <c r="B127" s="317" t="s">
        <v>555</v>
      </c>
      <c r="C127" s="318" t="s">
        <v>556</v>
      </c>
      <c r="D127" s="319" t="s">
        <v>81</v>
      </c>
      <c r="E127" s="320">
        <v>1176</v>
      </c>
      <c r="F127" s="321"/>
      <c r="G127" s="321">
        <f>ROUND(E127*F127,2)</f>
        <v>0</v>
      </c>
      <c r="H127" s="321">
        <v>6.5</v>
      </c>
      <c r="I127" s="321">
        <f>ROUND(E127*H127,2)</f>
        <v>7644</v>
      </c>
      <c r="J127" s="321">
        <v>0</v>
      </c>
      <c r="K127" s="321">
        <f>ROUND(E127*J127,2)</f>
        <v>0</v>
      </c>
      <c r="L127" s="321">
        <v>21</v>
      </c>
      <c r="M127" s="321">
        <f>G127*(1+L127/100)</f>
        <v>0</v>
      </c>
      <c r="N127" s="321">
        <v>0</v>
      </c>
      <c r="O127" s="321">
        <f>ROUND(E127*N127,2)</f>
        <v>0</v>
      </c>
      <c r="P127" s="321">
        <v>0</v>
      </c>
      <c r="Q127" s="322">
        <f>ROUND(E127*P127,2)</f>
        <v>0</v>
      </c>
      <c r="R127" s="314" t="s">
        <v>411</v>
      </c>
      <c r="S127" s="314" t="s">
        <v>400</v>
      </c>
      <c r="T127" s="314" t="s">
        <v>400</v>
      </c>
      <c r="U127" s="314">
        <v>0</v>
      </c>
      <c r="V127" s="314">
        <f>ROUND(E127*U127,2)</f>
        <v>0</v>
      </c>
      <c r="W127" s="314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 t="s">
        <v>412</v>
      </c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</row>
    <row r="128" spans="1:60" outlineLevel="1">
      <c r="A128" s="323"/>
      <c r="B128" s="324"/>
      <c r="C128" s="325" t="s">
        <v>557</v>
      </c>
      <c r="D128" s="326"/>
      <c r="E128" s="327">
        <v>1176</v>
      </c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 t="s">
        <v>408</v>
      </c>
      <c r="AH128" s="315">
        <v>0</v>
      </c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</row>
    <row r="129" spans="1:60" outlineLevel="1">
      <c r="A129" s="316">
        <v>33</v>
      </c>
      <c r="B129" s="317" t="s">
        <v>558</v>
      </c>
      <c r="C129" s="318" t="s">
        <v>559</v>
      </c>
      <c r="D129" s="319" t="s">
        <v>126</v>
      </c>
      <c r="E129" s="320">
        <v>1282.2</v>
      </c>
      <c r="F129" s="321"/>
      <c r="G129" s="321">
        <f>ROUND(E129*F129,2)</f>
        <v>0</v>
      </c>
      <c r="H129" s="321">
        <v>35</v>
      </c>
      <c r="I129" s="321">
        <f>ROUND(E129*H129,2)</f>
        <v>44877</v>
      </c>
      <c r="J129" s="321">
        <v>0</v>
      </c>
      <c r="K129" s="321">
        <f>ROUND(E129*J129,2)</f>
        <v>0</v>
      </c>
      <c r="L129" s="321">
        <v>21</v>
      </c>
      <c r="M129" s="321">
        <f>G129*(1+L129/100)</f>
        <v>0</v>
      </c>
      <c r="N129" s="321">
        <v>0</v>
      </c>
      <c r="O129" s="321">
        <f>ROUND(E129*N129,2)</f>
        <v>0</v>
      </c>
      <c r="P129" s="321">
        <v>0</v>
      </c>
      <c r="Q129" s="322">
        <f>ROUND(E129*P129,2)</f>
        <v>0</v>
      </c>
      <c r="R129" s="314"/>
      <c r="S129" s="314" t="s">
        <v>414</v>
      </c>
      <c r="T129" s="314" t="s">
        <v>406</v>
      </c>
      <c r="U129" s="314">
        <v>0</v>
      </c>
      <c r="V129" s="314">
        <f>ROUND(E129*U129,2)</f>
        <v>0</v>
      </c>
      <c r="W129" s="314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 t="s">
        <v>412</v>
      </c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</row>
    <row r="130" spans="1:60" outlineLevel="1">
      <c r="A130" s="323"/>
      <c r="B130" s="324"/>
      <c r="C130" s="325" t="s">
        <v>560</v>
      </c>
      <c r="D130" s="326"/>
      <c r="E130" s="327">
        <v>1282.2</v>
      </c>
      <c r="F130" s="314"/>
      <c r="G130" s="314"/>
      <c r="H130" s="314"/>
      <c r="I130" s="314"/>
      <c r="J130" s="314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W130" s="314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 t="s">
        <v>408</v>
      </c>
      <c r="AH130" s="315">
        <v>0</v>
      </c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</row>
    <row r="131" spans="1:60" ht="24" outlineLevel="1">
      <c r="A131" s="316">
        <v>34</v>
      </c>
      <c r="B131" s="317" t="s">
        <v>561</v>
      </c>
      <c r="C131" s="318" t="s">
        <v>562</v>
      </c>
      <c r="D131" s="319" t="s">
        <v>126</v>
      </c>
      <c r="E131" s="320">
        <v>1937.1000000000001</v>
      </c>
      <c r="F131" s="321"/>
      <c r="G131" s="321">
        <f>ROUND(E131*F131,2)</f>
        <v>0</v>
      </c>
      <c r="H131" s="321">
        <v>89.300000000000011</v>
      </c>
      <c r="I131" s="321">
        <f>ROUND(E131*H131,2)</f>
        <v>172983.03</v>
      </c>
      <c r="J131" s="321">
        <v>0</v>
      </c>
      <c r="K131" s="321">
        <f>ROUND(E131*J131,2)</f>
        <v>0</v>
      </c>
      <c r="L131" s="321">
        <v>21</v>
      </c>
      <c r="M131" s="321">
        <f>G131*(1+L131/100)</f>
        <v>0</v>
      </c>
      <c r="N131" s="321">
        <v>1E-3</v>
      </c>
      <c r="O131" s="321">
        <f>ROUND(E131*N131,2)</f>
        <v>1.94</v>
      </c>
      <c r="P131" s="321">
        <v>0</v>
      </c>
      <c r="Q131" s="322">
        <f>ROUND(E131*P131,2)</f>
        <v>0</v>
      </c>
      <c r="R131" s="314" t="s">
        <v>411</v>
      </c>
      <c r="S131" s="314" t="s">
        <v>400</v>
      </c>
      <c r="T131" s="314" t="s">
        <v>400</v>
      </c>
      <c r="U131" s="314">
        <v>0</v>
      </c>
      <c r="V131" s="314">
        <f>ROUND(E131*U131,2)</f>
        <v>0</v>
      </c>
      <c r="W131" s="314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 t="s">
        <v>412</v>
      </c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</row>
    <row r="132" spans="1:60" outlineLevel="1">
      <c r="A132" s="323"/>
      <c r="B132" s="324"/>
      <c r="C132" s="325" t="s">
        <v>563</v>
      </c>
      <c r="D132" s="326"/>
      <c r="E132" s="327"/>
      <c r="F132" s="314"/>
      <c r="G132" s="314"/>
      <c r="H132" s="314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4"/>
      <c r="W132" s="314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 t="s">
        <v>408</v>
      </c>
      <c r="AH132" s="315">
        <v>0</v>
      </c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</row>
    <row r="133" spans="1:60" outlineLevel="1">
      <c r="A133" s="323"/>
      <c r="B133" s="324"/>
      <c r="C133" s="325" t="s">
        <v>439</v>
      </c>
      <c r="D133" s="326"/>
      <c r="E133" s="327"/>
      <c r="F133" s="314"/>
      <c r="G133" s="314"/>
      <c r="H133" s="314"/>
      <c r="I133" s="314"/>
      <c r="J133" s="314"/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  <c r="U133" s="314"/>
      <c r="V133" s="314"/>
      <c r="W133" s="314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 t="s">
        <v>408</v>
      </c>
      <c r="AH133" s="315">
        <v>0</v>
      </c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</row>
    <row r="134" spans="1:60" outlineLevel="1">
      <c r="A134" s="323"/>
      <c r="B134" s="324"/>
      <c r="C134" s="325" t="s">
        <v>440</v>
      </c>
      <c r="D134" s="326"/>
      <c r="E134" s="327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  <c r="U134" s="314"/>
      <c r="V134" s="314"/>
      <c r="W134" s="314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 t="s">
        <v>408</v>
      </c>
      <c r="AH134" s="315">
        <v>0</v>
      </c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</row>
    <row r="135" spans="1:60" outlineLevel="1">
      <c r="A135" s="323"/>
      <c r="B135" s="324"/>
      <c r="C135" s="325" t="s">
        <v>441</v>
      </c>
      <c r="D135" s="326"/>
      <c r="E135" s="327"/>
      <c r="F135" s="314"/>
      <c r="G135" s="314"/>
      <c r="H135" s="314"/>
      <c r="I135" s="314"/>
      <c r="J135" s="31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  <c r="U135" s="314"/>
      <c r="V135" s="314"/>
      <c r="W135" s="314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 t="s">
        <v>408</v>
      </c>
      <c r="AH135" s="315">
        <v>0</v>
      </c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</row>
    <row r="136" spans="1:60" outlineLevel="1">
      <c r="A136" s="323"/>
      <c r="B136" s="324"/>
      <c r="C136" s="325" t="s">
        <v>564</v>
      </c>
      <c r="D136" s="326"/>
      <c r="E136" s="327">
        <v>1937.1000000000001</v>
      </c>
      <c r="F136" s="314"/>
      <c r="G136" s="314"/>
      <c r="H136" s="314"/>
      <c r="I136" s="314"/>
      <c r="J136" s="314"/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  <c r="U136" s="314"/>
      <c r="V136" s="314"/>
      <c r="W136" s="314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 t="s">
        <v>408</v>
      </c>
      <c r="AH136" s="315">
        <v>0</v>
      </c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</row>
    <row r="137" spans="1:60" outlineLevel="1">
      <c r="A137" s="316">
        <v>35</v>
      </c>
      <c r="B137" s="317" t="s">
        <v>565</v>
      </c>
      <c r="C137" s="341" t="s">
        <v>611</v>
      </c>
      <c r="D137" s="319" t="s">
        <v>126</v>
      </c>
      <c r="E137" s="320">
        <f>E138+E139</f>
        <v>16650</v>
      </c>
      <c r="F137" s="321"/>
      <c r="G137" s="321">
        <f>ROUND(E137*F137,2)</f>
        <v>0</v>
      </c>
      <c r="H137" s="321">
        <v>25</v>
      </c>
      <c r="I137" s="321">
        <f>ROUND(E137*H137,2)</f>
        <v>416250</v>
      </c>
      <c r="J137" s="321">
        <v>0</v>
      </c>
      <c r="K137" s="321">
        <f>ROUND(E137*J137,2)</f>
        <v>0</v>
      </c>
      <c r="L137" s="321">
        <v>21</v>
      </c>
      <c r="M137" s="321">
        <f>G137*(1+L137/100)</f>
        <v>0</v>
      </c>
      <c r="N137" s="321">
        <v>0</v>
      </c>
      <c r="O137" s="321">
        <f>ROUND(E137*N137,2)</f>
        <v>0</v>
      </c>
      <c r="P137" s="321">
        <v>0</v>
      </c>
      <c r="Q137" s="322">
        <f>ROUND(E137*P137,2)</f>
        <v>0</v>
      </c>
      <c r="R137" s="314"/>
      <c r="S137" s="314" t="s">
        <v>414</v>
      </c>
      <c r="T137" s="314" t="s">
        <v>406</v>
      </c>
      <c r="U137" s="314">
        <v>0</v>
      </c>
      <c r="V137" s="314">
        <f>ROUND(E137*U137,2)</f>
        <v>0</v>
      </c>
      <c r="W137" s="314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 t="s">
        <v>412</v>
      </c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</row>
    <row r="138" spans="1:60" outlineLevel="1">
      <c r="A138" s="323"/>
      <c r="B138" s="324"/>
      <c r="C138" s="325" t="s">
        <v>566</v>
      </c>
      <c r="D138" s="326"/>
      <c r="E138" s="327">
        <v>7650</v>
      </c>
      <c r="F138" s="314"/>
      <c r="G138" s="314"/>
      <c r="H138" s="314"/>
      <c r="I138" s="314"/>
      <c r="J138" s="314"/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  <c r="U138" s="314"/>
      <c r="V138" s="314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 t="s">
        <v>408</v>
      </c>
      <c r="AH138" s="315">
        <v>0</v>
      </c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</row>
    <row r="139" spans="1:60" outlineLevel="1">
      <c r="A139" s="323"/>
      <c r="B139" s="324"/>
      <c r="C139" s="325" t="s">
        <v>567</v>
      </c>
      <c r="D139" s="326"/>
      <c r="E139" s="327">
        <v>9000</v>
      </c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 t="s">
        <v>408</v>
      </c>
      <c r="AH139" s="315">
        <v>0</v>
      </c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</row>
    <row r="140" spans="1:60" outlineLevel="1">
      <c r="A140" s="307">
        <v>36</v>
      </c>
      <c r="B140" s="308" t="s">
        <v>568</v>
      </c>
      <c r="C140" s="309" t="s">
        <v>569</v>
      </c>
      <c r="D140" s="310" t="s">
        <v>53</v>
      </c>
      <c r="E140" s="311">
        <v>104751.87670000001</v>
      </c>
      <c r="F140" s="312"/>
      <c r="G140" s="312">
        <f>ROUND(E140*F140,2)</f>
        <v>0</v>
      </c>
      <c r="H140" s="312">
        <v>0</v>
      </c>
      <c r="I140" s="312">
        <f>ROUND(E140*H140,2)</f>
        <v>0</v>
      </c>
      <c r="J140" s="312">
        <v>2.35</v>
      </c>
      <c r="K140" s="312">
        <f>ROUND(E140*J140,2)</f>
        <v>246166.91</v>
      </c>
      <c r="L140" s="312">
        <v>21</v>
      </c>
      <c r="M140" s="312">
        <f>G140*(1+L140/100)</f>
        <v>0</v>
      </c>
      <c r="N140" s="312">
        <v>0</v>
      </c>
      <c r="O140" s="312">
        <f>ROUND(E140*N140,2)</f>
        <v>0</v>
      </c>
      <c r="P140" s="312">
        <v>0</v>
      </c>
      <c r="Q140" s="313">
        <f>ROUND(E140*P140,2)</f>
        <v>0</v>
      </c>
      <c r="R140" s="314"/>
      <c r="S140" s="314" t="s">
        <v>400</v>
      </c>
      <c r="T140" s="314" t="s">
        <v>400</v>
      </c>
      <c r="U140" s="314">
        <v>0</v>
      </c>
      <c r="V140" s="314">
        <f>ROUND(E140*U140,2)</f>
        <v>0</v>
      </c>
      <c r="W140" s="314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 t="s">
        <v>403</v>
      </c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</row>
    <row r="141" spans="1:60" outlineLevel="1">
      <c r="A141" s="307">
        <v>37</v>
      </c>
      <c r="B141" s="308" t="s">
        <v>570</v>
      </c>
      <c r="C141" s="309" t="s">
        <v>571</v>
      </c>
      <c r="D141" s="310" t="s">
        <v>53</v>
      </c>
      <c r="E141" s="311">
        <v>104751.87670000001</v>
      </c>
      <c r="F141" s="312"/>
      <c r="G141" s="312">
        <f>ROUND(E141*F141,2)</f>
        <v>0</v>
      </c>
      <c r="H141" s="312">
        <v>0</v>
      </c>
      <c r="I141" s="312">
        <f>ROUND(E141*H141,2)</f>
        <v>0</v>
      </c>
      <c r="J141" s="312">
        <v>1.2000000000000002</v>
      </c>
      <c r="K141" s="312">
        <f>ROUND(E141*J141,2)</f>
        <v>125702.25</v>
      </c>
      <c r="L141" s="312">
        <v>21</v>
      </c>
      <c r="M141" s="312">
        <f>G141*(1+L141/100)</f>
        <v>0</v>
      </c>
      <c r="N141" s="312">
        <v>0</v>
      </c>
      <c r="O141" s="312">
        <f>ROUND(E141*N141,2)</f>
        <v>0</v>
      </c>
      <c r="P141" s="312">
        <v>0</v>
      </c>
      <c r="Q141" s="313">
        <f>ROUND(E141*P141,2)</f>
        <v>0</v>
      </c>
      <c r="R141" s="314"/>
      <c r="S141" s="314" t="s">
        <v>400</v>
      </c>
      <c r="T141" s="314" t="s">
        <v>400</v>
      </c>
      <c r="U141" s="314">
        <v>0</v>
      </c>
      <c r="V141" s="314">
        <f>ROUND(E141*U141,2)</f>
        <v>0</v>
      </c>
      <c r="W141" s="314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 t="s">
        <v>403</v>
      </c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</row>
    <row r="142" spans="1:60" outlineLevel="1">
      <c r="A142" s="316">
        <v>38</v>
      </c>
      <c r="B142" s="317" t="s">
        <v>572</v>
      </c>
      <c r="C142" s="318" t="s">
        <v>573</v>
      </c>
      <c r="D142" s="319" t="s">
        <v>243</v>
      </c>
      <c r="E142" s="320">
        <v>1</v>
      </c>
      <c r="F142" s="321"/>
      <c r="G142" s="321">
        <f>ROUND(E142*F142,2)</f>
        <v>0</v>
      </c>
      <c r="H142" s="321">
        <v>0</v>
      </c>
      <c r="I142" s="321">
        <f>ROUND(E142*H142,2)</f>
        <v>0</v>
      </c>
      <c r="J142" s="321">
        <v>542</v>
      </c>
      <c r="K142" s="321">
        <f>ROUND(E142*J142,2)</f>
        <v>542</v>
      </c>
      <c r="L142" s="321">
        <v>21</v>
      </c>
      <c r="M142" s="321">
        <f>G142*(1+L142/100)</f>
        <v>0</v>
      </c>
      <c r="N142" s="321">
        <v>0</v>
      </c>
      <c r="O142" s="321">
        <f>ROUND(E142*N142,2)</f>
        <v>0</v>
      </c>
      <c r="P142" s="321">
        <v>0</v>
      </c>
      <c r="Q142" s="322">
        <f>ROUND(E142*P142,2)</f>
        <v>0</v>
      </c>
      <c r="R142" s="314" t="s">
        <v>574</v>
      </c>
      <c r="S142" s="314" t="s">
        <v>400</v>
      </c>
      <c r="T142" s="314" t="s">
        <v>400</v>
      </c>
      <c r="U142" s="314">
        <v>0</v>
      </c>
      <c r="V142" s="314">
        <f>ROUND(E142*U142,2)</f>
        <v>0</v>
      </c>
      <c r="W142" s="314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 t="s">
        <v>575</v>
      </c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</row>
    <row r="143" spans="1:60" outlineLevel="1">
      <c r="A143" s="323"/>
      <c r="B143" s="324"/>
      <c r="C143" s="325" t="s">
        <v>576</v>
      </c>
      <c r="D143" s="326"/>
      <c r="E143" s="327">
        <v>1</v>
      </c>
      <c r="F143" s="314"/>
      <c r="G143" s="314"/>
      <c r="H143" s="314"/>
      <c r="I143" s="314"/>
      <c r="J143" s="314"/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  <c r="U143" s="314"/>
      <c r="V143" s="314"/>
      <c r="W143" s="314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 t="s">
        <v>408</v>
      </c>
      <c r="AH143" s="315">
        <v>0</v>
      </c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</row>
    <row r="144" spans="1:60" ht="14">
      <c r="A144" s="299" t="s">
        <v>65</v>
      </c>
      <c r="B144" s="300" t="s">
        <v>577</v>
      </c>
      <c r="C144" s="301" t="s">
        <v>578</v>
      </c>
      <c r="D144" s="302"/>
      <c r="E144" s="303"/>
      <c r="F144" s="304"/>
      <c r="G144" s="304">
        <f>SUMIF(AG145:AG148,"&lt;&gt;NOR",G145:G148)</f>
        <v>0</v>
      </c>
      <c r="H144" s="304"/>
      <c r="I144" s="304">
        <f>SUM(I145:I148)</f>
        <v>76728.38</v>
      </c>
      <c r="J144" s="304"/>
      <c r="K144" s="304">
        <f>SUM(K145:K148)</f>
        <v>139583.21000000002</v>
      </c>
      <c r="L144" s="304"/>
      <c r="M144" s="304">
        <f>SUM(M145:M148)</f>
        <v>0</v>
      </c>
      <c r="N144" s="304"/>
      <c r="O144" s="304">
        <f>SUM(O145:O148)</f>
        <v>2.84</v>
      </c>
      <c r="P144" s="304"/>
      <c r="Q144" s="305">
        <f>SUM(Q145:Q148)</f>
        <v>0</v>
      </c>
      <c r="R144" s="306"/>
      <c r="S144" s="306"/>
      <c r="T144" s="306"/>
      <c r="U144" s="306"/>
      <c r="V144" s="306">
        <f>SUM(V145:V148)</f>
        <v>257.52999999999997</v>
      </c>
      <c r="W144" s="306"/>
      <c r="AG144" t="s">
        <v>397</v>
      </c>
    </row>
    <row r="145" spans="1:60" outlineLevel="1">
      <c r="A145" s="316">
        <v>39</v>
      </c>
      <c r="B145" s="317" t="s">
        <v>579</v>
      </c>
      <c r="C145" s="318" t="s">
        <v>580</v>
      </c>
      <c r="D145" s="319" t="s">
        <v>103</v>
      </c>
      <c r="E145" s="320">
        <v>902.05000000000007</v>
      </c>
      <c r="F145" s="321"/>
      <c r="G145" s="321">
        <f>ROUND(E145*F145,2)</f>
        <v>0</v>
      </c>
      <c r="H145" s="321">
        <v>20.340000000000003</v>
      </c>
      <c r="I145" s="321">
        <f>ROUND(E145*H145,2)</f>
        <v>18347.7</v>
      </c>
      <c r="J145" s="321">
        <v>135.66000000000003</v>
      </c>
      <c r="K145" s="321">
        <f>ROUND(E145*J145,2)</f>
        <v>122372.1</v>
      </c>
      <c r="L145" s="321">
        <v>21</v>
      </c>
      <c r="M145" s="321">
        <f>G145*(1+L145/100)</f>
        <v>0</v>
      </c>
      <c r="N145" s="321">
        <v>2.7900000000000004E-3</v>
      </c>
      <c r="O145" s="321">
        <f>ROUND(E145*N145,2)</f>
        <v>2.52</v>
      </c>
      <c r="P145" s="321">
        <v>0</v>
      </c>
      <c r="Q145" s="322">
        <f>ROUND(E145*P145,2)</f>
        <v>0</v>
      </c>
      <c r="R145" s="314"/>
      <c r="S145" s="314" t="s">
        <v>400</v>
      </c>
      <c r="T145" s="314" t="s">
        <v>400</v>
      </c>
      <c r="U145" s="314">
        <v>0.23450000000000001</v>
      </c>
      <c r="V145" s="314">
        <f>ROUND(E145*U145,2)</f>
        <v>211.53</v>
      </c>
      <c r="W145" s="314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 t="s">
        <v>401</v>
      </c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</row>
    <row r="146" spans="1:60" outlineLevel="1">
      <c r="A146" s="323"/>
      <c r="B146" s="324"/>
      <c r="C146" s="325" t="s">
        <v>581</v>
      </c>
      <c r="D146" s="326"/>
      <c r="E146" s="327">
        <v>491.09000000000003</v>
      </c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  <c r="U146" s="314"/>
      <c r="V146" s="314"/>
      <c r="W146" s="314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 t="s">
        <v>408</v>
      </c>
      <c r="AH146" s="315">
        <v>0</v>
      </c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</row>
    <row r="147" spans="1:60" outlineLevel="1">
      <c r="A147" s="323"/>
      <c r="B147" s="324"/>
      <c r="C147" s="325" t="s">
        <v>582</v>
      </c>
      <c r="D147" s="326"/>
      <c r="E147" s="327">
        <v>410.96000000000004</v>
      </c>
      <c r="F147" s="314"/>
      <c r="G147" s="314"/>
      <c r="H147" s="314"/>
      <c r="I147" s="314"/>
      <c r="J147" s="314"/>
      <c r="K147" s="314"/>
      <c r="L147" s="314"/>
      <c r="M147" s="314"/>
      <c r="N147" s="314"/>
      <c r="O147" s="314"/>
      <c r="P147" s="314"/>
      <c r="Q147" s="314"/>
      <c r="R147" s="314"/>
      <c r="S147" s="314"/>
      <c r="T147" s="314"/>
      <c r="U147" s="314"/>
      <c r="V147" s="314"/>
      <c r="W147" s="314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 t="s">
        <v>408</v>
      </c>
      <c r="AH147" s="315">
        <v>0</v>
      </c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</row>
    <row r="148" spans="1:60" outlineLevel="1">
      <c r="A148" s="307">
        <v>40</v>
      </c>
      <c r="B148" s="308" t="s">
        <v>583</v>
      </c>
      <c r="C148" s="309" t="s">
        <v>584</v>
      </c>
      <c r="D148" s="310" t="s">
        <v>103</v>
      </c>
      <c r="E148" s="311">
        <v>902.05000000000007</v>
      </c>
      <c r="F148" s="312">
        <v>83.800000000000011</v>
      </c>
      <c r="G148" s="312"/>
      <c r="H148" s="312">
        <v>64.720000000000013</v>
      </c>
      <c r="I148" s="312">
        <f>ROUND(E148*H148,2)</f>
        <v>58380.68</v>
      </c>
      <c r="J148" s="312">
        <v>19.080000000000002</v>
      </c>
      <c r="K148" s="312">
        <f>ROUND(E148*J148,2)</f>
        <v>17211.11</v>
      </c>
      <c r="L148" s="312">
        <v>21</v>
      </c>
      <c r="M148" s="312">
        <f>G148*(1+L148/100)</f>
        <v>0</v>
      </c>
      <c r="N148" s="312">
        <v>3.5000000000000005E-4</v>
      </c>
      <c r="O148" s="312">
        <f>ROUND(E148*N148,2)</f>
        <v>0.32</v>
      </c>
      <c r="P148" s="312">
        <v>0</v>
      </c>
      <c r="Q148" s="313">
        <f>ROUND(E148*P148,2)</f>
        <v>0</v>
      </c>
      <c r="R148" s="314"/>
      <c r="S148" s="314" t="s">
        <v>400</v>
      </c>
      <c r="T148" s="314" t="s">
        <v>400</v>
      </c>
      <c r="U148" s="314">
        <v>5.1000000000000004E-2</v>
      </c>
      <c r="V148" s="314">
        <f>ROUND(E148*U148,2)</f>
        <v>46</v>
      </c>
      <c r="W148" s="314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 t="s">
        <v>401</v>
      </c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</row>
    <row r="149" spans="1:60" ht="14">
      <c r="A149" s="299" t="s">
        <v>65</v>
      </c>
      <c r="B149" s="300" t="s">
        <v>585</v>
      </c>
      <c r="C149" s="301" t="s">
        <v>608</v>
      </c>
      <c r="D149" s="302"/>
      <c r="E149" s="303"/>
      <c r="F149" s="304"/>
      <c r="G149" s="304">
        <f>SUMIF(AG150:AG154,"&lt;&gt;NOR",G150:G154)</f>
        <v>0</v>
      </c>
      <c r="H149" s="304"/>
      <c r="I149" s="304">
        <f>SUM(I150:I154)</f>
        <v>0</v>
      </c>
      <c r="J149" s="304"/>
      <c r="K149" s="304">
        <f>SUM(K150:K154)</f>
        <v>265000</v>
      </c>
      <c r="L149" s="304"/>
      <c r="M149" s="304">
        <f>SUM(M150:M154)</f>
        <v>0</v>
      </c>
      <c r="N149" s="304"/>
      <c r="O149" s="304">
        <f>SUM(O150:O154)</f>
        <v>0</v>
      </c>
      <c r="P149" s="304"/>
      <c r="Q149" s="305">
        <f>SUM(Q150:Q154)</f>
        <v>0</v>
      </c>
      <c r="R149" s="306"/>
      <c r="S149" s="306"/>
      <c r="T149" s="306"/>
      <c r="U149" s="306"/>
      <c r="V149" s="306">
        <f>SUM(V150:V154)</f>
        <v>0</v>
      </c>
      <c r="W149" s="306"/>
      <c r="AG149" t="s">
        <v>397</v>
      </c>
    </row>
    <row r="150" spans="1:60" outlineLevel="1">
      <c r="A150" s="316">
        <v>41</v>
      </c>
      <c r="B150" s="317" t="s">
        <v>586</v>
      </c>
      <c r="C150" s="318" t="s">
        <v>587</v>
      </c>
      <c r="D150" s="319" t="s">
        <v>588</v>
      </c>
      <c r="E150" s="320">
        <v>1</v>
      </c>
      <c r="F150" s="321"/>
      <c r="G150" s="321"/>
      <c r="H150" s="321">
        <v>0</v>
      </c>
      <c r="I150" s="321">
        <f>ROUND(E150*H150,2)</f>
        <v>0</v>
      </c>
      <c r="J150" s="321">
        <v>180000</v>
      </c>
      <c r="K150" s="321">
        <f>ROUND(E150*J150,2)</f>
        <v>180000</v>
      </c>
      <c r="L150" s="321">
        <v>21</v>
      </c>
      <c r="M150" s="321">
        <f>G150*(1+L150/100)</f>
        <v>0</v>
      </c>
      <c r="N150" s="321">
        <v>0</v>
      </c>
      <c r="O150" s="321">
        <f>ROUND(E150*N150,2)</f>
        <v>0</v>
      </c>
      <c r="P150" s="321">
        <v>0</v>
      </c>
      <c r="Q150" s="322">
        <f>ROUND(E150*P150,2)</f>
        <v>0</v>
      </c>
      <c r="R150" s="314"/>
      <c r="S150" s="314" t="s">
        <v>400</v>
      </c>
      <c r="T150" s="314" t="s">
        <v>406</v>
      </c>
      <c r="U150" s="314">
        <v>0</v>
      </c>
      <c r="V150" s="314">
        <f>ROUND(E150*U150,2)</f>
        <v>0</v>
      </c>
      <c r="W150" s="314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 t="s">
        <v>589</v>
      </c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</row>
    <row r="151" spans="1:60" ht="36" outlineLevel="1">
      <c r="A151" s="323"/>
      <c r="B151" s="324"/>
      <c r="C151" s="422" t="s">
        <v>590</v>
      </c>
      <c r="D151" s="423"/>
      <c r="E151" s="423"/>
      <c r="F151" s="423"/>
      <c r="G151" s="423"/>
      <c r="H151" s="314"/>
      <c r="I151" s="314"/>
      <c r="J151" s="314"/>
      <c r="K151" s="314"/>
      <c r="L151" s="314"/>
      <c r="M151" s="314"/>
      <c r="N151" s="314"/>
      <c r="O151" s="314"/>
      <c r="P151" s="314"/>
      <c r="Q151" s="314"/>
      <c r="R151" s="314"/>
      <c r="S151" s="314"/>
      <c r="T151" s="314"/>
      <c r="U151" s="314"/>
      <c r="V151" s="314"/>
      <c r="W151" s="314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 t="s">
        <v>591</v>
      </c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29" t="str">
        <f>C151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151" s="315"/>
      <c r="BC151" s="315"/>
      <c r="BD151" s="315"/>
      <c r="BE151" s="315"/>
      <c r="BF151" s="315"/>
      <c r="BG151" s="315"/>
      <c r="BH151" s="315"/>
    </row>
    <row r="152" spans="1:60" outlineLevel="1">
      <c r="A152" s="323"/>
      <c r="B152" s="324"/>
      <c r="C152" s="325" t="s">
        <v>592</v>
      </c>
      <c r="D152" s="326"/>
      <c r="E152" s="327">
        <v>1</v>
      </c>
      <c r="F152" s="314"/>
      <c r="G152" s="314"/>
      <c r="H152" s="314"/>
      <c r="I152" s="314"/>
      <c r="J152" s="314"/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  <c r="U152" s="314"/>
      <c r="V152" s="314"/>
      <c r="W152" s="314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 t="s">
        <v>408</v>
      </c>
      <c r="AH152" s="315">
        <v>0</v>
      </c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</row>
    <row r="153" spans="1:60" outlineLevel="1">
      <c r="A153" s="316">
        <v>42</v>
      </c>
      <c r="B153" s="317" t="s">
        <v>593</v>
      </c>
      <c r="C153" s="318" t="s">
        <v>594</v>
      </c>
      <c r="D153" s="319" t="s">
        <v>588</v>
      </c>
      <c r="E153" s="320">
        <v>1</v>
      </c>
      <c r="F153" s="321"/>
      <c r="G153" s="321"/>
      <c r="H153" s="321">
        <v>0</v>
      </c>
      <c r="I153" s="321">
        <f>ROUND(E153*H153,2)</f>
        <v>0</v>
      </c>
      <c r="J153" s="321">
        <v>85000</v>
      </c>
      <c r="K153" s="321">
        <f>ROUND(E153*J153,2)</f>
        <v>85000</v>
      </c>
      <c r="L153" s="321">
        <v>21</v>
      </c>
      <c r="M153" s="321">
        <f>G153*(1+L153/100)</f>
        <v>0</v>
      </c>
      <c r="N153" s="321">
        <v>0</v>
      </c>
      <c r="O153" s="321">
        <f>ROUND(E153*N153,2)</f>
        <v>0</v>
      </c>
      <c r="P153" s="321">
        <v>0</v>
      </c>
      <c r="Q153" s="322">
        <f>ROUND(E153*P153,2)</f>
        <v>0</v>
      </c>
      <c r="R153" s="314"/>
      <c r="S153" s="314" t="s">
        <v>400</v>
      </c>
      <c r="T153" s="314" t="s">
        <v>406</v>
      </c>
      <c r="U153" s="314">
        <v>0</v>
      </c>
      <c r="V153" s="314">
        <f>ROUND(E153*U153,2)</f>
        <v>0</v>
      </c>
      <c r="W153" s="314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 t="s">
        <v>589</v>
      </c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</row>
    <row r="154" spans="1:60" ht="36" outlineLevel="1">
      <c r="A154" s="323"/>
      <c r="B154" s="324"/>
      <c r="C154" s="422" t="s">
        <v>595</v>
      </c>
      <c r="D154" s="423"/>
      <c r="E154" s="423"/>
      <c r="F154" s="423"/>
      <c r="G154" s="423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  <c r="U154" s="314"/>
      <c r="V154" s="314"/>
      <c r="W154" s="314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 t="s">
        <v>591</v>
      </c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29" t="str">
        <f>C154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54" s="315"/>
      <c r="BC154" s="315"/>
      <c r="BD154" s="315"/>
      <c r="BE154" s="315"/>
      <c r="BF154" s="315"/>
      <c r="BG154" s="315"/>
      <c r="BH154" s="315"/>
    </row>
    <row r="155" spans="1:60">
      <c r="A155" s="239"/>
      <c r="B155" s="297"/>
      <c r="C155" s="328"/>
      <c r="D155" s="242"/>
      <c r="E155" s="239"/>
      <c r="F155" s="239"/>
      <c r="G155" s="239"/>
      <c r="H155" s="239"/>
      <c r="I155" s="239"/>
      <c r="J155" s="239"/>
      <c r="K155" s="239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AE155">
        <v>15</v>
      </c>
      <c r="AF155">
        <v>21</v>
      </c>
    </row>
    <row r="156" spans="1:60" ht="14" customHeight="1">
      <c r="C156" s="414" t="s">
        <v>220</v>
      </c>
      <c r="D156" s="414"/>
      <c r="E156" s="414"/>
      <c r="F156" s="414"/>
      <c r="G156" s="333">
        <f>G149+G144+G25+G23+G19+G16+G12+G10+G8</f>
        <v>0</v>
      </c>
      <c r="AG156" t="s">
        <v>418</v>
      </c>
    </row>
    <row r="157" spans="1:60">
      <c r="D157" s="291"/>
    </row>
    <row r="158" spans="1:60">
      <c r="D158" s="291"/>
    </row>
    <row r="159" spans="1:60">
      <c r="D159" s="291"/>
    </row>
    <row r="160" spans="1:60">
      <c r="D160" s="291"/>
    </row>
    <row r="161" spans="4:4">
      <c r="D161" s="291"/>
    </row>
    <row r="162" spans="4:4">
      <c r="D162" s="291"/>
    </row>
    <row r="163" spans="4:4">
      <c r="D163" s="291"/>
    </row>
    <row r="164" spans="4:4">
      <c r="D164" s="291"/>
    </row>
    <row r="165" spans="4:4">
      <c r="D165" s="291"/>
    </row>
    <row r="166" spans="4:4">
      <c r="D166" s="291"/>
    </row>
    <row r="167" spans="4:4">
      <c r="D167" s="291"/>
    </row>
    <row r="168" spans="4:4">
      <c r="D168" s="291"/>
    </row>
    <row r="169" spans="4:4">
      <c r="D169" s="291"/>
    </row>
    <row r="170" spans="4:4">
      <c r="D170" s="291"/>
    </row>
    <row r="171" spans="4:4">
      <c r="D171" s="291"/>
    </row>
    <row r="172" spans="4:4">
      <c r="D172" s="291"/>
    </row>
    <row r="173" spans="4:4">
      <c r="D173" s="291"/>
    </row>
    <row r="174" spans="4:4">
      <c r="D174" s="291"/>
    </row>
    <row r="175" spans="4:4">
      <c r="D175" s="291"/>
    </row>
    <row r="176" spans="4:4">
      <c r="D176" s="291"/>
    </row>
    <row r="177" spans="4:4">
      <c r="D177" s="291"/>
    </row>
    <row r="178" spans="4:4">
      <c r="D178" s="291"/>
    </row>
    <row r="179" spans="4:4">
      <c r="D179" s="291"/>
    </row>
    <row r="180" spans="4:4">
      <c r="D180" s="291"/>
    </row>
    <row r="181" spans="4:4">
      <c r="D181" s="291"/>
    </row>
    <row r="182" spans="4:4">
      <c r="D182" s="291"/>
    </row>
    <row r="183" spans="4:4">
      <c r="D183" s="291"/>
    </row>
    <row r="184" spans="4:4">
      <c r="D184" s="291"/>
    </row>
    <row r="185" spans="4:4">
      <c r="D185" s="291"/>
    </row>
    <row r="186" spans="4:4">
      <c r="D186" s="291"/>
    </row>
    <row r="187" spans="4:4">
      <c r="D187" s="291"/>
    </row>
    <row r="188" spans="4:4">
      <c r="D188" s="291"/>
    </row>
    <row r="189" spans="4:4">
      <c r="D189" s="291"/>
    </row>
    <row r="190" spans="4:4">
      <c r="D190" s="291"/>
    </row>
    <row r="191" spans="4:4">
      <c r="D191" s="291"/>
    </row>
    <row r="192" spans="4:4">
      <c r="D192" s="291"/>
    </row>
    <row r="193" spans="4:4">
      <c r="D193" s="291"/>
    </row>
    <row r="194" spans="4:4">
      <c r="D194" s="291"/>
    </row>
    <row r="195" spans="4:4">
      <c r="D195" s="291"/>
    </row>
    <row r="196" spans="4:4">
      <c r="D196" s="291"/>
    </row>
    <row r="197" spans="4:4">
      <c r="D197" s="291"/>
    </row>
    <row r="198" spans="4:4">
      <c r="D198" s="291"/>
    </row>
    <row r="199" spans="4:4">
      <c r="D199" s="291"/>
    </row>
    <row r="200" spans="4:4">
      <c r="D200" s="291"/>
    </row>
    <row r="201" spans="4:4">
      <c r="D201" s="291"/>
    </row>
    <row r="202" spans="4:4">
      <c r="D202" s="291"/>
    </row>
    <row r="203" spans="4:4">
      <c r="D203" s="291"/>
    </row>
    <row r="204" spans="4:4">
      <c r="D204" s="291"/>
    </row>
    <row r="205" spans="4:4">
      <c r="D205" s="291"/>
    </row>
    <row r="206" spans="4:4">
      <c r="D206" s="291"/>
    </row>
    <row r="207" spans="4:4">
      <c r="D207" s="291"/>
    </row>
    <row r="208" spans="4:4">
      <c r="D208" s="291"/>
    </row>
    <row r="209" spans="4:4">
      <c r="D209" s="291"/>
    </row>
    <row r="210" spans="4:4">
      <c r="D210" s="291"/>
    </row>
    <row r="211" spans="4:4">
      <c r="D211" s="291"/>
    </row>
    <row r="212" spans="4:4">
      <c r="D212" s="291"/>
    </row>
    <row r="213" spans="4:4">
      <c r="D213" s="291"/>
    </row>
    <row r="214" spans="4:4">
      <c r="D214" s="291"/>
    </row>
    <row r="215" spans="4:4">
      <c r="D215" s="291"/>
    </row>
    <row r="216" spans="4:4">
      <c r="D216" s="291"/>
    </row>
    <row r="217" spans="4:4">
      <c r="D217" s="291"/>
    </row>
    <row r="218" spans="4:4">
      <c r="D218" s="291"/>
    </row>
    <row r="219" spans="4:4">
      <c r="D219" s="291"/>
    </row>
    <row r="220" spans="4:4">
      <c r="D220" s="291"/>
    </row>
    <row r="221" spans="4:4">
      <c r="D221" s="291"/>
    </row>
    <row r="222" spans="4:4">
      <c r="D222" s="291"/>
    </row>
    <row r="223" spans="4:4">
      <c r="D223" s="291"/>
    </row>
    <row r="224" spans="4:4">
      <c r="D224" s="291"/>
    </row>
    <row r="225" spans="4:4">
      <c r="D225" s="291"/>
    </row>
    <row r="226" spans="4:4">
      <c r="D226" s="291"/>
    </row>
    <row r="227" spans="4:4">
      <c r="D227" s="291"/>
    </row>
    <row r="228" spans="4:4">
      <c r="D228" s="291"/>
    </row>
    <row r="229" spans="4:4">
      <c r="D229" s="291"/>
    </row>
    <row r="230" spans="4:4">
      <c r="D230" s="291"/>
    </row>
    <row r="231" spans="4:4">
      <c r="D231" s="291"/>
    </row>
    <row r="232" spans="4:4">
      <c r="D232" s="291"/>
    </row>
    <row r="233" spans="4:4">
      <c r="D233" s="291"/>
    </row>
    <row r="234" spans="4:4">
      <c r="D234" s="291"/>
    </row>
    <row r="235" spans="4:4">
      <c r="D235" s="291"/>
    </row>
    <row r="236" spans="4:4">
      <c r="D236" s="291"/>
    </row>
    <row r="237" spans="4:4">
      <c r="D237" s="291"/>
    </row>
    <row r="238" spans="4:4">
      <c r="D238" s="291"/>
    </row>
    <row r="239" spans="4:4">
      <c r="D239" s="291"/>
    </row>
    <row r="240" spans="4:4">
      <c r="D240" s="291"/>
    </row>
    <row r="241" spans="4:4">
      <c r="D241" s="291"/>
    </row>
    <row r="242" spans="4:4">
      <c r="D242" s="291"/>
    </row>
    <row r="243" spans="4:4">
      <c r="D243" s="291"/>
    </row>
    <row r="244" spans="4:4">
      <c r="D244" s="291"/>
    </row>
    <row r="245" spans="4:4">
      <c r="D245" s="291"/>
    </row>
    <row r="246" spans="4:4">
      <c r="D246" s="291"/>
    </row>
    <row r="247" spans="4:4">
      <c r="D247" s="291"/>
    </row>
    <row r="248" spans="4:4">
      <c r="D248" s="291"/>
    </row>
    <row r="249" spans="4:4">
      <c r="D249" s="291"/>
    </row>
    <row r="250" spans="4:4">
      <c r="D250" s="291"/>
    </row>
    <row r="251" spans="4:4">
      <c r="D251" s="291"/>
    </row>
    <row r="252" spans="4:4">
      <c r="D252" s="291"/>
    </row>
    <row r="253" spans="4:4">
      <c r="D253" s="291"/>
    </row>
    <row r="254" spans="4:4">
      <c r="D254" s="291"/>
    </row>
    <row r="255" spans="4:4">
      <c r="D255" s="291"/>
    </row>
    <row r="256" spans="4:4">
      <c r="D256" s="291"/>
    </row>
    <row r="257" spans="4:4">
      <c r="D257" s="291"/>
    </row>
    <row r="258" spans="4:4">
      <c r="D258" s="291"/>
    </row>
    <row r="259" spans="4:4">
      <c r="D259" s="291"/>
    </row>
    <row r="260" spans="4:4">
      <c r="D260" s="291"/>
    </row>
    <row r="261" spans="4:4">
      <c r="D261" s="291"/>
    </row>
    <row r="262" spans="4:4">
      <c r="D262" s="291"/>
    </row>
    <row r="263" spans="4:4">
      <c r="D263" s="291"/>
    </row>
    <row r="264" spans="4:4">
      <c r="D264" s="291"/>
    </row>
    <row r="265" spans="4:4">
      <c r="D265" s="291"/>
    </row>
    <row r="266" spans="4:4">
      <c r="D266" s="291"/>
    </row>
    <row r="267" spans="4:4">
      <c r="D267" s="291"/>
    </row>
    <row r="268" spans="4:4">
      <c r="D268" s="291"/>
    </row>
    <row r="269" spans="4:4">
      <c r="D269" s="291"/>
    </row>
    <row r="270" spans="4:4">
      <c r="D270" s="291"/>
    </row>
    <row r="271" spans="4:4">
      <c r="D271" s="291"/>
    </row>
    <row r="272" spans="4:4">
      <c r="D272" s="291"/>
    </row>
    <row r="273" spans="4:4">
      <c r="D273" s="291"/>
    </row>
    <row r="274" spans="4:4">
      <c r="D274" s="291"/>
    </row>
    <row r="275" spans="4:4">
      <c r="D275" s="291"/>
    </row>
    <row r="276" spans="4:4">
      <c r="D276" s="291"/>
    </row>
    <row r="277" spans="4:4">
      <c r="D277" s="291"/>
    </row>
    <row r="278" spans="4:4">
      <c r="D278" s="291"/>
    </row>
    <row r="279" spans="4:4">
      <c r="D279" s="291"/>
    </row>
    <row r="280" spans="4:4">
      <c r="D280" s="291"/>
    </row>
    <row r="281" spans="4:4">
      <c r="D281" s="291"/>
    </row>
    <row r="282" spans="4:4">
      <c r="D282" s="291"/>
    </row>
    <row r="283" spans="4:4">
      <c r="D283" s="291"/>
    </row>
    <row r="284" spans="4:4">
      <c r="D284" s="291"/>
    </row>
    <row r="285" spans="4:4">
      <c r="D285" s="291"/>
    </row>
    <row r="286" spans="4:4">
      <c r="D286" s="291"/>
    </row>
    <row r="287" spans="4:4">
      <c r="D287" s="291"/>
    </row>
    <row r="288" spans="4:4">
      <c r="D288" s="291"/>
    </row>
    <row r="289" spans="4:4">
      <c r="D289" s="291"/>
    </row>
    <row r="290" spans="4:4">
      <c r="D290" s="291"/>
    </row>
    <row r="291" spans="4:4">
      <c r="D291" s="291"/>
    </row>
    <row r="292" spans="4:4">
      <c r="D292" s="291"/>
    </row>
    <row r="293" spans="4:4">
      <c r="D293" s="291"/>
    </row>
    <row r="294" spans="4:4">
      <c r="D294" s="291"/>
    </row>
    <row r="295" spans="4:4">
      <c r="D295" s="291"/>
    </row>
    <row r="296" spans="4:4">
      <c r="D296" s="291"/>
    </row>
    <row r="297" spans="4:4">
      <c r="D297" s="291"/>
    </row>
    <row r="298" spans="4:4">
      <c r="D298" s="291"/>
    </row>
    <row r="299" spans="4:4">
      <c r="D299" s="291"/>
    </row>
    <row r="300" spans="4:4">
      <c r="D300" s="291"/>
    </row>
    <row r="301" spans="4:4">
      <c r="D301" s="291"/>
    </row>
    <row r="302" spans="4:4">
      <c r="D302" s="291"/>
    </row>
    <row r="303" spans="4:4">
      <c r="D303" s="291"/>
    </row>
    <row r="304" spans="4:4">
      <c r="D304" s="291"/>
    </row>
    <row r="305" spans="4:4">
      <c r="D305" s="291"/>
    </row>
    <row r="306" spans="4:4">
      <c r="D306" s="291"/>
    </row>
    <row r="307" spans="4:4">
      <c r="D307" s="291"/>
    </row>
    <row r="308" spans="4:4">
      <c r="D308" s="291"/>
    </row>
    <row r="309" spans="4:4">
      <c r="D309" s="291"/>
    </row>
    <row r="310" spans="4:4">
      <c r="D310" s="291"/>
    </row>
    <row r="311" spans="4:4">
      <c r="D311" s="291"/>
    </row>
    <row r="312" spans="4:4">
      <c r="D312" s="291"/>
    </row>
    <row r="313" spans="4:4">
      <c r="D313" s="291"/>
    </row>
    <row r="314" spans="4:4">
      <c r="D314" s="291"/>
    </row>
    <row r="315" spans="4:4">
      <c r="D315" s="291"/>
    </row>
    <row r="316" spans="4:4">
      <c r="D316" s="291"/>
    </row>
    <row r="317" spans="4:4">
      <c r="D317" s="291"/>
    </row>
    <row r="318" spans="4:4">
      <c r="D318" s="291"/>
    </row>
    <row r="319" spans="4:4">
      <c r="D319" s="291"/>
    </row>
    <row r="320" spans="4:4">
      <c r="D320" s="291"/>
    </row>
    <row r="321" spans="4:4">
      <c r="D321" s="291"/>
    </row>
    <row r="322" spans="4:4">
      <c r="D322" s="291"/>
    </row>
    <row r="323" spans="4:4">
      <c r="D323" s="291"/>
    </row>
    <row r="324" spans="4:4">
      <c r="D324" s="291"/>
    </row>
    <row r="325" spans="4:4">
      <c r="D325" s="291"/>
    </row>
    <row r="326" spans="4:4">
      <c r="D326" s="291"/>
    </row>
    <row r="327" spans="4:4">
      <c r="D327" s="291"/>
    </row>
    <row r="328" spans="4:4">
      <c r="D328" s="291"/>
    </row>
    <row r="329" spans="4:4">
      <c r="D329" s="291"/>
    </row>
    <row r="330" spans="4:4">
      <c r="D330" s="291"/>
    </row>
    <row r="331" spans="4:4">
      <c r="D331" s="291"/>
    </row>
    <row r="332" spans="4:4">
      <c r="D332" s="291"/>
    </row>
    <row r="333" spans="4:4">
      <c r="D333" s="291"/>
    </row>
    <row r="334" spans="4:4">
      <c r="D334" s="291"/>
    </row>
    <row r="335" spans="4:4">
      <c r="D335" s="291"/>
    </row>
    <row r="336" spans="4:4">
      <c r="D336" s="291"/>
    </row>
    <row r="337" spans="4:4">
      <c r="D337" s="291"/>
    </row>
    <row r="338" spans="4:4">
      <c r="D338" s="291"/>
    </row>
    <row r="339" spans="4:4">
      <c r="D339" s="291"/>
    </row>
    <row r="340" spans="4:4">
      <c r="D340" s="291"/>
    </row>
    <row r="341" spans="4:4">
      <c r="D341" s="291"/>
    </row>
    <row r="342" spans="4:4">
      <c r="D342" s="291"/>
    </row>
    <row r="343" spans="4:4">
      <c r="D343" s="291"/>
    </row>
    <row r="344" spans="4:4">
      <c r="D344" s="291"/>
    </row>
    <row r="345" spans="4:4">
      <c r="D345" s="291"/>
    </row>
    <row r="346" spans="4:4">
      <c r="D346" s="291"/>
    </row>
    <row r="347" spans="4:4">
      <c r="D347" s="291"/>
    </row>
    <row r="348" spans="4:4">
      <c r="D348" s="291"/>
    </row>
    <row r="349" spans="4:4">
      <c r="D349" s="291"/>
    </row>
    <row r="350" spans="4:4">
      <c r="D350" s="291"/>
    </row>
    <row r="351" spans="4:4">
      <c r="D351" s="291"/>
    </row>
    <row r="352" spans="4:4">
      <c r="D352" s="291"/>
    </row>
    <row r="353" spans="4:4">
      <c r="D353" s="291"/>
    </row>
    <row r="354" spans="4:4">
      <c r="D354" s="291"/>
    </row>
    <row r="355" spans="4:4">
      <c r="D355" s="291"/>
    </row>
    <row r="356" spans="4:4">
      <c r="D356" s="291"/>
    </row>
    <row r="357" spans="4:4">
      <c r="D357" s="291"/>
    </row>
    <row r="358" spans="4:4">
      <c r="D358" s="291"/>
    </row>
    <row r="359" spans="4:4">
      <c r="D359" s="291"/>
    </row>
    <row r="360" spans="4:4">
      <c r="D360" s="291"/>
    </row>
    <row r="361" spans="4:4">
      <c r="D361" s="291"/>
    </row>
    <row r="362" spans="4:4">
      <c r="D362" s="291"/>
    </row>
    <row r="363" spans="4:4">
      <c r="D363" s="291"/>
    </row>
    <row r="364" spans="4:4">
      <c r="D364" s="291"/>
    </row>
    <row r="365" spans="4:4">
      <c r="D365" s="291"/>
    </row>
    <row r="366" spans="4:4">
      <c r="D366" s="291"/>
    </row>
    <row r="367" spans="4:4">
      <c r="D367" s="291"/>
    </row>
    <row r="368" spans="4:4">
      <c r="D368" s="291"/>
    </row>
    <row r="369" spans="4:4">
      <c r="D369" s="291"/>
    </row>
    <row r="370" spans="4:4">
      <c r="D370" s="291"/>
    </row>
    <row r="371" spans="4:4">
      <c r="D371" s="291"/>
    </row>
    <row r="372" spans="4:4">
      <c r="D372" s="291"/>
    </row>
    <row r="373" spans="4:4">
      <c r="D373" s="291"/>
    </row>
    <row r="374" spans="4:4">
      <c r="D374" s="291"/>
    </row>
    <row r="375" spans="4:4">
      <c r="D375" s="291"/>
    </row>
    <row r="376" spans="4:4">
      <c r="D376" s="291"/>
    </row>
    <row r="377" spans="4:4">
      <c r="D377" s="291"/>
    </row>
    <row r="378" spans="4:4">
      <c r="D378" s="291"/>
    </row>
    <row r="379" spans="4:4">
      <c r="D379" s="291"/>
    </row>
    <row r="380" spans="4:4">
      <c r="D380" s="291"/>
    </row>
    <row r="381" spans="4:4">
      <c r="D381" s="291"/>
    </row>
    <row r="382" spans="4:4">
      <c r="D382" s="291"/>
    </row>
    <row r="383" spans="4:4">
      <c r="D383" s="291"/>
    </row>
    <row r="384" spans="4:4">
      <c r="D384" s="291"/>
    </row>
    <row r="385" spans="4:4">
      <c r="D385" s="291"/>
    </row>
    <row r="386" spans="4:4">
      <c r="D386" s="291"/>
    </row>
    <row r="387" spans="4:4">
      <c r="D387" s="291"/>
    </row>
    <row r="388" spans="4:4">
      <c r="D388" s="291"/>
    </row>
    <row r="389" spans="4:4">
      <c r="D389" s="291"/>
    </row>
    <row r="390" spans="4:4">
      <c r="D390" s="291"/>
    </row>
    <row r="391" spans="4:4">
      <c r="D391" s="291"/>
    </row>
    <row r="392" spans="4:4">
      <c r="D392" s="291"/>
    </row>
    <row r="393" spans="4:4">
      <c r="D393" s="291"/>
    </row>
    <row r="394" spans="4:4">
      <c r="D394" s="291"/>
    </row>
    <row r="395" spans="4:4">
      <c r="D395" s="291"/>
    </row>
    <row r="396" spans="4:4">
      <c r="D396" s="291"/>
    </row>
    <row r="397" spans="4:4">
      <c r="D397" s="291"/>
    </row>
    <row r="398" spans="4:4">
      <c r="D398" s="291"/>
    </row>
    <row r="399" spans="4:4">
      <c r="D399" s="291"/>
    </row>
    <row r="400" spans="4:4">
      <c r="D400" s="291"/>
    </row>
    <row r="401" spans="4:4">
      <c r="D401" s="291"/>
    </row>
    <row r="402" spans="4:4">
      <c r="D402" s="291"/>
    </row>
    <row r="403" spans="4:4">
      <c r="D403" s="291"/>
    </row>
    <row r="404" spans="4:4">
      <c r="D404" s="291"/>
    </row>
    <row r="405" spans="4:4">
      <c r="D405" s="291"/>
    </row>
    <row r="406" spans="4:4">
      <c r="D406" s="291"/>
    </row>
    <row r="407" spans="4:4">
      <c r="D407" s="291"/>
    </row>
    <row r="408" spans="4:4">
      <c r="D408" s="291"/>
    </row>
    <row r="409" spans="4:4">
      <c r="D409" s="291"/>
    </row>
    <row r="410" spans="4:4">
      <c r="D410" s="291"/>
    </row>
    <row r="411" spans="4:4">
      <c r="D411" s="291"/>
    </row>
    <row r="412" spans="4:4">
      <c r="D412" s="291"/>
    </row>
    <row r="413" spans="4:4">
      <c r="D413" s="291"/>
    </row>
    <row r="414" spans="4:4">
      <c r="D414" s="291"/>
    </row>
    <row r="415" spans="4:4">
      <c r="D415" s="291"/>
    </row>
    <row r="416" spans="4:4">
      <c r="D416" s="291"/>
    </row>
    <row r="417" spans="4:4">
      <c r="D417" s="291"/>
    </row>
    <row r="418" spans="4:4">
      <c r="D418" s="291"/>
    </row>
    <row r="419" spans="4:4">
      <c r="D419" s="291"/>
    </row>
    <row r="420" spans="4:4">
      <c r="D420" s="291"/>
    </row>
    <row r="421" spans="4:4">
      <c r="D421" s="291"/>
    </row>
    <row r="422" spans="4:4">
      <c r="D422" s="291"/>
    </row>
    <row r="423" spans="4:4">
      <c r="D423" s="291"/>
    </row>
    <row r="424" spans="4:4">
      <c r="D424" s="291"/>
    </row>
    <row r="425" spans="4:4">
      <c r="D425" s="291"/>
    </row>
    <row r="426" spans="4:4">
      <c r="D426" s="291"/>
    </row>
    <row r="427" spans="4:4">
      <c r="D427" s="291"/>
    </row>
    <row r="428" spans="4:4">
      <c r="D428" s="291"/>
    </row>
    <row r="429" spans="4:4">
      <c r="D429" s="291"/>
    </row>
    <row r="430" spans="4:4">
      <c r="D430" s="291"/>
    </row>
    <row r="431" spans="4:4">
      <c r="D431" s="291"/>
    </row>
    <row r="432" spans="4:4">
      <c r="D432" s="291"/>
    </row>
    <row r="433" spans="4:4">
      <c r="D433" s="291"/>
    </row>
    <row r="434" spans="4:4">
      <c r="D434" s="291"/>
    </row>
    <row r="435" spans="4:4">
      <c r="D435" s="291"/>
    </row>
    <row r="436" spans="4:4">
      <c r="D436" s="291"/>
    </row>
    <row r="437" spans="4:4">
      <c r="D437" s="291"/>
    </row>
    <row r="438" spans="4:4">
      <c r="D438" s="291"/>
    </row>
    <row r="439" spans="4:4">
      <c r="D439" s="291"/>
    </row>
    <row r="440" spans="4:4">
      <c r="D440" s="291"/>
    </row>
    <row r="441" spans="4:4">
      <c r="D441" s="291"/>
    </row>
    <row r="442" spans="4:4">
      <c r="D442" s="291"/>
    </row>
    <row r="443" spans="4:4">
      <c r="D443" s="291"/>
    </row>
    <row r="444" spans="4:4">
      <c r="D444" s="291"/>
    </row>
    <row r="445" spans="4:4">
      <c r="D445" s="291"/>
    </row>
    <row r="446" spans="4:4">
      <c r="D446" s="291"/>
    </row>
    <row r="447" spans="4:4">
      <c r="D447" s="291"/>
    </row>
    <row r="448" spans="4:4">
      <c r="D448" s="291"/>
    </row>
    <row r="449" spans="4:4">
      <c r="D449" s="291"/>
    </row>
    <row r="450" spans="4:4">
      <c r="D450" s="291"/>
    </row>
    <row r="451" spans="4:4">
      <c r="D451" s="291"/>
    </row>
    <row r="452" spans="4:4">
      <c r="D452" s="291"/>
    </row>
    <row r="453" spans="4:4">
      <c r="D453" s="291"/>
    </row>
    <row r="454" spans="4:4">
      <c r="D454" s="291"/>
    </row>
    <row r="455" spans="4:4">
      <c r="D455" s="291"/>
    </row>
    <row r="456" spans="4:4">
      <c r="D456" s="291"/>
    </row>
    <row r="457" spans="4:4">
      <c r="D457" s="291"/>
    </row>
    <row r="458" spans="4:4">
      <c r="D458" s="291"/>
    </row>
    <row r="459" spans="4:4">
      <c r="D459" s="291"/>
    </row>
    <row r="460" spans="4:4">
      <c r="D460" s="291"/>
    </row>
    <row r="461" spans="4:4">
      <c r="D461" s="291"/>
    </row>
    <row r="462" spans="4:4">
      <c r="D462" s="291"/>
    </row>
    <row r="463" spans="4:4">
      <c r="D463" s="291"/>
    </row>
    <row r="464" spans="4:4">
      <c r="D464" s="291"/>
    </row>
    <row r="465" spans="4:4">
      <c r="D465" s="291"/>
    </row>
    <row r="466" spans="4:4">
      <c r="D466" s="291"/>
    </row>
    <row r="467" spans="4:4">
      <c r="D467" s="291"/>
    </row>
    <row r="468" spans="4:4">
      <c r="D468" s="291"/>
    </row>
    <row r="469" spans="4:4">
      <c r="D469" s="291"/>
    </row>
    <row r="470" spans="4:4">
      <c r="D470" s="291"/>
    </row>
    <row r="471" spans="4:4">
      <c r="D471" s="291"/>
    </row>
    <row r="472" spans="4:4">
      <c r="D472" s="291"/>
    </row>
    <row r="473" spans="4:4">
      <c r="D473" s="291"/>
    </row>
    <row r="474" spans="4:4">
      <c r="D474" s="291"/>
    </row>
    <row r="475" spans="4:4">
      <c r="D475" s="291"/>
    </row>
    <row r="476" spans="4:4">
      <c r="D476" s="291"/>
    </row>
    <row r="477" spans="4:4">
      <c r="D477" s="291"/>
    </row>
    <row r="478" spans="4:4">
      <c r="D478" s="291"/>
    </row>
    <row r="479" spans="4:4">
      <c r="D479" s="291"/>
    </row>
    <row r="480" spans="4:4">
      <c r="D480" s="291"/>
    </row>
    <row r="481" spans="4:4">
      <c r="D481" s="291"/>
    </row>
    <row r="482" spans="4:4">
      <c r="D482" s="291"/>
    </row>
    <row r="483" spans="4:4">
      <c r="D483" s="291"/>
    </row>
    <row r="484" spans="4:4">
      <c r="D484" s="291"/>
    </row>
    <row r="485" spans="4:4">
      <c r="D485" s="291"/>
    </row>
    <row r="486" spans="4:4">
      <c r="D486" s="291"/>
    </row>
    <row r="487" spans="4:4">
      <c r="D487" s="291"/>
    </row>
    <row r="488" spans="4:4">
      <c r="D488" s="291"/>
    </row>
    <row r="489" spans="4:4">
      <c r="D489" s="291"/>
    </row>
    <row r="490" spans="4:4">
      <c r="D490" s="291"/>
    </row>
    <row r="491" spans="4:4">
      <c r="D491" s="291"/>
    </row>
    <row r="492" spans="4:4">
      <c r="D492" s="291"/>
    </row>
    <row r="493" spans="4:4">
      <c r="D493" s="291"/>
    </row>
    <row r="494" spans="4:4">
      <c r="D494" s="291"/>
    </row>
    <row r="495" spans="4:4">
      <c r="D495" s="291"/>
    </row>
    <row r="496" spans="4:4">
      <c r="D496" s="291"/>
    </row>
    <row r="497" spans="4:4">
      <c r="D497" s="291"/>
    </row>
    <row r="498" spans="4:4">
      <c r="D498" s="291"/>
    </row>
    <row r="499" spans="4:4">
      <c r="D499" s="291"/>
    </row>
    <row r="500" spans="4:4">
      <c r="D500" s="291"/>
    </row>
    <row r="501" spans="4:4">
      <c r="D501" s="291"/>
    </row>
    <row r="502" spans="4:4">
      <c r="D502" s="291"/>
    </row>
    <row r="503" spans="4:4">
      <c r="D503" s="291"/>
    </row>
    <row r="504" spans="4:4">
      <c r="D504" s="291"/>
    </row>
    <row r="505" spans="4:4">
      <c r="D505" s="291"/>
    </row>
    <row r="506" spans="4:4">
      <c r="D506" s="291"/>
    </row>
    <row r="507" spans="4:4">
      <c r="D507" s="291"/>
    </row>
    <row r="508" spans="4:4">
      <c r="D508" s="291"/>
    </row>
    <row r="509" spans="4:4">
      <c r="D509" s="291"/>
    </row>
    <row r="510" spans="4:4">
      <c r="D510" s="291"/>
    </row>
    <row r="511" spans="4:4">
      <c r="D511" s="291"/>
    </row>
    <row r="512" spans="4:4">
      <c r="D512" s="291"/>
    </row>
    <row r="513" spans="4:4">
      <c r="D513" s="291"/>
    </row>
    <row r="514" spans="4:4">
      <c r="D514" s="291"/>
    </row>
    <row r="515" spans="4:4">
      <c r="D515" s="291"/>
    </row>
    <row r="516" spans="4:4">
      <c r="D516" s="291"/>
    </row>
    <row r="517" spans="4:4">
      <c r="D517" s="291"/>
    </row>
    <row r="518" spans="4:4">
      <c r="D518" s="291"/>
    </row>
    <row r="519" spans="4:4">
      <c r="D519" s="291"/>
    </row>
    <row r="520" spans="4:4">
      <c r="D520" s="291"/>
    </row>
    <row r="521" spans="4:4">
      <c r="D521" s="291"/>
    </row>
    <row r="522" spans="4:4">
      <c r="D522" s="291"/>
    </row>
    <row r="523" spans="4:4">
      <c r="D523" s="291"/>
    </row>
    <row r="524" spans="4:4">
      <c r="D524" s="291"/>
    </row>
    <row r="525" spans="4:4">
      <c r="D525" s="291"/>
    </row>
    <row r="526" spans="4:4">
      <c r="D526" s="291"/>
    </row>
    <row r="527" spans="4:4">
      <c r="D527" s="291"/>
    </row>
    <row r="528" spans="4:4">
      <c r="D528" s="291"/>
    </row>
    <row r="529" spans="4:4">
      <c r="D529" s="291"/>
    </row>
    <row r="530" spans="4:4">
      <c r="D530" s="291"/>
    </row>
    <row r="531" spans="4:4">
      <c r="D531" s="291"/>
    </row>
    <row r="532" spans="4:4">
      <c r="D532" s="291"/>
    </row>
    <row r="533" spans="4:4">
      <c r="D533" s="291"/>
    </row>
    <row r="534" spans="4:4">
      <c r="D534" s="291"/>
    </row>
    <row r="535" spans="4:4">
      <c r="D535" s="291"/>
    </row>
    <row r="536" spans="4:4">
      <c r="D536" s="291"/>
    </row>
    <row r="537" spans="4:4">
      <c r="D537" s="291"/>
    </row>
    <row r="538" spans="4:4">
      <c r="D538" s="291"/>
    </row>
    <row r="539" spans="4:4">
      <c r="D539" s="291"/>
    </row>
    <row r="540" spans="4:4">
      <c r="D540" s="291"/>
    </row>
    <row r="541" spans="4:4">
      <c r="D541" s="291"/>
    </row>
    <row r="542" spans="4:4">
      <c r="D542" s="291"/>
    </row>
    <row r="543" spans="4:4">
      <c r="D543" s="291"/>
    </row>
    <row r="544" spans="4:4">
      <c r="D544" s="291"/>
    </row>
    <row r="545" spans="4:4">
      <c r="D545" s="291"/>
    </row>
    <row r="546" spans="4:4">
      <c r="D546" s="291"/>
    </row>
    <row r="547" spans="4:4">
      <c r="D547" s="291"/>
    </row>
    <row r="548" spans="4:4">
      <c r="D548" s="291"/>
    </row>
    <row r="549" spans="4:4">
      <c r="D549" s="291"/>
    </row>
    <row r="550" spans="4:4">
      <c r="D550" s="291"/>
    </row>
    <row r="551" spans="4:4">
      <c r="D551" s="291"/>
    </row>
    <row r="552" spans="4:4">
      <c r="D552" s="291"/>
    </row>
    <row r="553" spans="4:4">
      <c r="D553" s="291"/>
    </row>
    <row r="554" spans="4:4">
      <c r="D554" s="291"/>
    </row>
    <row r="555" spans="4:4">
      <c r="D555" s="291"/>
    </row>
    <row r="556" spans="4:4">
      <c r="D556" s="291"/>
    </row>
    <row r="557" spans="4:4">
      <c r="D557" s="291"/>
    </row>
    <row r="558" spans="4:4">
      <c r="D558" s="291"/>
    </row>
    <row r="559" spans="4:4">
      <c r="D559" s="291"/>
    </row>
    <row r="560" spans="4:4">
      <c r="D560" s="291"/>
    </row>
    <row r="561" spans="4:4">
      <c r="D561" s="291"/>
    </row>
    <row r="562" spans="4:4">
      <c r="D562" s="291"/>
    </row>
    <row r="563" spans="4:4">
      <c r="D563" s="291"/>
    </row>
    <row r="564" spans="4:4">
      <c r="D564" s="291"/>
    </row>
    <row r="565" spans="4:4">
      <c r="D565" s="291"/>
    </row>
    <row r="566" spans="4:4">
      <c r="D566" s="291"/>
    </row>
    <row r="567" spans="4:4">
      <c r="D567" s="291"/>
    </row>
    <row r="568" spans="4:4">
      <c r="D568" s="291"/>
    </row>
    <row r="569" spans="4:4">
      <c r="D569" s="291"/>
    </row>
    <row r="570" spans="4:4">
      <c r="D570" s="291"/>
    </row>
    <row r="571" spans="4:4">
      <c r="D571" s="291"/>
    </row>
    <row r="572" spans="4:4">
      <c r="D572" s="291"/>
    </row>
    <row r="573" spans="4:4">
      <c r="D573" s="291"/>
    </row>
    <row r="574" spans="4:4">
      <c r="D574" s="291"/>
    </row>
    <row r="575" spans="4:4">
      <c r="D575" s="291"/>
    </row>
    <row r="576" spans="4:4">
      <c r="D576" s="291"/>
    </row>
    <row r="577" spans="4:4">
      <c r="D577" s="291"/>
    </row>
    <row r="578" spans="4:4">
      <c r="D578" s="291"/>
    </row>
    <row r="579" spans="4:4">
      <c r="D579" s="291"/>
    </row>
    <row r="580" spans="4:4">
      <c r="D580" s="291"/>
    </row>
    <row r="581" spans="4:4">
      <c r="D581" s="291"/>
    </row>
    <row r="582" spans="4:4">
      <c r="D582" s="291"/>
    </row>
    <row r="583" spans="4:4">
      <c r="D583" s="291"/>
    </row>
    <row r="584" spans="4:4">
      <c r="D584" s="291"/>
    </row>
    <row r="585" spans="4:4">
      <c r="D585" s="291"/>
    </row>
    <row r="586" spans="4:4">
      <c r="D586" s="291"/>
    </row>
    <row r="587" spans="4:4">
      <c r="D587" s="291"/>
    </row>
    <row r="588" spans="4:4">
      <c r="D588" s="291"/>
    </row>
    <row r="589" spans="4:4">
      <c r="D589" s="291"/>
    </row>
    <row r="590" spans="4:4">
      <c r="D590" s="291"/>
    </row>
    <row r="591" spans="4:4">
      <c r="D591" s="291"/>
    </row>
    <row r="592" spans="4:4">
      <c r="D592" s="291"/>
    </row>
    <row r="593" spans="4:4">
      <c r="D593" s="291"/>
    </row>
    <row r="594" spans="4:4">
      <c r="D594" s="291"/>
    </row>
    <row r="595" spans="4:4">
      <c r="D595" s="291"/>
    </row>
    <row r="596" spans="4:4">
      <c r="D596" s="291"/>
    </row>
    <row r="597" spans="4:4">
      <c r="D597" s="291"/>
    </row>
    <row r="598" spans="4:4">
      <c r="D598" s="291"/>
    </row>
    <row r="599" spans="4:4">
      <c r="D599" s="291"/>
    </row>
    <row r="600" spans="4:4">
      <c r="D600" s="291"/>
    </row>
    <row r="601" spans="4:4">
      <c r="D601" s="291"/>
    </row>
    <row r="602" spans="4:4">
      <c r="D602" s="291"/>
    </row>
    <row r="603" spans="4:4">
      <c r="D603" s="291"/>
    </row>
    <row r="604" spans="4:4">
      <c r="D604" s="291"/>
    </row>
    <row r="605" spans="4:4">
      <c r="D605" s="291"/>
    </row>
    <row r="606" spans="4:4">
      <c r="D606" s="291"/>
    </row>
    <row r="607" spans="4:4">
      <c r="D607" s="291"/>
    </row>
    <row r="608" spans="4:4">
      <c r="D608" s="291"/>
    </row>
    <row r="609" spans="4:4">
      <c r="D609" s="291"/>
    </row>
    <row r="610" spans="4:4">
      <c r="D610" s="291"/>
    </row>
    <row r="611" spans="4:4">
      <c r="D611" s="291"/>
    </row>
    <row r="612" spans="4:4">
      <c r="D612" s="291"/>
    </row>
    <row r="613" spans="4:4">
      <c r="D613" s="291"/>
    </row>
    <row r="614" spans="4:4">
      <c r="D614" s="291"/>
    </row>
    <row r="615" spans="4:4">
      <c r="D615" s="291"/>
    </row>
    <row r="616" spans="4:4">
      <c r="D616" s="291"/>
    </row>
    <row r="617" spans="4:4">
      <c r="D617" s="291"/>
    </row>
    <row r="618" spans="4:4">
      <c r="D618" s="291"/>
    </row>
    <row r="619" spans="4:4">
      <c r="D619" s="291"/>
    </row>
    <row r="620" spans="4:4">
      <c r="D620" s="291"/>
    </row>
    <row r="621" spans="4:4">
      <c r="D621" s="291"/>
    </row>
    <row r="622" spans="4:4">
      <c r="D622" s="291"/>
    </row>
    <row r="623" spans="4:4">
      <c r="D623" s="291"/>
    </row>
    <row r="624" spans="4:4">
      <c r="D624" s="291"/>
    </row>
    <row r="625" spans="4:4">
      <c r="D625" s="291"/>
    </row>
    <row r="626" spans="4:4">
      <c r="D626" s="291"/>
    </row>
    <row r="627" spans="4:4">
      <c r="D627" s="291"/>
    </row>
    <row r="628" spans="4:4">
      <c r="D628" s="291"/>
    </row>
    <row r="629" spans="4:4">
      <c r="D629" s="291"/>
    </row>
    <row r="630" spans="4:4">
      <c r="D630" s="291"/>
    </row>
    <row r="631" spans="4:4">
      <c r="D631" s="291"/>
    </row>
    <row r="632" spans="4:4">
      <c r="D632" s="291"/>
    </row>
    <row r="633" spans="4:4">
      <c r="D633" s="291"/>
    </row>
    <row r="634" spans="4:4">
      <c r="D634" s="291"/>
    </row>
    <row r="635" spans="4:4">
      <c r="D635" s="291"/>
    </row>
    <row r="636" spans="4:4">
      <c r="D636" s="291"/>
    </row>
    <row r="637" spans="4:4">
      <c r="D637" s="291"/>
    </row>
    <row r="638" spans="4:4">
      <c r="D638" s="291"/>
    </row>
    <row r="639" spans="4:4">
      <c r="D639" s="291"/>
    </row>
    <row r="640" spans="4:4">
      <c r="D640" s="291"/>
    </row>
    <row r="641" spans="4:4">
      <c r="D641" s="291"/>
    </row>
    <row r="642" spans="4:4">
      <c r="D642" s="291"/>
    </row>
    <row r="643" spans="4:4">
      <c r="D643" s="291"/>
    </row>
    <row r="644" spans="4:4">
      <c r="D644" s="291"/>
    </row>
    <row r="645" spans="4:4">
      <c r="D645" s="291"/>
    </row>
    <row r="646" spans="4:4">
      <c r="D646" s="291"/>
    </row>
    <row r="647" spans="4:4">
      <c r="D647" s="291"/>
    </row>
    <row r="648" spans="4:4">
      <c r="D648" s="291"/>
    </row>
    <row r="649" spans="4:4">
      <c r="D649" s="291"/>
    </row>
    <row r="650" spans="4:4">
      <c r="D650" s="291"/>
    </row>
    <row r="651" spans="4:4">
      <c r="D651" s="291"/>
    </row>
    <row r="652" spans="4:4">
      <c r="D652" s="291"/>
    </row>
    <row r="653" spans="4:4">
      <c r="D653" s="291"/>
    </row>
    <row r="654" spans="4:4">
      <c r="D654" s="291"/>
    </row>
    <row r="655" spans="4:4">
      <c r="D655" s="291"/>
    </row>
    <row r="656" spans="4:4">
      <c r="D656" s="291"/>
    </row>
    <row r="657" spans="4:4">
      <c r="D657" s="291"/>
    </row>
    <row r="658" spans="4:4">
      <c r="D658" s="291"/>
    </row>
    <row r="659" spans="4:4">
      <c r="D659" s="291"/>
    </row>
    <row r="660" spans="4:4">
      <c r="D660" s="291"/>
    </row>
    <row r="661" spans="4:4">
      <c r="D661" s="291"/>
    </row>
    <row r="662" spans="4:4">
      <c r="D662" s="291"/>
    </row>
    <row r="663" spans="4:4">
      <c r="D663" s="291"/>
    </row>
    <row r="664" spans="4:4">
      <c r="D664" s="291"/>
    </row>
    <row r="665" spans="4:4">
      <c r="D665" s="291"/>
    </row>
    <row r="666" spans="4:4">
      <c r="D666" s="291"/>
    </row>
    <row r="667" spans="4:4">
      <c r="D667" s="291"/>
    </row>
    <row r="668" spans="4:4">
      <c r="D668" s="291"/>
    </row>
    <row r="669" spans="4:4">
      <c r="D669" s="291"/>
    </row>
    <row r="670" spans="4:4">
      <c r="D670" s="291"/>
    </row>
    <row r="671" spans="4:4">
      <c r="D671" s="291"/>
    </row>
    <row r="672" spans="4:4">
      <c r="D672" s="291"/>
    </row>
    <row r="673" spans="4:4">
      <c r="D673" s="291"/>
    </row>
    <row r="674" spans="4:4">
      <c r="D674" s="291"/>
    </row>
    <row r="675" spans="4:4">
      <c r="D675" s="291"/>
    </row>
    <row r="676" spans="4:4">
      <c r="D676" s="291"/>
    </row>
    <row r="677" spans="4:4">
      <c r="D677" s="291"/>
    </row>
    <row r="678" spans="4:4">
      <c r="D678" s="291"/>
    </row>
    <row r="679" spans="4:4">
      <c r="D679" s="291"/>
    </row>
    <row r="680" spans="4:4">
      <c r="D680" s="291"/>
    </row>
    <row r="681" spans="4:4">
      <c r="D681" s="291"/>
    </row>
    <row r="682" spans="4:4">
      <c r="D682" s="291"/>
    </row>
    <row r="683" spans="4:4">
      <c r="D683" s="291"/>
    </row>
    <row r="684" spans="4:4">
      <c r="D684" s="291"/>
    </row>
    <row r="685" spans="4:4">
      <c r="D685" s="291"/>
    </row>
    <row r="686" spans="4:4">
      <c r="D686" s="291"/>
    </row>
    <row r="687" spans="4:4">
      <c r="D687" s="291"/>
    </row>
    <row r="688" spans="4:4">
      <c r="D688" s="291"/>
    </row>
    <row r="689" spans="4:4">
      <c r="D689" s="291"/>
    </row>
    <row r="690" spans="4:4">
      <c r="D690" s="291"/>
    </row>
    <row r="691" spans="4:4">
      <c r="D691" s="291"/>
    </row>
    <row r="692" spans="4:4">
      <c r="D692" s="291"/>
    </row>
    <row r="693" spans="4:4">
      <c r="D693" s="291"/>
    </row>
    <row r="694" spans="4:4">
      <c r="D694" s="291"/>
    </row>
    <row r="695" spans="4:4">
      <c r="D695" s="291"/>
    </row>
    <row r="696" spans="4:4">
      <c r="D696" s="291"/>
    </row>
    <row r="697" spans="4:4">
      <c r="D697" s="291"/>
    </row>
    <row r="698" spans="4:4">
      <c r="D698" s="291"/>
    </row>
    <row r="699" spans="4:4">
      <c r="D699" s="291"/>
    </row>
    <row r="700" spans="4:4">
      <c r="D700" s="291"/>
    </row>
    <row r="701" spans="4:4">
      <c r="D701" s="291"/>
    </row>
    <row r="702" spans="4:4">
      <c r="D702" s="291"/>
    </row>
    <row r="703" spans="4:4">
      <c r="D703" s="291"/>
    </row>
    <row r="704" spans="4:4">
      <c r="D704" s="291"/>
    </row>
    <row r="705" spans="4:4">
      <c r="D705" s="291"/>
    </row>
    <row r="706" spans="4:4">
      <c r="D706" s="291"/>
    </row>
    <row r="707" spans="4:4">
      <c r="D707" s="291"/>
    </row>
    <row r="708" spans="4:4">
      <c r="D708" s="291"/>
    </row>
    <row r="709" spans="4:4">
      <c r="D709" s="291"/>
    </row>
    <row r="710" spans="4:4">
      <c r="D710" s="291"/>
    </row>
    <row r="711" spans="4:4">
      <c r="D711" s="291"/>
    </row>
    <row r="712" spans="4:4">
      <c r="D712" s="291"/>
    </row>
    <row r="713" spans="4:4">
      <c r="D713" s="291"/>
    </row>
    <row r="714" spans="4:4">
      <c r="D714" s="291"/>
    </row>
    <row r="715" spans="4:4">
      <c r="D715" s="291"/>
    </row>
    <row r="716" spans="4:4">
      <c r="D716" s="291"/>
    </row>
    <row r="717" spans="4:4">
      <c r="D717" s="291"/>
    </row>
    <row r="718" spans="4:4">
      <c r="D718" s="291"/>
    </row>
    <row r="719" spans="4:4">
      <c r="D719" s="291"/>
    </row>
    <row r="720" spans="4:4">
      <c r="D720" s="291"/>
    </row>
    <row r="721" spans="4:4">
      <c r="D721" s="291"/>
    </row>
    <row r="722" spans="4:4">
      <c r="D722" s="291"/>
    </row>
    <row r="723" spans="4:4">
      <c r="D723" s="291"/>
    </row>
    <row r="724" spans="4:4">
      <c r="D724" s="291"/>
    </row>
    <row r="725" spans="4:4">
      <c r="D725" s="291"/>
    </row>
    <row r="726" spans="4:4">
      <c r="D726" s="291"/>
    </row>
    <row r="727" spans="4:4">
      <c r="D727" s="291"/>
    </row>
    <row r="728" spans="4:4">
      <c r="D728" s="291"/>
    </row>
    <row r="729" spans="4:4">
      <c r="D729" s="291"/>
    </row>
    <row r="730" spans="4:4">
      <c r="D730" s="291"/>
    </row>
    <row r="731" spans="4:4">
      <c r="D731" s="291"/>
    </row>
    <row r="732" spans="4:4">
      <c r="D732" s="291"/>
    </row>
    <row r="733" spans="4:4">
      <c r="D733" s="291"/>
    </row>
    <row r="734" spans="4:4">
      <c r="D734" s="291"/>
    </row>
    <row r="735" spans="4:4">
      <c r="D735" s="291"/>
    </row>
    <row r="736" spans="4:4">
      <c r="D736" s="291"/>
    </row>
    <row r="737" spans="4:4">
      <c r="D737" s="291"/>
    </row>
    <row r="738" spans="4:4">
      <c r="D738" s="291"/>
    </row>
    <row r="739" spans="4:4">
      <c r="D739" s="291"/>
    </row>
    <row r="740" spans="4:4">
      <c r="D740" s="291"/>
    </row>
    <row r="741" spans="4:4">
      <c r="D741" s="291"/>
    </row>
    <row r="742" spans="4:4">
      <c r="D742" s="291"/>
    </row>
    <row r="743" spans="4:4">
      <c r="D743" s="291"/>
    </row>
    <row r="744" spans="4:4">
      <c r="D744" s="291"/>
    </row>
    <row r="745" spans="4:4">
      <c r="D745" s="291"/>
    </row>
    <row r="746" spans="4:4">
      <c r="D746" s="291"/>
    </row>
    <row r="747" spans="4:4">
      <c r="D747" s="291"/>
    </row>
    <row r="748" spans="4:4">
      <c r="D748" s="291"/>
    </row>
    <row r="749" spans="4:4">
      <c r="D749" s="291"/>
    </row>
    <row r="750" spans="4:4">
      <c r="D750" s="291"/>
    </row>
    <row r="751" spans="4:4">
      <c r="D751" s="291"/>
    </row>
    <row r="752" spans="4:4">
      <c r="D752" s="291"/>
    </row>
    <row r="753" spans="4:4">
      <c r="D753" s="291"/>
    </row>
    <row r="754" spans="4:4">
      <c r="D754" s="291"/>
    </row>
    <row r="755" spans="4:4">
      <c r="D755" s="291"/>
    </row>
    <row r="756" spans="4:4">
      <c r="D756" s="291"/>
    </row>
    <row r="757" spans="4:4">
      <c r="D757" s="291"/>
    </row>
    <row r="758" spans="4:4">
      <c r="D758" s="291"/>
    </row>
    <row r="759" spans="4:4">
      <c r="D759" s="291"/>
    </row>
    <row r="760" spans="4:4">
      <c r="D760" s="291"/>
    </row>
    <row r="761" spans="4:4">
      <c r="D761" s="291"/>
    </row>
    <row r="762" spans="4:4">
      <c r="D762" s="291"/>
    </row>
    <row r="763" spans="4:4">
      <c r="D763" s="291"/>
    </row>
    <row r="764" spans="4:4">
      <c r="D764" s="291"/>
    </row>
    <row r="765" spans="4:4">
      <c r="D765" s="291"/>
    </row>
    <row r="766" spans="4:4">
      <c r="D766" s="291"/>
    </row>
    <row r="767" spans="4:4">
      <c r="D767" s="291"/>
    </row>
    <row r="768" spans="4:4">
      <c r="D768" s="291"/>
    </row>
    <row r="769" spans="4:4">
      <c r="D769" s="291"/>
    </row>
    <row r="770" spans="4:4">
      <c r="D770" s="291"/>
    </row>
    <row r="771" spans="4:4">
      <c r="D771" s="291"/>
    </row>
    <row r="772" spans="4:4">
      <c r="D772" s="291"/>
    </row>
    <row r="773" spans="4:4">
      <c r="D773" s="291"/>
    </row>
    <row r="774" spans="4:4">
      <c r="D774" s="291"/>
    </row>
    <row r="775" spans="4:4">
      <c r="D775" s="291"/>
    </row>
    <row r="776" spans="4:4">
      <c r="D776" s="291"/>
    </row>
    <row r="777" spans="4:4">
      <c r="D777" s="291"/>
    </row>
    <row r="778" spans="4:4">
      <c r="D778" s="291"/>
    </row>
    <row r="779" spans="4:4">
      <c r="D779" s="291"/>
    </row>
    <row r="780" spans="4:4">
      <c r="D780" s="291"/>
    </row>
    <row r="781" spans="4:4">
      <c r="D781" s="291"/>
    </row>
    <row r="782" spans="4:4">
      <c r="D782" s="291"/>
    </row>
    <row r="783" spans="4:4">
      <c r="D783" s="291"/>
    </row>
    <row r="784" spans="4:4">
      <c r="D784" s="291"/>
    </row>
    <row r="785" spans="4:4">
      <c r="D785" s="291"/>
    </row>
    <row r="786" spans="4:4">
      <c r="D786" s="291"/>
    </row>
    <row r="787" spans="4:4">
      <c r="D787" s="291"/>
    </row>
    <row r="788" spans="4:4">
      <c r="D788" s="291"/>
    </row>
    <row r="789" spans="4:4">
      <c r="D789" s="291"/>
    </row>
    <row r="790" spans="4:4">
      <c r="D790" s="291"/>
    </row>
    <row r="791" spans="4:4">
      <c r="D791" s="291"/>
    </row>
    <row r="792" spans="4:4">
      <c r="D792" s="291"/>
    </row>
    <row r="793" spans="4:4">
      <c r="D793" s="291"/>
    </row>
    <row r="794" spans="4:4">
      <c r="D794" s="291"/>
    </row>
    <row r="795" spans="4:4">
      <c r="D795" s="291"/>
    </row>
    <row r="796" spans="4:4">
      <c r="D796" s="291"/>
    </row>
    <row r="797" spans="4:4">
      <c r="D797" s="291"/>
    </row>
    <row r="798" spans="4:4">
      <c r="D798" s="291"/>
    </row>
    <row r="799" spans="4:4">
      <c r="D799" s="291"/>
    </row>
    <row r="800" spans="4:4">
      <c r="D800" s="291"/>
    </row>
    <row r="801" spans="4:4">
      <c r="D801" s="291"/>
    </row>
    <row r="802" spans="4:4">
      <c r="D802" s="291"/>
    </row>
    <row r="803" spans="4:4">
      <c r="D803" s="291"/>
    </row>
    <row r="804" spans="4:4">
      <c r="D804" s="291"/>
    </row>
    <row r="805" spans="4:4">
      <c r="D805" s="291"/>
    </row>
    <row r="806" spans="4:4">
      <c r="D806" s="291"/>
    </row>
    <row r="807" spans="4:4">
      <c r="D807" s="291"/>
    </row>
    <row r="808" spans="4:4">
      <c r="D808" s="291"/>
    </row>
    <row r="809" spans="4:4">
      <c r="D809" s="291"/>
    </row>
    <row r="810" spans="4:4">
      <c r="D810" s="291"/>
    </row>
    <row r="811" spans="4:4">
      <c r="D811" s="291"/>
    </row>
    <row r="812" spans="4:4">
      <c r="D812" s="291"/>
    </row>
    <row r="813" spans="4:4">
      <c r="D813" s="291"/>
    </row>
    <row r="814" spans="4:4">
      <c r="D814" s="291"/>
    </row>
    <row r="815" spans="4:4">
      <c r="D815" s="291"/>
    </row>
    <row r="816" spans="4:4">
      <c r="D816" s="291"/>
    </row>
    <row r="817" spans="4:4">
      <c r="D817" s="291"/>
    </row>
    <row r="818" spans="4:4">
      <c r="D818" s="291"/>
    </row>
    <row r="819" spans="4:4">
      <c r="D819" s="291"/>
    </row>
    <row r="820" spans="4:4">
      <c r="D820" s="291"/>
    </row>
    <row r="821" spans="4:4">
      <c r="D821" s="291"/>
    </row>
    <row r="822" spans="4:4">
      <c r="D822" s="291"/>
    </row>
    <row r="823" spans="4:4">
      <c r="D823" s="291"/>
    </row>
    <row r="824" spans="4:4">
      <c r="D824" s="291"/>
    </row>
    <row r="825" spans="4:4">
      <c r="D825" s="291"/>
    </row>
    <row r="826" spans="4:4">
      <c r="D826" s="291"/>
    </row>
    <row r="827" spans="4:4">
      <c r="D827" s="291"/>
    </row>
    <row r="828" spans="4:4">
      <c r="D828" s="291"/>
    </row>
    <row r="829" spans="4:4">
      <c r="D829" s="291"/>
    </row>
    <row r="830" spans="4:4">
      <c r="D830" s="291"/>
    </row>
    <row r="831" spans="4:4">
      <c r="D831" s="291"/>
    </row>
    <row r="832" spans="4:4">
      <c r="D832" s="291"/>
    </row>
    <row r="833" spans="4:4">
      <c r="D833" s="291"/>
    </row>
    <row r="834" spans="4:4">
      <c r="D834" s="291"/>
    </row>
    <row r="835" spans="4:4">
      <c r="D835" s="291"/>
    </row>
    <row r="836" spans="4:4">
      <c r="D836" s="291"/>
    </row>
    <row r="837" spans="4:4">
      <c r="D837" s="291"/>
    </row>
    <row r="838" spans="4:4">
      <c r="D838" s="291"/>
    </row>
    <row r="839" spans="4:4">
      <c r="D839" s="291"/>
    </row>
    <row r="840" spans="4:4">
      <c r="D840" s="291"/>
    </row>
    <row r="841" spans="4:4">
      <c r="D841" s="291"/>
    </row>
    <row r="842" spans="4:4">
      <c r="D842" s="291"/>
    </row>
    <row r="843" spans="4:4">
      <c r="D843" s="291"/>
    </row>
    <row r="844" spans="4:4">
      <c r="D844" s="291"/>
    </row>
    <row r="845" spans="4:4">
      <c r="D845" s="291"/>
    </row>
    <row r="846" spans="4:4">
      <c r="D846" s="291"/>
    </row>
    <row r="847" spans="4:4">
      <c r="D847" s="291"/>
    </row>
    <row r="848" spans="4:4">
      <c r="D848" s="291"/>
    </row>
    <row r="849" spans="4:4">
      <c r="D849" s="291"/>
    </row>
    <row r="850" spans="4:4">
      <c r="D850" s="291"/>
    </row>
    <row r="851" spans="4:4">
      <c r="D851" s="291"/>
    </row>
    <row r="852" spans="4:4">
      <c r="D852" s="291"/>
    </row>
    <row r="853" spans="4:4">
      <c r="D853" s="291"/>
    </row>
    <row r="854" spans="4:4">
      <c r="D854" s="291"/>
    </row>
    <row r="855" spans="4:4">
      <c r="D855" s="291"/>
    </row>
    <row r="856" spans="4:4">
      <c r="D856" s="291"/>
    </row>
    <row r="857" spans="4:4">
      <c r="D857" s="291"/>
    </row>
    <row r="858" spans="4:4">
      <c r="D858" s="291"/>
    </row>
    <row r="859" spans="4:4">
      <c r="D859" s="291"/>
    </row>
    <row r="860" spans="4:4">
      <c r="D860" s="291"/>
    </row>
    <row r="861" spans="4:4">
      <c r="D861" s="291"/>
    </row>
    <row r="862" spans="4:4">
      <c r="D862" s="291"/>
    </row>
    <row r="863" spans="4:4">
      <c r="D863" s="291"/>
    </row>
    <row r="864" spans="4:4">
      <c r="D864" s="291"/>
    </row>
    <row r="865" spans="4:4">
      <c r="D865" s="291"/>
    </row>
    <row r="866" spans="4:4">
      <c r="D866" s="291"/>
    </row>
    <row r="867" spans="4:4">
      <c r="D867" s="291"/>
    </row>
    <row r="868" spans="4:4">
      <c r="D868" s="291"/>
    </row>
    <row r="869" spans="4:4">
      <c r="D869" s="291"/>
    </row>
    <row r="870" spans="4:4">
      <c r="D870" s="291"/>
    </row>
    <row r="871" spans="4:4">
      <c r="D871" s="291"/>
    </row>
    <row r="872" spans="4:4">
      <c r="D872" s="291"/>
    </row>
    <row r="873" spans="4:4">
      <c r="D873" s="291"/>
    </row>
    <row r="874" spans="4:4">
      <c r="D874" s="291"/>
    </row>
    <row r="875" spans="4:4">
      <c r="D875" s="291"/>
    </row>
    <row r="876" spans="4:4">
      <c r="D876" s="291"/>
    </row>
    <row r="877" spans="4:4">
      <c r="D877" s="291"/>
    </row>
    <row r="878" spans="4:4">
      <c r="D878" s="291"/>
    </row>
    <row r="879" spans="4:4">
      <c r="D879" s="291"/>
    </row>
    <row r="880" spans="4:4">
      <c r="D880" s="291"/>
    </row>
    <row r="881" spans="4:4">
      <c r="D881" s="291"/>
    </row>
    <row r="882" spans="4:4">
      <c r="D882" s="291"/>
    </row>
    <row r="883" spans="4:4">
      <c r="D883" s="291"/>
    </row>
    <row r="884" spans="4:4">
      <c r="D884" s="291"/>
    </row>
    <row r="885" spans="4:4">
      <c r="D885" s="291"/>
    </row>
    <row r="886" spans="4:4">
      <c r="D886" s="291"/>
    </row>
    <row r="887" spans="4:4">
      <c r="D887" s="291"/>
    </row>
    <row r="888" spans="4:4">
      <c r="D888" s="291"/>
    </row>
    <row r="889" spans="4:4">
      <c r="D889" s="291"/>
    </row>
    <row r="890" spans="4:4">
      <c r="D890" s="291"/>
    </row>
    <row r="891" spans="4:4">
      <c r="D891" s="291"/>
    </row>
    <row r="892" spans="4:4">
      <c r="D892" s="291"/>
    </row>
    <row r="893" spans="4:4">
      <c r="D893" s="291"/>
    </row>
    <row r="894" spans="4:4">
      <c r="D894" s="291"/>
    </row>
    <row r="895" spans="4:4">
      <c r="D895" s="291"/>
    </row>
    <row r="896" spans="4:4">
      <c r="D896" s="291"/>
    </row>
    <row r="897" spans="4:4">
      <c r="D897" s="291"/>
    </row>
    <row r="898" spans="4:4">
      <c r="D898" s="291"/>
    </row>
    <row r="899" spans="4:4">
      <c r="D899" s="291"/>
    </row>
    <row r="900" spans="4:4">
      <c r="D900" s="291"/>
    </row>
    <row r="901" spans="4:4">
      <c r="D901" s="291"/>
    </row>
    <row r="902" spans="4:4">
      <c r="D902" s="291"/>
    </row>
    <row r="903" spans="4:4">
      <c r="D903" s="291"/>
    </row>
    <row r="904" spans="4:4">
      <c r="D904" s="291"/>
    </row>
    <row r="905" spans="4:4">
      <c r="D905" s="291"/>
    </row>
    <row r="906" spans="4:4">
      <c r="D906" s="291"/>
    </row>
    <row r="907" spans="4:4">
      <c r="D907" s="291"/>
    </row>
    <row r="908" spans="4:4">
      <c r="D908" s="291"/>
    </row>
    <row r="909" spans="4:4">
      <c r="D909" s="291"/>
    </row>
    <row r="910" spans="4:4">
      <c r="D910" s="291"/>
    </row>
    <row r="911" spans="4:4">
      <c r="D911" s="291"/>
    </row>
    <row r="912" spans="4:4">
      <c r="D912" s="291"/>
    </row>
    <row r="913" spans="4:4">
      <c r="D913" s="291"/>
    </row>
    <row r="914" spans="4:4">
      <c r="D914" s="291"/>
    </row>
    <row r="915" spans="4:4">
      <c r="D915" s="291"/>
    </row>
    <row r="916" spans="4:4">
      <c r="D916" s="291"/>
    </row>
    <row r="917" spans="4:4">
      <c r="D917" s="291"/>
    </row>
    <row r="918" spans="4:4">
      <c r="D918" s="291"/>
    </row>
    <row r="919" spans="4:4">
      <c r="D919" s="291"/>
    </row>
    <row r="920" spans="4:4">
      <c r="D920" s="291"/>
    </row>
    <row r="921" spans="4:4">
      <c r="D921" s="291"/>
    </row>
    <row r="922" spans="4:4">
      <c r="D922" s="291"/>
    </row>
    <row r="923" spans="4:4">
      <c r="D923" s="291"/>
    </row>
    <row r="924" spans="4:4">
      <c r="D924" s="291"/>
    </row>
    <row r="925" spans="4:4">
      <c r="D925" s="291"/>
    </row>
    <row r="926" spans="4:4">
      <c r="D926" s="291"/>
    </row>
    <row r="927" spans="4:4">
      <c r="D927" s="291"/>
    </row>
    <row r="928" spans="4:4">
      <c r="D928" s="291"/>
    </row>
    <row r="929" spans="4:4">
      <c r="D929" s="291"/>
    </row>
    <row r="930" spans="4:4">
      <c r="D930" s="291"/>
    </row>
    <row r="931" spans="4:4">
      <c r="D931" s="291"/>
    </row>
    <row r="932" spans="4:4">
      <c r="D932" s="291"/>
    </row>
    <row r="933" spans="4:4">
      <c r="D933" s="291"/>
    </row>
    <row r="934" spans="4:4">
      <c r="D934" s="291"/>
    </row>
    <row r="935" spans="4:4">
      <c r="D935" s="291"/>
    </row>
    <row r="936" spans="4:4">
      <c r="D936" s="291"/>
    </row>
    <row r="937" spans="4:4">
      <c r="D937" s="291"/>
    </row>
    <row r="938" spans="4:4">
      <c r="D938" s="291"/>
    </row>
    <row r="939" spans="4:4">
      <c r="D939" s="291"/>
    </row>
    <row r="940" spans="4:4">
      <c r="D940" s="291"/>
    </row>
    <row r="941" spans="4:4">
      <c r="D941" s="291"/>
    </row>
    <row r="942" spans="4:4">
      <c r="D942" s="291"/>
    </row>
    <row r="943" spans="4:4">
      <c r="D943" s="291"/>
    </row>
    <row r="944" spans="4:4">
      <c r="D944" s="291"/>
    </row>
    <row r="945" spans="4:4">
      <c r="D945" s="291"/>
    </row>
    <row r="946" spans="4:4">
      <c r="D946" s="291"/>
    </row>
    <row r="947" spans="4:4">
      <c r="D947" s="291"/>
    </row>
    <row r="948" spans="4:4">
      <c r="D948" s="291"/>
    </row>
    <row r="949" spans="4:4">
      <c r="D949" s="291"/>
    </row>
    <row r="950" spans="4:4">
      <c r="D950" s="291"/>
    </row>
    <row r="951" spans="4:4">
      <c r="D951" s="291"/>
    </row>
    <row r="952" spans="4:4">
      <c r="D952" s="291"/>
    </row>
    <row r="953" spans="4:4">
      <c r="D953" s="291"/>
    </row>
    <row r="954" spans="4:4">
      <c r="D954" s="291"/>
    </row>
    <row r="955" spans="4:4">
      <c r="D955" s="291"/>
    </row>
    <row r="956" spans="4:4">
      <c r="D956" s="291"/>
    </row>
    <row r="957" spans="4:4">
      <c r="D957" s="291"/>
    </row>
    <row r="958" spans="4:4">
      <c r="D958" s="291"/>
    </row>
    <row r="959" spans="4:4">
      <c r="D959" s="291"/>
    </row>
    <row r="960" spans="4:4">
      <c r="D960" s="291"/>
    </row>
    <row r="961" spans="4:4">
      <c r="D961" s="291"/>
    </row>
    <row r="962" spans="4:4">
      <c r="D962" s="291"/>
    </row>
    <row r="963" spans="4:4">
      <c r="D963" s="291"/>
    </row>
    <row r="964" spans="4:4">
      <c r="D964" s="291"/>
    </row>
    <row r="965" spans="4:4">
      <c r="D965" s="291"/>
    </row>
    <row r="966" spans="4:4">
      <c r="D966" s="291"/>
    </row>
    <row r="967" spans="4:4">
      <c r="D967" s="291"/>
    </row>
    <row r="968" spans="4:4">
      <c r="D968" s="291"/>
    </row>
    <row r="969" spans="4:4">
      <c r="D969" s="291"/>
    </row>
    <row r="970" spans="4:4">
      <c r="D970" s="291"/>
    </row>
    <row r="971" spans="4:4">
      <c r="D971" s="291"/>
    </row>
    <row r="972" spans="4:4">
      <c r="D972" s="291"/>
    </row>
    <row r="973" spans="4:4">
      <c r="D973" s="291"/>
    </row>
    <row r="974" spans="4:4">
      <c r="D974" s="291"/>
    </row>
    <row r="975" spans="4:4">
      <c r="D975" s="291"/>
    </row>
    <row r="976" spans="4:4">
      <c r="D976" s="291"/>
    </row>
    <row r="977" spans="4:4">
      <c r="D977" s="291"/>
    </row>
    <row r="978" spans="4:4">
      <c r="D978" s="291"/>
    </row>
    <row r="979" spans="4:4">
      <c r="D979" s="291"/>
    </row>
    <row r="980" spans="4:4">
      <c r="D980" s="291"/>
    </row>
    <row r="981" spans="4:4">
      <c r="D981" s="291"/>
    </row>
    <row r="982" spans="4:4">
      <c r="D982" s="291"/>
    </row>
    <row r="983" spans="4:4">
      <c r="D983" s="291"/>
    </row>
    <row r="984" spans="4:4">
      <c r="D984" s="291"/>
    </row>
    <row r="985" spans="4:4">
      <c r="D985" s="291"/>
    </row>
    <row r="986" spans="4:4">
      <c r="D986" s="291"/>
    </row>
    <row r="987" spans="4:4">
      <c r="D987" s="291"/>
    </row>
    <row r="988" spans="4:4">
      <c r="D988" s="291"/>
    </row>
    <row r="989" spans="4:4">
      <c r="D989" s="291"/>
    </row>
    <row r="990" spans="4:4">
      <c r="D990" s="291"/>
    </row>
    <row r="991" spans="4:4">
      <c r="D991" s="291"/>
    </row>
    <row r="992" spans="4:4">
      <c r="D992" s="291"/>
    </row>
    <row r="993" spans="4:4">
      <c r="D993" s="291"/>
    </row>
    <row r="994" spans="4:4">
      <c r="D994" s="291"/>
    </row>
    <row r="995" spans="4:4">
      <c r="D995" s="291"/>
    </row>
    <row r="996" spans="4:4">
      <c r="D996" s="291"/>
    </row>
    <row r="997" spans="4:4">
      <c r="D997" s="291"/>
    </row>
    <row r="998" spans="4:4">
      <c r="D998" s="291"/>
    </row>
    <row r="999" spans="4:4">
      <c r="D999" s="291"/>
    </row>
    <row r="1000" spans="4:4">
      <c r="D1000" s="291"/>
    </row>
    <row r="1001" spans="4:4">
      <c r="D1001" s="291"/>
    </row>
    <row r="1002" spans="4:4">
      <c r="D1002" s="291"/>
    </row>
    <row r="1003" spans="4:4">
      <c r="D1003" s="291"/>
    </row>
    <row r="1004" spans="4:4">
      <c r="D1004" s="291"/>
    </row>
    <row r="1005" spans="4:4">
      <c r="D1005" s="291"/>
    </row>
    <row r="1006" spans="4:4">
      <c r="D1006" s="291"/>
    </row>
    <row r="1007" spans="4:4">
      <c r="D1007" s="291"/>
    </row>
    <row r="1008" spans="4:4">
      <c r="D1008" s="291"/>
    </row>
    <row r="1009" spans="4:4">
      <c r="D1009" s="291"/>
    </row>
    <row r="1010" spans="4:4">
      <c r="D1010" s="291"/>
    </row>
    <row r="1011" spans="4:4">
      <c r="D1011" s="291"/>
    </row>
    <row r="1012" spans="4:4">
      <c r="D1012" s="291"/>
    </row>
    <row r="1013" spans="4:4">
      <c r="D1013" s="291"/>
    </row>
    <row r="1014" spans="4:4">
      <c r="D1014" s="291"/>
    </row>
    <row r="1015" spans="4:4">
      <c r="D1015" s="291"/>
    </row>
    <row r="1016" spans="4:4">
      <c r="D1016" s="291"/>
    </row>
    <row r="1017" spans="4:4">
      <c r="D1017" s="291"/>
    </row>
    <row r="1018" spans="4:4">
      <c r="D1018" s="291"/>
    </row>
    <row r="1019" spans="4:4">
      <c r="D1019" s="291"/>
    </row>
    <row r="1020" spans="4:4">
      <c r="D1020" s="291"/>
    </row>
    <row r="1021" spans="4:4">
      <c r="D1021" s="291"/>
    </row>
    <row r="1022" spans="4:4">
      <c r="D1022" s="291"/>
    </row>
    <row r="1023" spans="4:4">
      <c r="D1023" s="291"/>
    </row>
    <row r="1024" spans="4:4">
      <c r="D1024" s="291"/>
    </row>
    <row r="1025" spans="4:4">
      <c r="D1025" s="291"/>
    </row>
    <row r="1026" spans="4:4">
      <c r="D1026" s="291"/>
    </row>
    <row r="1027" spans="4:4">
      <c r="D1027" s="291"/>
    </row>
    <row r="1028" spans="4:4">
      <c r="D1028" s="291"/>
    </row>
    <row r="1029" spans="4:4">
      <c r="D1029" s="291"/>
    </row>
    <row r="1030" spans="4:4">
      <c r="D1030" s="291"/>
    </row>
    <row r="1031" spans="4:4">
      <c r="D1031" s="291"/>
    </row>
    <row r="1032" spans="4:4">
      <c r="D1032" s="291"/>
    </row>
    <row r="1033" spans="4:4">
      <c r="D1033" s="291"/>
    </row>
    <row r="1034" spans="4:4">
      <c r="D1034" s="291"/>
    </row>
    <row r="1035" spans="4:4">
      <c r="D1035" s="291"/>
    </row>
    <row r="1036" spans="4:4">
      <c r="D1036" s="291"/>
    </row>
    <row r="1037" spans="4:4">
      <c r="D1037" s="291"/>
    </row>
    <row r="1038" spans="4:4">
      <c r="D1038" s="291"/>
    </row>
    <row r="1039" spans="4:4">
      <c r="D1039" s="291"/>
    </row>
    <row r="1040" spans="4:4">
      <c r="D1040" s="291"/>
    </row>
    <row r="1041" spans="4:4">
      <c r="D1041" s="291"/>
    </row>
    <row r="1042" spans="4:4">
      <c r="D1042" s="291"/>
    </row>
    <row r="1043" spans="4:4">
      <c r="D1043" s="291"/>
    </row>
    <row r="1044" spans="4:4">
      <c r="D1044" s="291"/>
    </row>
    <row r="1045" spans="4:4">
      <c r="D1045" s="291"/>
    </row>
    <row r="1046" spans="4:4">
      <c r="D1046" s="291"/>
    </row>
    <row r="1047" spans="4:4">
      <c r="D1047" s="291"/>
    </row>
    <row r="1048" spans="4:4">
      <c r="D1048" s="291"/>
    </row>
    <row r="1049" spans="4:4">
      <c r="D1049" s="291"/>
    </row>
    <row r="1050" spans="4:4">
      <c r="D1050" s="291"/>
    </row>
    <row r="1051" spans="4:4">
      <c r="D1051" s="291"/>
    </row>
    <row r="1052" spans="4:4">
      <c r="D1052" s="291"/>
    </row>
    <row r="1053" spans="4:4">
      <c r="D1053" s="291"/>
    </row>
    <row r="1054" spans="4:4">
      <c r="D1054" s="291"/>
    </row>
    <row r="1055" spans="4:4">
      <c r="D1055" s="291"/>
    </row>
    <row r="1056" spans="4:4">
      <c r="D1056" s="291"/>
    </row>
    <row r="1057" spans="4:4">
      <c r="D1057" s="291"/>
    </row>
    <row r="1058" spans="4:4">
      <c r="D1058" s="291"/>
    </row>
    <row r="1059" spans="4:4">
      <c r="D1059" s="291"/>
    </row>
    <row r="1060" spans="4:4">
      <c r="D1060" s="291"/>
    </row>
    <row r="1061" spans="4:4">
      <c r="D1061" s="291"/>
    </row>
    <row r="1062" spans="4:4">
      <c r="D1062" s="291"/>
    </row>
    <row r="1063" spans="4:4">
      <c r="D1063" s="291"/>
    </row>
    <row r="1064" spans="4:4">
      <c r="D1064" s="291"/>
    </row>
    <row r="1065" spans="4:4">
      <c r="D1065" s="291"/>
    </row>
    <row r="1066" spans="4:4">
      <c r="D1066" s="291"/>
    </row>
    <row r="1067" spans="4:4">
      <c r="D1067" s="291"/>
    </row>
    <row r="1068" spans="4:4">
      <c r="D1068" s="291"/>
    </row>
    <row r="1069" spans="4:4">
      <c r="D1069" s="291"/>
    </row>
    <row r="1070" spans="4:4">
      <c r="D1070" s="291"/>
    </row>
    <row r="1071" spans="4:4">
      <c r="D1071" s="291"/>
    </row>
    <row r="1072" spans="4:4">
      <c r="D1072" s="291"/>
    </row>
    <row r="1073" spans="4:4">
      <c r="D1073" s="291"/>
    </row>
    <row r="1074" spans="4:4">
      <c r="D1074" s="291"/>
    </row>
    <row r="1075" spans="4:4">
      <c r="D1075" s="291"/>
    </row>
    <row r="1076" spans="4:4">
      <c r="D1076" s="291"/>
    </row>
    <row r="1077" spans="4:4">
      <c r="D1077" s="291"/>
    </row>
    <row r="1078" spans="4:4">
      <c r="D1078" s="291"/>
    </row>
    <row r="1079" spans="4:4">
      <c r="D1079" s="291"/>
    </row>
    <row r="1080" spans="4:4">
      <c r="D1080" s="291"/>
    </row>
    <row r="1081" spans="4:4">
      <c r="D1081" s="291"/>
    </row>
    <row r="1082" spans="4:4">
      <c r="D1082" s="291"/>
    </row>
    <row r="1083" spans="4:4">
      <c r="D1083" s="291"/>
    </row>
    <row r="1084" spans="4:4">
      <c r="D1084" s="291"/>
    </row>
    <row r="1085" spans="4:4">
      <c r="D1085" s="291"/>
    </row>
    <row r="1086" spans="4:4">
      <c r="D1086" s="291"/>
    </row>
    <row r="1087" spans="4:4">
      <c r="D1087" s="291"/>
    </row>
    <row r="1088" spans="4:4">
      <c r="D1088" s="291"/>
    </row>
    <row r="1089" spans="4:4">
      <c r="D1089" s="291"/>
    </row>
    <row r="1090" spans="4:4">
      <c r="D1090" s="291"/>
    </row>
    <row r="1091" spans="4:4">
      <c r="D1091" s="291"/>
    </row>
    <row r="1092" spans="4:4">
      <c r="D1092" s="291"/>
    </row>
    <row r="1093" spans="4:4">
      <c r="D1093" s="291"/>
    </row>
    <row r="1094" spans="4:4">
      <c r="D1094" s="291"/>
    </row>
    <row r="1095" spans="4:4">
      <c r="D1095" s="291"/>
    </row>
    <row r="1096" spans="4:4">
      <c r="D1096" s="291"/>
    </row>
    <row r="1097" spans="4:4">
      <c r="D1097" s="291"/>
    </row>
    <row r="1098" spans="4:4">
      <c r="D1098" s="291"/>
    </row>
    <row r="1099" spans="4:4">
      <c r="D1099" s="291"/>
    </row>
    <row r="1100" spans="4:4">
      <c r="D1100" s="291"/>
    </row>
    <row r="1101" spans="4:4">
      <c r="D1101" s="291"/>
    </row>
    <row r="1102" spans="4:4">
      <c r="D1102" s="291"/>
    </row>
    <row r="1103" spans="4:4">
      <c r="D1103" s="291"/>
    </row>
    <row r="1104" spans="4:4">
      <c r="D1104" s="291"/>
    </row>
    <row r="1105" spans="4:4">
      <c r="D1105" s="291"/>
    </row>
    <row r="1106" spans="4:4">
      <c r="D1106" s="291"/>
    </row>
    <row r="1107" spans="4:4">
      <c r="D1107" s="291"/>
    </row>
    <row r="1108" spans="4:4">
      <c r="D1108" s="291"/>
    </row>
    <row r="1109" spans="4:4">
      <c r="D1109" s="291"/>
    </row>
    <row r="1110" spans="4:4">
      <c r="D1110" s="291"/>
    </row>
    <row r="1111" spans="4:4">
      <c r="D1111" s="291"/>
    </row>
    <row r="1112" spans="4:4">
      <c r="D1112" s="291"/>
    </row>
    <row r="1113" spans="4:4">
      <c r="D1113" s="291"/>
    </row>
    <row r="1114" spans="4:4">
      <c r="D1114" s="291"/>
    </row>
    <row r="1115" spans="4:4">
      <c r="D1115" s="291"/>
    </row>
    <row r="1116" spans="4:4">
      <c r="D1116" s="291"/>
    </row>
    <row r="1117" spans="4:4">
      <c r="D1117" s="291"/>
    </row>
    <row r="1118" spans="4:4">
      <c r="D1118" s="291"/>
    </row>
    <row r="1119" spans="4:4">
      <c r="D1119" s="291"/>
    </row>
    <row r="1120" spans="4:4">
      <c r="D1120" s="291"/>
    </row>
    <row r="1121" spans="4:4">
      <c r="D1121" s="291"/>
    </row>
    <row r="1122" spans="4:4">
      <c r="D1122" s="291"/>
    </row>
    <row r="1123" spans="4:4">
      <c r="D1123" s="291"/>
    </row>
    <row r="1124" spans="4:4">
      <c r="D1124" s="291"/>
    </row>
    <row r="1125" spans="4:4">
      <c r="D1125" s="291"/>
    </row>
    <row r="1126" spans="4:4">
      <c r="D1126" s="291"/>
    </row>
    <row r="1127" spans="4:4">
      <c r="D1127" s="291"/>
    </row>
    <row r="1128" spans="4:4">
      <c r="D1128" s="291"/>
    </row>
    <row r="1129" spans="4:4">
      <c r="D1129" s="291"/>
    </row>
    <row r="1130" spans="4:4">
      <c r="D1130" s="291"/>
    </row>
    <row r="1131" spans="4:4">
      <c r="D1131" s="291"/>
    </row>
    <row r="1132" spans="4:4">
      <c r="D1132" s="291"/>
    </row>
    <row r="1133" spans="4:4">
      <c r="D1133" s="291"/>
    </row>
    <row r="1134" spans="4:4">
      <c r="D1134" s="291"/>
    </row>
    <row r="1135" spans="4:4">
      <c r="D1135" s="291"/>
    </row>
    <row r="1136" spans="4:4">
      <c r="D1136" s="291"/>
    </row>
    <row r="1137" spans="4:4">
      <c r="D1137" s="291"/>
    </row>
    <row r="1138" spans="4:4">
      <c r="D1138" s="291"/>
    </row>
    <row r="1139" spans="4:4">
      <c r="D1139" s="291"/>
    </row>
    <row r="1140" spans="4:4">
      <c r="D1140" s="291"/>
    </row>
    <row r="1141" spans="4:4">
      <c r="D1141" s="291"/>
    </row>
    <row r="1142" spans="4:4">
      <c r="D1142" s="291"/>
    </row>
    <row r="1143" spans="4:4">
      <c r="D1143" s="291"/>
    </row>
    <row r="1144" spans="4:4">
      <c r="D1144" s="291"/>
    </row>
    <row r="1145" spans="4:4">
      <c r="D1145" s="291"/>
    </row>
    <row r="1146" spans="4:4">
      <c r="D1146" s="291"/>
    </row>
    <row r="1147" spans="4:4">
      <c r="D1147" s="291"/>
    </row>
    <row r="1148" spans="4:4">
      <c r="D1148" s="291"/>
    </row>
    <row r="1149" spans="4:4">
      <c r="D1149" s="291"/>
    </row>
    <row r="1150" spans="4:4">
      <c r="D1150" s="291"/>
    </row>
    <row r="1151" spans="4:4">
      <c r="D1151" s="291"/>
    </row>
    <row r="1152" spans="4:4">
      <c r="D1152" s="291"/>
    </row>
    <row r="1153" spans="4:4">
      <c r="D1153" s="291"/>
    </row>
    <row r="1154" spans="4:4">
      <c r="D1154" s="291"/>
    </row>
    <row r="1155" spans="4:4">
      <c r="D1155" s="291"/>
    </row>
    <row r="1156" spans="4:4">
      <c r="D1156" s="291"/>
    </row>
    <row r="1157" spans="4:4">
      <c r="D1157" s="291"/>
    </row>
    <row r="1158" spans="4:4">
      <c r="D1158" s="291"/>
    </row>
    <row r="1159" spans="4:4">
      <c r="D1159" s="291"/>
    </row>
    <row r="1160" spans="4:4">
      <c r="D1160" s="291"/>
    </row>
    <row r="1161" spans="4:4">
      <c r="D1161" s="291"/>
    </row>
    <row r="1162" spans="4:4">
      <c r="D1162" s="291"/>
    </row>
    <row r="1163" spans="4:4">
      <c r="D1163" s="291"/>
    </row>
    <row r="1164" spans="4:4">
      <c r="D1164" s="291"/>
    </row>
    <row r="1165" spans="4:4">
      <c r="D1165" s="291"/>
    </row>
    <row r="1166" spans="4:4">
      <c r="D1166" s="291"/>
    </row>
    <row r="1167" spans="4:4">
      <c r="D1167" s="291"/>
    </row>
    <row r="1168" spans="4:4">
      <c r="D1168" s="291"/>
    </row>
    <row r="1169" spans="4:4">
      <c r="D1169" s="291"/>
    </row>
    <row r="1170" spans="4:4">
      <c r="D1170" s="291"/>
    </row>
    <row r="1171" spans="4:4">
      <c r="D1171" s="291"/>
    </row>
    <row r="1172" spans="4:4">
      <c r="D1172" s="291"/>
    </row>
    <row r="1173" spans="4:4">
      <c r="D1173" s="291"/>
    </row>
    <row r="1174" spans="4:4">
      <c r="D1174" s="291"/>
    </row>
    <row r="1175" spans="4:4">
      <c r="D1175" s="291"/>
    </row>
    <row r="1176" spans="4:4">
      <c r="D1176" s="291"/>
    </row>
    <row r="1177" spans="4:4">
      <c r="D1177" s="291"/>
    </row>
    <row r="1178" spans="4:4">
      <c r="D1178" s="291"/>
    </row>
    <row r="1179" spans="4:4">
      <c r="D1179" s="291"/>
    </row>
    <row r="1180" spans="4:4">
      <c r="D1180" s="291"/>
    </row>
    <row r="1181" spans="4:4">
      <c r="D1181" s="291"/>
    </row>
    <row r="1182" spans="4:4">
      <c r="D1182" s="291"/>
    </row>
    <row r="1183" spans="4:4">
      <c r="D1183" s="291"/>
    </row>
    <row r="1184" spans="4:4">
      <c r="D1184" s="291"/>
    </row>
    <row r="1185" spans="4:4">
      <c r="D1185" s="291"/>
    </row>
    <row r="1186" spans="4:4">
      <c r="D1186" s="291"/>
    </row>
    <row r="1187" spans="4:4">
      <c r="D1187" s="291"/>
    </row>
    <row r="1188" spans="4:4">
      <c r="D1188" s="291"/>
    </row>
    <row r="1189" spans="4:4">
      <c r="D1189" s="291"/>
    </row>
    <row r="1190" spans="4:4">
      <c r="D1190" s="291"/>
    </row>
    <row r="1191" spans="4:4">
      <c r="D1191" s="291"/>
    </row>
    <row r="1192" spans="4:4">
      <c r="D1192" s="291"/>
    </row>
    <row r="1193" spans="4:4">
      <c r="D1193" s="291"/>
    </row>
    <row r="1194" spans="4:4">
      <c r="D1194" s="291"/>
    </row>
    <row r="1195" spans="4:4">
      <c r="D1195" s="291"/>
    </row>
    <row r="1196" spans="4:4">
      <c r="D1196" s="291"/>
    </row>
    <row r="1197" spans="4:4">
      <c r="D1197" s="291"/>
    </row>
    <row r="1198" spans="4:4">
      <c r="D1198" s="291"/>
    </row>
    <row r="1199" spans="4:4">
      <c r="D1199" s="291"/>
    </row>
    <row r="1200" spans="4:4">
      <c r="D1200" s="291"/>
    </row>
    <row r="1201" spans="4:4">
      <c r="D1201" s="291"/>
    </row>
    <row r="1202" spans="4:4">
      <c r="D1202" s="291"/>
    </row>
    <row r="1203" spans="4:4">
      <c r="D1203" s="291"/>
    </row>
    <row r="1204" spans="4:4">
      <c r="D1204" s="291"/>
    </row>
    <row r="1205" spans="4:4">
      <c r="D1205" s="291"/>
    </row>
    <row r="1206" spans="4:4">
      <c r="D1206" s="291"/>
    </row>
    <row r="1207" spans="4:4">
      <c r="D1207" s="291"/>
    </row>
    <row r="1208" spans="4:4">
      <c r="D1208" s="291"/>
    </row>
    <row r="1209" spans="4:4">
      <c r="D1209" s="291"/>
    </row>
    <row r="1210" spans="4:4">
      <c r="D1210" s="291"/>
    </row>
    <row r="1211" spans="4:4">
      <c r="D1211" s="291"/>
    </row>
    <row r="1212" spans="4:4">
      <c r="D1212" s="291"/>
    </row>
    <row r="1213" spans="4:4">
      <c r="D1213" s="291"/>
    </row>
    <row r="1214" spans="4:4">
      <c r="D1214" s="291"/>
    </row>
    <row r="1215" spans="4:4">
      <c r="D1215" s="291"/>
    </row>
    <row r="1216" spans="4:4">
      <c r="D1216" s="291"/>
    </row>
    <row r="1217" spans="4:4">
      <c r="D1217" s="291"/>
    </row>
    <row r="1218" spans="4:4">
      <c r="D1218" s="291"/>
    </row>
    <row r="1219" spans="4:4">
      <c r="D1219" s="291"/>
    </row>
    <row r="1220" spans="4:4">
      <c r="D1220" s="291"/>
    </row>
    <row r="1221" spans="4:4">
      <c r="D1221" s="291"/>
    </row>
    <row r="1222" spans="4:4">
      <c r="D1222" s="291"/>
    </row>
    <row r="1223" spans="4:4">
      <c r="D1223" s="291"/>
    </row>
    <row r="1224" spans="4:4">
      <c r="D1224" s="291"/>
    </row>
    <row r="1225" spans="4:4">
      <c r="D1225" s="291"/>
    </row>
    <row r="1226" spans="4:4">
      <c r="D1226" s="291"/>
    </row>
    <row r="1227" spans="4:4">
      <c r="D1227" s="291"/>
    </row>
    <row r="1228" spans="4:4">
      <c r="D1228" s="291"/>
    </row>
    <row r="1229" spans="4:4">
      <c r="D1229" s="291"/>
    </row>
    <row r="1230" spans="4:4">
      <c r="D1230" s="291"/>
    </row>
    <row r="1231" spans="4:4">
      <c r="D1231" s="291"/>
    </row>
    <row r="1232" spans="4:4">
      <c r="D1232" s="291"/>
    </row>
    <row r="1233" spans="4:4">
      <c r="D1233" s="291"/>
    </row>
    <row r="1234" spans="4:4">
      <c r="D1234" s="291"/>
    </row>
    <row r="1235" spans="4:4">
      <c r="D1235" s="291"/>
    </row>
    <row r="1236" spans="4:4">
      <c r="D1236" s="291"/>
    </row>
    <row r="1237" spans="4:4">
      <c r="D1237" s="291"/>
    </row>
    <row r="1238" spans="4:4">
      <c r="D1238" s="291"/>
    </row>
    <row r="1239" spans="4:4">
      <c r="D1239" s="291"/>
    </row>
    <row r="1240" spans="4:4">
      <c r="D1240" s="291"/>
    </row>
    <row r="1241" spans="4:4">
      <c r="D1241" s="291"/>
    </row>
    <row r="1242" spans="4:4">
      <c r="D1242" s="291"/>
    </row>
    <row r="1243" spans="4:4">
      <c r="D1243" s="291"/>
    </row>
    <row r="1244" spans="4:4">
      <c r="D1244" s="291"/>
    </row>
    <row r="1245" spans="4:4">
      <c r="D1245" s="291"/>
    </row>
    <row r="1246" spans="4:4">
      <c r="D1246" s="291"/>
    </row>
    <row r="1247" spans="4:4">
      <c r="D1247" s="291"/>
    </row>
    <row r="1248" spans="4:4">
      <c r="D1248" s="291"/>
    </row>
    <row r="1249" spans="4:4">
      <c r="D1249" s="291"/>
    </row>
    <row r="1250" spans="4:4">
      <c r="D1250" s="291"/>
    </row>
    <row r="1251" spans="4:4">
      <c r="D1251" s="291"/>
    </row>
    <row r="1252" spans="4:4">
      <c r="D1252" s="291"/>
    </row>
    <row r="1253" spans="4:4">
      <c r="D1253" s="291"/>
    </row>
    <row r="1254" spans="4:4">
      <c r="D1254" s="291"/>
    </row>
    <row r="1255" spans="4:4">
      <c r="D1255" s="291"/>
    </row>
    <row r="1256" spans="4:4">
      <c r="D1256" s="291"/>
    </row>
    <row r="1257" spans="4:4">
      <c r="D1257" s="291"/>
    </row>
    <row r="1258" spans="4:4">
      <c r="D1258" s="291"/>
    </row>
    <row r="1259" spans="4:4">
      <c r="D1259" s="291"/>
    </row>
    <row r="1260" spans="4:4">
      <c r="D1260" s="291"/>
    </row>
    <row r="1261" spans="4:4">
      <c r="D1261" s="291"/>
    </row>
    <row r="1262" spans="4:4">
      <c r="D1262" s="291"/>
    </row>
    <row r="1263" spans="4:4">
      <c r="D1263" s="291"/>
    </row>
    <row r="1264" spans="4:4">
      <c r="D1264" s="291"/>
    </row>
    <row r="1265" spans="4:4">
      <c r="D1265" s="291"/>
    </row>
    <row r="1266" spans="4:4">
      <c r="D1266" s="291"/>
    </row>
    <row r="1267" spans="4:4">
      <c r="D1267" s="291"/>
    </row>
    <row r="1268" spans="4:4">
      <c r="D1268" s="291"/>
    </row>
    <row r="1269" spans="4:4">
      <c r="D1269" s="291"/>
    </row>
    <row r="1270" spans="4:4">
      <c r="D1270" s="291"/>
    </row>
    <row r="1271" spans="4:4">
      <c r="D1271" s="291"/>
    </row>
    <row r="1272" spans="4:4">
      <c r="D1272" s="291"/>
    </row>
    <row r="1273" spans="4:4">
      <c r="D1273" s="291"/>
    </row>
    <row r="1274" spans="4:4">
      <c r="D1274" s="291"/>
    </row>
    <row r="1275" spans="4:4">
      <c r="D1275" s="291"/>
    </row>
    <row r="1276" spans="4:4">
      <c r="D1276" s="291"/>
    </row>
    <row r="1277" spans="4:4">
      <c r="D1277" s="291"/>
    </row>
    <row r="1278" spans="4:4">
      <c r="D1278" s="291"/>
    </row>
    <row r="1279" spans="4:4">
      <c r="D1279" s="291"/>
    </row>
    <row r="1280" spans="4:4">
      <c r="D1280" s="291"/>
    </row>
    <row r="1281" spans="4:4">
      <c r="D1281" s="291"/>
    </row>
    <row r="1282" spans="4:4">
      <c r="D1282" s="291"/>
    </row>
    <row r="1283" spans="4:4">
      <c r="D1283" s="291"/>
    </row>
    <row r="1284" spans="4:4">
      <c r="D1284" s="291"/>
    </row>
    <row r="1285" spans="4:4">
      <c r="D1285" s="291"/>
    </row>
    <row r="1286" spans="4:4">
      <c r="D1286" s="291"/>
    </row>
    <row r="1287" spans="4:4">
      <c r="D1287" s="291"/>
    </row>
    <row r="1288" spans="4:4">
      <c r="D1288" s="291"/>
    </row>
    <row r="1289" spans="4:4">
      <c r="D1289" s="291"/>
    </row>
    <row r="1290" spans="4:4">
      <c r="D1290" s="291"/>
    </row>
    <row r="1291" spans="4:4">
      <c r="D1291" s="291"/>
    </row>
    <row r="1292" spans="4:4">
      <c r="D1292" s="291"/>
    </row>
    <row r="1293" spans="4:4">
      <c r="D1293" s="291"/>
    </row>
    <row r="1294" spans="4:4">
      <c r="D1294" s="291"/>
    </row>
    <row r="1295" spans="4:4">
      <c r="D1295" s="291"/>
    </row>
    <row r="1296" spans="4:4">
      <c r="D1296" s="291"/>
    </row>
    <row r="1297" spans="4:4">
      <c r="D1297" s="291"/>
    </row>
    <row r="1298" spans="4:4">
      <c r="D1298" s="291"/>
    </row>
    <row r="1299" spans="4:4">
      <c r="D1299" s="291"/>
    </row>
    <row r="1300" spans="4:4">
      <c r="D1300" s="291"/>
    </row>
    <row r="1301" spans="4:4">
      <c r="D1301" s="291"/>
    </row>
    <row r="1302" spans="4:4">
      <c r="D1302" s="291"/>
    </row>
    <row r="1303" spans="4:4">
      <c r="D1303" s="291"/>
    </row>
    <row r="1304" spans="4:4">
      <c r="D1304" s="291"/>
    </row>
    <row r="1305" spans="4:4">
      <c r="D1305" s="291"/>
    </row>
    <row r="1306" spans="4:4">
      <c r="D1306" s="291"/>
    </row>
    <row r="1307" spans="4:4">
      <c r="D1307" s="291"/>
    </row>
    <row r="1308" spans="4:4">
      <c r="D1308" s="291"/>
    </row>
    <row r="1309" spans="4:4">
      <c r="D1309" s="291"/>
    </row>
    <row r="1310" spans="4:4">
      <c r="D1310" s="291"/>
    </row>
    <row r="1311" spans="4:4">
      <c r="D1311" s="291"/>
    </row>
    <row r="1312" spans="4:4">
      <c r="D1312" s="291"/>
    </row>
    <row r="1313" spans="4:4">
      <c r="D1313" s="291"/>
    </row>
    <row r="1314" spans="4:4">
      <c r="D1314" s="291"/>
    </row>
    <row r="1315" spans="4:4">
      <c r="D1315" s="291"/>
    </row>
    <row r="1316" spans="4:4">
      <c r="D1316" s="291"/>
    </row>
    <row r="1317" spans="4:4">
      <c r="D1317" s="291"/>
    </row>
    <row r="1318" spans="4:4">
      <c r="D1318" s="291"/>
    </row>
    <row r="1319" spans="4:4">
      <c r="D1319" s="291"/>
    </row>
    <row r="1320" spans="4:4">
      <c r="D1320" s="291"/>
    </row>
    <row r="1321" spans="4:4">
      <c r="D1321" s="291"/>
    </row>
    <row r="1322" spans="4:4">
      <c r="D1322" s="291"/>
    </row>
    <row r="1323" spans="4:4">
      <c r="D1323" s="291"/>
    </row>
    <row r="1324" spans="4:4">
      <c r="D1324" s="291"/>
    </row>
    <row r="1325" spans="4:4">
      <c r="D1325" s="291"/>
    </row>
    <row r="1326" spans="4:4">
      <c r="D1326" s="291"/>
    </row>
    <row r="1327" spans="4:4">
      <c r="D1327" s="291"/>
    </row>
    <row r="1328" spans="4:4">
      <c r="D1328" s="291"/>
    </row>
    <row r="1329" spans="4:4">
      <c r="D1329" s="291"/>
    </row>
    <row r="1330" spans="4:4">
      <c r="D1330" s="291"/>
    </row>
    <row r="1331" spans="4:4">
      <c r="D1331" s="291"/>
    </row>
    <row r="1332" spans="4:4">
      <c r="D1332" s="291"/>
    </row>
    <row r="1333" spans="4:4">
      <c r="D1333" s="291"/>
    </row>
    <row r="1334" spans="4:4">
      <c r="D1334" s="291"/>
    </row>
    <row r="1335" spans="4:4">
      <c r="D1335" s="291"/>
    </row>
    <row r="1336" spans="4:4">
      <c r="D1336" s="291"/>
    </row>
    <row r="1337" spans="4:4">
      <c r="D1337" s="291"/>
    </row>
    <row r="1338" spans="4:4">
      <c r="D1338" s="291"/>
    </row>
    <row r="1339" spans="4:4">
      <c r="D1339" s="291"/>
    </row>
    <row r="1340" spans="4:4">
      <c r="D1340" s="291"/>
    </row>
    <row r="1341" spans="4:4">
      <c r="D1341" s="291"/>
    </row>
    <row r="1342" spans="4:4">
      <c r="D1342" s="291"/>
    </row>
    <row r="1343" spans="4:4">
      <c r="D1343" s="291"/>
    </row>
    <row r="1344" spans="4:4">
      <c r="D1344" s="291"/>
    </row>
    <row r="1345" spans="4:4">
      <c r="D1345" s="291"/>
    </row>
    <row r="1346" spans="4:4">
      <c r="D1346" s="291"/>
    </row>
    <row r="1347" spans="4:4">
      <c r="D1347" s="291"/>
    </row>
    <row r="1348" spans="4:4">
      <c r="D1348" s="291"/>
    </row>
    <row r="1349" spans="4:4">
      <c r="D1349" s="291"/>
    </row>
    <row r="1350" spans="4:4">
      <c r="D1350" s="291"/>
    </row>
    <row r="1351" spans="4:4">
      <c r="D1351" s="291"/>
    </row>
    <row r="1352" spans="4:4">
      <c r="D1352" s="291"/>
    </row>
    <row r="1353" spans="4:4">
      <c r="D1353" s="291"/>
    </row>
    <row r="1354" spans="4:4">
      <c r="D1354" s="291"/>
    </row>
    <row r="1355" spans="4:4">
      <c r="D1355" s="291"/>
    </row>
    <row r="1356" spans="4:4">
      <c r="D1356" s="291"/>
    </row>
    <row r="1357" spans="4:4">
      <c r="D1357" s="291"/>
    </row>
    <row r="1358" spans="4:4">
      <c r="D1358" s="291"/>
    </row>
    <row r="1359" spans="4:4">
      <c r="D1359" s="291"/>
    </row>
    <row r="1360" spans="4:4">
      <c r="D1360" s="291"/>
    </row>
    <row r="1361" spans="4:4">
      <c r="D1361" s="291"/>
    </row>
    <row r="1362" spans="4:4">
      <c r="D1362" s="291"/>
    </row>
    <row r="1363" spans="4:4">
      <c r="D1363" s="291"/>
    </row>
    <row r="1364" spans="4:4">
      <c r="D1364" s="291"/>
    </row>
    <row r="1365" spans="4:4">
      <c r="D1365" s="291"/>
    </row>
    <row r="1366" spans="4:4">
      <c r="D1366" s="291"/>
    </row>
    <row r="1367" spans="4:4">
      <c r="D1367" s="291"/>
    </row>
    <row r="1368" spans="4:4">
      <c r="D1368" s="291"/>
    </row>
    <row r="1369" spans="4:4">
      <c r="D1369" s="291"/>
    </row>
    <row r="1370" spans="4:4">
      <c r="D1370" s="291"/>
    </row>
    <row r="1371" spans="4:4">
      <c r="D1371" s="291"/>
    </row>
    <row r="1372" spans="4:4">
      <c r="D1372" s="291"/>
    </row>
    <row r="1373" spans="4:4">
      <c r="D1373" s="291"/>
    </row>
    <row r="1374" spans="4:4">
      <c r="D1374" s="291"/>
    </row>
    <row r="1375" spans="4:4">
      <c r="D1375" s="291"/>
    </row>
    <row r="1376" spans="4:4">
      <c r="D1376" s="291"/>
    </row>
    <row r="1377" spans="4:4">
      <c r="D1377" s="291"/>
    </row>
    <row r="1378" spans="4:4">
      <c r="D1378" s="291"/>
    </row>
    <row r="1379" spans="4:4">
      <c r="D1379" s="291"/>
    </row>
    <row r="1380" spans="4:4">
      <c r="D1380" s="291"/>
    </row>
    <row r="1381" spans="4:4">
      <c r="D1381" s="291"/>
    </row>
    <row r="1382" spans="4:4">
      <c r="D1382" s="291"/>
    </row>
    <row r="1383" spans="4:4">
      <c r="D1383" s="291"/>
    </row>
    <row r="1384" spans="4:4">
      <c r="D1384" s="291"/>
    </row>
    <row r="1385" spans="4:4">
      <c r="D1385" s="291"/>
    </row>
    <row r="1386" spans="4:4">
      <c r="D1386" s="291"/>
    </row>
    <row r="1387" spans="4:4">
      <c r="D1387" s="291"/>
    </row>
    <row r="1388" spans="4:4">
      <c r="D1388" s="291"/>
    </row>
    <row r="1389" spans="4:4">
      <c r="D1389" s="291"/>
    </row>
    <row r="1390" spans="4:4">
      <c r="D1390" s="291"/>
    </row>
    <row r="1391" spans="4:4">
      <c r="D1391" s="291"/>
    </row>
    <row r="1392" spans="4:4">
      <c r="D1392" s="291"/>
    </row>
    <row r="1393" spans="4:4">
      <c r="D1393" s="291"/>
    </row>
    <row r="1394" spans="4:4">
      <c r="D1394" s="291"/>
    </row>
    <row r="1395" spans="4:4">
      <c r="D1395" s="291"/>
    </row>
    <row r="1396" spans="4:4">
      <c r="D1396" s="291"/>
    </row>
    <row r="1397" spans="4:4">
      <c r="D1397" s="291"/>
    </row>
    <row r="1398" spans="4:4">
      <c r="D1398" s="291"/>
    </row>
    <row r="1399" spans="4:4">
      <c r="D1399" s="291"/>
    </row>
    <row r="1400" spans="4:4">
      <c r="D1400" s="291"/>
    </row>
    <row r="1401" spans="4:4">
      <c r="D1401" s="291"/>
    </row>
    <row r="1402" spans="4:4">
      <c r="D1402" s="291"/>
    </row>
    <row r="1403" spans="4:4">
      <c r="D1403" s="291"/>
    </row>
    <row r="1404" spans="4:4">
      <c r="D1404" s="291"/>
    </row>
    <row r="1405" spans="4:4">
      <c r="D1405" s="291"/>
    </row>
    <row r="1406" spans="4:4">
      <c r="D1406" s="291"/>
    </row>
    <row r="1407" spans="4:4">
      <c r="D1407" s="291"/>
    </row>
    <row r="1408" spans="4:4">
      <c r="D1408" s="291"/>
    </row>
    <row r="1409" spans="4:4">
      <c r="D1409" s="291"/>
    </row>
    <row r="1410" spans="4:4">
      <c r="D1410" s="291"/>
    </row>
    <row r="1411" spans="4:4">
      <c r="D1411" s="291"/>
    </row>
    <row r="1412" spans="4:4">
      <c r="D1412" s="291"/>
    </row>
    <row r="1413" spans="4:4">
      <c r="D1413" s="291"/>
    </row>
    <row r="1414" spans="4:4">
      <c r="D1414" s="291"/>
    </row>
    <row r="1415" spans="4:4">
      <c r="D1415" s="291"/>
    </row>
    <row r="1416" spans="4:4">
      <c r="D1416" s="291"/>
    </row>
    <row r="1417" spans="4:4">
      <c r="D1417" s="291"/>
    </row>
    <row r="1418" spans="4:4">
      <c r="D1418" s="291"/>
    </row>
    <row r="1419" spans="4:4">
      <c r="D1419" s="291"/>
    </row>
    <row r="1420" spans="4:4">
      <c r="D1420" s="291"/>
    </row>
    <row r="1421" spans="4:4">
      <c r="D1421" s="291"/>
    </row>
    <row r="1422" spans="4:4">
      <c r="D1422" s="291"/>
    </row>
    <row r="1423" spans="4:4">
      <c r="D1423" s="291"/>
    </row>
    <row r="1424" spans="4:4">
      <c r="D1424" s="291"/>
    </row>
    <row r="1425" spans="4:4">
      <c r="D1425" s="291"/>
    </row>
    <row r="1426" spans="4:4">
      <c r="D1426" s="291"/>
    </row>
    <row r="1427" spans="4:4">
      <c r="D1427" s="291"/>
    </row>
    <row r="1428" spans="4:4">
      <c r="D1428" s="291"/>
    </row>
    <row r="1429" spans="4:4">
      <c r="D1429" s="291"/>
    </row>
    <row r="1430" spans="4:4">
      <c r="D1430" s="291"/>
    </row>
    <row r="1431" spans="4:4">
      <c r="D1431" s="291"/>
    </row>
    <row r="1432" spans="4:4">
      <c r="D1432" s="291"/>
    </row>
    <row r="1433" spans="4:4">
      <c r="D1433" s="291"/>
    </row>
    <row r="1434" spans="4:4">
      <c r="D1434" s="291"/>
    </row>
    <row r="1435" spans="4:4">
      <c r="D1435" s="291"/>
    </row>
    <row r="1436" spans="4:4">
      <c r="D1436" s="291"/>
    </row>
    <row r="1437" spans="4:4">
      <c r="D1437" s="291"/>
    </row>
    <row r="1438" spans="4:4">
      <c r="D1438" s="291"/>
    </row>
    <row r="1439" spans="4:4">
      <c r="D1439" s="291"/>
    </row>
    <row r="1440" spans="4:4">
      <c r="D1440" s="291"/>
    </row>
    <row r="1441" spans="4:4">
      <c r="D1441" s="291"/>
    </row>
    <row r="1442" spans="4:4">
      <c r="D1442" s="291"/>
    </row>
    <row r="1443" spans="4:4">
      <c r="D1443" s="291"/>
    </row>
    <row r="1444" spans="4:4">
      <c r="D1444" s="291"/>
    </row>
    <row r="1445" spans="4:4">
      <c r="D1445" s="291"/>
    </row>
    <row r="1446" spans="4:4">
      <c r="D1446" s="291"/>
    </row>
    <row r="1447" spans="4:4">
      <c r="D1447" s="291"/>
    </row>
    <row r="1448" spans="4:4">
      <c r="D1448" s="291"/>
    </row>
    <row r="1449" spans="4:4">
      <c r="D1449" s="291"/>
    </row>
    <row r="1450" spans="4:4">
      <c r="D1450" s="291"/>
    </row>
    <row r="1451" spans="4:4">
      <c r="D1451" s="291"/>
    </row>
    <row r="1452" spans="4:4">
      <c r="D1452" s="291"/>
    </row>
    <row r="1453" spans="4:4">
      <c r="D1453" s="291"/>
    </row>
    <row r="1454" spans="4:4">
      <c r="D1454" s="291"/>
    </row>
    <row r="1455" spans="4:4">
      <c r="D1455" s="291"/>
    </row>
    <row r="1456" spans="4:4">
      <c r="D1456" s="291"/>
    </row>
    <row r="1457" spans="4:4">
      <c r="D1457" s="291"/>
    </row>
    <row r="1458" spans="4:4">
      <c r="D1458" s="291"/>
    </row>
    <row r="1459" spans="4:4">
      <c r="D1459" s="291"/>
    </row>
    <row r="1460" spans="4:4">
      <c r="D1460" s="291"/>
    </row>
    <row r="1461" spans="4:4">
      <c r="D1461" s="291"/>
    </row>
    <row r="1462" spans="4:4">
      <c r="D1462" s="291"/>
    </row>
    <row r="1463" spans="4:4">
      <c r="D1463" s="291"/>
    </row>
    <row r="1464" spans="4:4">
      <c r="D1464" s="291"/>
    </row>
    <row r="1465" spans="4:4">
      <c r="D1465" s="291"/>
    </row>
    <row r="1466" spans="4:4">
      <c r="D1466" s="291"/>
    </row>
    <row r="1467" spans="4:4">
      <c r="D1467" s="291"/>
    </row>
    <row r="1468" spans="4:4">
      <c r="D1468" s="291"/>
    </row>
    <row r="1469" spans="4:4">
      <c r="D1469" s="291"/>
    </row>
    <row r="1470" spans="4:4">
      <c r="D1470" s="291"/>
    </row>
    <row r="1471" spans="4:4">
      <c r="D1471" s="291"/>
    </row>
    <row r="1472" spans="4:4">
      <c r="D1472" s="291"/>
    </row>
    <row r="1473" spans="4:4">
      <c r="D1473" s="291"/>
    </row>
    <row r="1474" spans="4:4">
      <c r="D1474" s="291"/>
    </row>
    <row r="1475" spans="4:4">
      <c r="D1475" s="291"/>
    </row>
    <row r="1476" spans="4:4">
      <c r="D1476" s="291"/>
    </row>
    <row r="1477" spans="4:4">
      <c r="D1477" s="291"/>
    </row>
    <row r="1478" spans="4:4">
      <c r="D1478" s="291"/>
    </row>
    <row r="1479" spans="4:4">
      <c r="D1479" s="291"/>
    </row>
    <row r="1480" spans="4:4">
      <c r="D1480" s="291"/>
    </row>
    <row r="1481" spans="4:4">
      <c r="D1481" s="291"/>
    </row>
    <row r="1482" spans="4:4">
      <c r="D1482" s="291"/>
    </row>
    <row r="1483" spans="4:4">
      <c r="D1483" s="291"/>
    </row>
    <row r="1484" spans="4:4">
      <c r="D1484" s="291"/>
    </row>
    <row r="1485" spans="4:4">
      <c r="D1485" s="291"/>
    </row>
    <row r="1486" spans="4:4">
      <c r="D1486" s="291"/>
    </row>
    <row r="1487" spans="4:4">
      <c r="D1487" s="291"/>
    </row>
    <row r="1488" spans="4:4">
      <c r="D1488" s="291"/>
    </row>
    <row r="1489" spans="4:4">
      <c r="D1489" s="291"/>
    </row>
    <row r="1490" spans="4:4">
      <c r="D1490" s="291"/>
    </row>
    <row r="1491" spans="4:4">
      <c r="D1491" s="291"/>
    </row>
    <row r="1492" spans="4:4">
      <c r="D1492" s="291"/>
    </row>
    <row r="1493" spans="4:4">
      <c r="D1493" s="291"/>
    </row>
    <row r="1494" spans="4:4">
      <c r="D1494" s="291"/>
    </row>
    <row r="1495" spans="4:4">
      <c r="D1495" s="291"/>
    </row>
    <row r="1496" spans="4:4">
      <c r="D1496" s="291"/>
    </row>
    <row r="1497" spans="4:4">
      <c r="D1497" s="291"/>
    </row>
    <row r="1498" spans="4:4">
      <c r="D1498" s="291"/>
    </row>
    <row r="1499" spans="4:4">
      <c r="D1499" s="291"/>
    </row>
    <row r="1500" spans="4:4">
      <c r="D1500" s="291"/>
    </row>
    <row r="1501" spans="4:4">
      <c r="D1501" s="291"/>
    </row>
    <row r="1502" spans="4:4">
      <c r="D1502" s="291"/>
    </row>
    <row r="1503" spans="4:4">
      <c r="D1503" s="291"/>
    </row>
    <row r="1504" spans="4:4">
      <c r="D1504" s="291"/>
    </row>
    <row r="1505" spans="4:4">
      <c r="D1505" s="291"/>
    </row>
    <row r="1506" spans="4:4">
      <c r="D1506" s="291"/>
    </row>
    <row r="1507" spans="4:4">
      <c r="D1507" s="291"/>
    </row>
    <row r="1508" spans="4:4">
      <c r="D1508" s="291"/>
    </row>
    <row r="1509" spans="4:4">
      <c r="D1509" s="291"/>
    </row>
    <row r="1510" spans="4:4">
      <c r="D1510" s="291"/>
    </row>
    <row r="1511" spans="4:4">
      <c r="D1511" s="291"/>
    </row>
    <row r="1512" spans="4:4">
      <c r="D1512" s="291"/>
    </row>
    <row r="1513" spans="4:4">
      <c r="D1513" s="291"/>
    </row>
    <row r="1514" spans="4:4">
      <c r="D1514" s="291"/>
    </row>
    <row r="1515" spans="4:4">
      <c r="D1515" s="291"/>
    </row>
    <row r="1516" spans="4:4">
      <c r="D1516" s="291"/>
    </row>
    <row r="1517" spans="4:4">
      <c r="D1517" s="291"/>
    </row>
    <row r="1518" spans="4:4">
      <c r="D1518" s="291"/>
    </row>
    <row r="1519" spans="4:4">
      <c r="D1519" s="291"/>
    </row>
    <row r="1520" spans="4:4">
      <c r="D1520" s="291"/>
    </row>
    <row r="1521" spans="4:4">
      <c r="D1521" s="291"/>
    </row>
    <row r="1522" spans="4:4">
      <c r="D1522" s="291"/>
    </row>
    <row r="1523" spans="4:4">
      <c r="D1523" s="291"/>
    </row>
    <row r="1524" spans="4:4">
      <c r="D1524" s="291"/>
    </row>
    <row r="1525" spans="4:4">
      <c r="D1525" s="291"/>
    </row>
    <row r="1526" spans="4:4">
      <c r="D1526" s="291"/>
    </row>
    <row r="1527" spans="4:4">
      <c r="D1527" s="291"/>
    </row>
    <row r="1528" spans="4:4">
      <c r="D1528" s="291"/>
    </row>
    <row r="1529" spans="4:4">
      <c r="D1529" s="291"/>
    </row>
    <row r="1530" spans="4:4">
      <c r="D1530" s="291"/>
    </row>
    <row r="1531" spans="4:4">
      <c r="D1531" s="291"/>
    </row>
    <row r="1532" spans="4:4">
      <c r="D1532" s="291"/>
    </row>
    <row r="1533" spans="4:4">
      <c r="D1533" s="291"/>
    </row>
    <row r="1534" spans="4:4">
      <c r="D1534" s="291"/>
    </row>
    <row r="1535" spans="4:4">
      <c r="D1535" s="291"/>
    </row>
    <row r="1536" spans="4:4">
      <c r="D1536" s="291"/>
    </row>
    <row r="1537" spans="4:4">
      <c r="D1537" s="291"/>
    </row>
    <row r="1538" spans="4:4">
      <c r="D1538" s="291"/>
    </row>
    <row r="1539" spans="4:4">
      <c r="D1539" s="291"/>
    </row>
    <row r="1540" spans="4:4">
      <c r="D1540" s="291"/>
    </row>
    <row r="1541" spans="4:4">
      <c r="D1541" s="291"/>
    </row>
    <row r="1542" spans="4:4">
      <c r="D1542" s="291"/>
    </row>
    <row r="1543" spans="4:4">
      <c r="D1543" s="291"/>
    </row>
    <row r="1544" spans="4:4">
      <c r="D1544" s="291"/>
    </row>
    <row r="1545" spans="4:4">
      <c r="D1545" s="291"/>
    </row>
    <row r="1546" spans="4:4">
      <c r="D1546" s="291"/>
    </row>
    <row r="1547" spans="4:4">
      <c r="D1547" s="291"/>
    </row>
    <row r="1548" spans="4:4">
      <c r="D1548" s="291"/>
    </row>
    <row r="1549" spans="4:4">
      <c r="D1549" s="291"/>
    </row>
    <row r="1550" spans="4:4">
      <c r="D1550" s="291"/>
    </row>
    <row r="1551" spans="4:4">
      <c r="D1551" s="291"/>
    </row>
    <row r="1552" spans="4:4">
      <c r="D1552" s="291"/>
    </row>
    <row r="1553" spans="4:4">
      <c r="D1553" s="291"/>
    </row>
    <row r="1554" spans="4:4">
      <c r="D1554" s="291"/>
    </row>
    <row r="1555" spans="4:4">
      <c r="D1555" s="291"/>
    </row>
    <row r="1556" spans="4:4">
      <c r="D1556" s="291"/>
    </row>
    <row r="1557" spans="4:4">
      <c r="D1557" s="291"/>
    </row>
    <row r="1558" spans="4:4">
      <c r="D1558" s="291"/>
    </row>
    <row r="1559" spans="4:4">
      <c r="D1559" s="291"/>
    </row>
    <row r="1560" spans="4:4">
      <c r="D1560" s="291"/>
    </row>
    <row r="1561" spans="4:4">
      <c r="D1561" s="291"/>
    </row>
    <row r="1562" spans="4:4">
      <c r="D1562" s="291"/>
    </row>
    <row r="1563" spans="4:4">
      <c r="D1563" s="291"/>
    </row>
    <row r="1564" spans="4:4">
      <c r="D1564" s="291"/>
    </row>
    <row r="1565" spans="4:4">
      <c r="D1565" s="291"/>
    </row>
    <row r="1566" spans="4:4">
      <c r="D1566" s="291"/>
    </row>
    <row r="1567" spans="4:4">
      <c r="D1567" s="291"/>
    </row>
    <row r="1568" spans="4:4">
      <c r="D1568" s="291"/>
    </row>
    <row r="1569" spans="4:4">
      <c r="D1569" s="291"/>
    </row>
    <row r="1570" spans="4:4">
      <c r="D1570" s="291"/>
    </row>
    <row r="1571" spans="4:4">
      <c r="D1571" s="291"/>
    </row>
    <row r="1572" spans="4:4">
      <c r="D1572" s="291"/>
    </row>
    <row r="1573" spans="4:4">
      <c r="D1573" s="291"/>
    </row>
    <row r="1574" spans="4:4">
      <c r="D1574" s="291"/>
    </row>
    <row r="1575" spans="4:4">
      <c r="D1575" s="291"/>
    </row>
    <row r="1576" spans="4:4">
      <c r="D1576" s="291"/>
    </row>
    <row r="1577" spans="4:4">
      <c r="D1577" s="291"/>
    </row>
    <row r="1578" spans="4:4">
      <c r="D1578" s="291"/>
    </row>
    <row r="1579" spans="4:4">
      <c r="D1579" s="291"/>
    </row>
    <row r="1580" spans="4:4">
      <c r="D1580" s="291"/>
    </row>
    <row r="1581" spans="4:4">
      <c r="D1581" s="291"/>
    </row>
    <row r="1582" spans="4:4">
      <c r="D1582" s="291"/>
    </row>
    <row r="1583" spans="4:4">
      <c r="D1583" s="291"/>
    </row>
    <row r="1584" spans="4:4">
      <c r="D1584" s="291"/>
    </row>
    <row r="1585" spans="4:4">
      <c r="D1585" s="291"/>
    </row>
    <row r="1586" spans="4:4">
      <c r="D1586" s="291"/>
    </row>
    <row r="1587" spans="4:4">
      <c r="D1587" s="291"/>
    </row>
    <row r="1588" spans="4:4">
      <c r="D1588" s="291"/>
    </row>
    <row r="1589" spans="4:4">
      <c r="D1589" s="291"/>
    </row>
    <row r="1590" spans="4:4">
      <c r="D1590" s="291"/>
    </row>
    <row r="1591" spans="4:4">
      <c r="D1591" s="291"/>
    </row>
    <row r="1592" spans="4:4">
      <c r="D1592" s="291"/>
    </row>
    <row r="1593" spans="4:4">
      <c r="D1593" s="291"/>
    </row>
    <row r="1594" spans="4:4">
      <c r="D1594" s="291"/>
    </row>
    <row r="1595" spans="4:4">
      <c r="D1595" s="291"/>
    </row>
    <row r="1596" spans="4:4">
      <c r="D1596" s="291"/>
    </row>
    <row r="1597" spans="4:4">
      <c r="D1597" s="291"/>
    </row>
    <row r="1598" spans="4:4">
      <c r="D1598" s="291"/>
    </row>
    <row r="1599" spans="4:4">
      <c r="D1599" s="291"/>
    </row>
    <row r="1600" spans="4:4">
      <c r="D1600" s="291"/>
    </row>
    <row r="1601" spans="4:4">
      <c r="D1601" s="291"/>
    </row>
    <row r="1602" spans="4:4">
      <c r="D1602" s="291"/>
    </row>
    <row r="1603" spans="4:4">
      <c r="D1603" s="291"/>
    </row>
    <row r="1604" spans="4:4">
      <c r="D1604" s="291"/>
    </row>
    <row r="1605" spans="4:4">
      <c r="D1605" s="291"/>
    </row>
    <row r="1606" spans="4:4">
      <c r="D1606" s="291"/>
    </row>
    <row r="1607" spans="4:4">
      <c r="D1607" s="291"/>
    </row>
    <row r="1608" spans="4:4">
      <c r="D1608" s="291"/>
    </row>
    <row r="1609" spans="4:4">
      <c r="D1609" s="291"/>
    </row>
    <row r="1610" spans="4:4">
      <c r="D1610" s="291"/>
    </row>
    <row r="1611" spans="4:4">
      <c r="D1611" s="291"/>
    </row>
    <row r="1612" spans="4:4">
      <c r="D1612" s="291"/>
    </row>
    <row r="1613" spans="4:4">
      <c r="D1613" s="291"/>
    </row>
    <row r="1614" spans="4:4">
      <c r="D1614" s="291"/>
    </row>
    <row r="1615" spans="4:4">
      <c r="D1615" s="291"/>
    </row>
    <row r="1616" spans="4:4">
      <c r="D1616" s="291"/>
    </row>
    <row r="1617" spans="4:4">
      <c r="D1617" s="291"/>
    </row>
    <row r="1618" spans="4:4">
      <c r="D1618" s="291"/>
    </row>
    <row r="1619" spans="4:4">
      <c r="D1619" s="291"/>
    </row>
    <row r="1620" spans="4:4">
      <c r="D1620" s="291"/>
    </row>
    <row r="1621" spans="4:4">
      <c r="D1621" s="291"/>
    </row>
    <row r="1622" spans="4:4">
      <c r="D1622" s="291"/>
    </row>
    <row r="1623" spans="4:4">
      <c r="D1623" s="291"/>
    </row>
    <row r="1624" spans="4:4">
      <c r="D1624" s="291"/>
    </row>
    <row r="1625" spans="4:4">
      <c r="D1625" s="291"/>
    </row>
    <row r="1626" spans="4:4">
      <c r="D1626" s="291"/>
    </row>
    <row r="1627" spans="4:4">
      <c r="D1627" s="291"/>
    </row>
    <row r="1628" spans="4:4">
      <c r="D1628" s="291"/>
    </row>
    <row r="1629" spans="4:4">
      <c r="D1629" s="291"/>
    </row>
    <row r="1630" spans="4:4">
      <c r="D1630" s="291"/>
    </row>
    <row r="1631" spans="4:4">
      <c r="D1631" s="291"/>
    </row>
    <row r="1632" spans="4:4">
      <c r="D1632" s="291"/>
    </row>
    <row r="1633" spans="4:4">
      <c r="D1633" s="291"/>
    </row>
    <row r="1634" spans="4:4">
      <c r="D1634" s="291"/>
    </row>
    <row r="1635" spans="4:4">
      <c r="D1635" s="291"/>
    </row>
    <row r="1636" spans="4:4">
      <c r="D1636" s="291"/>
    </row>
    <row r="1637" spans="4:4">
      <c r="D1637" s="291"/>
    </row>
    <row r="1638" spans="4:4">
      <c r="D1638" s="291"/>
    </row>
    <row r="1639" spans="4:4">
      <c r="D1639" s="291"/>
    </row>
    <row r="1640" spans="4:4">
      <c r="D1640" s="291"/>
    </row>
    <row r="1641" spans="4:4">
      <c r="D1641" s="291"/>
    </row>
    <row r="1642" spans="4:4">
      <c r="D1642" s="291"/>
    </row>
    <row r="1643" spans="4:4">
      <c r="D1643" s="291"/>
    </row>
    <row r="1644" spans="4:4">
      <c r="D1644" s="291"/>
    </row>
    <row r="1645" spans="4:4">
      <c r="D1645" s="291"/>
    </row>
    <row r="1646" spans="4:4">
      <c r="D1646" s="291"/>
    </row>
    <row r="1647" spans="4:4">
      <c r="D1647" s="291"/>
    </row>
    <row r="1648" spans="4:4">
      <c r="D1648" s="291"/>
    </row>
    <row r="1649" spans="4:4">
      <c r="D1649" s="291"/>
    </row>
    <row r="1650" spans="4:4">
      <c r="D1650" s="291"/>
    </row>
    <row r="1651" spans="4:4">
      <c r="D1651" s="291"/>
    </row>
    <row r="1652" spans="4:4">
      <c r="D1652" s="291"/>
    </row>
    <row r="1653" spans="4:4">
      <c r="D1653" s="291"/>
    </row>
    <row r="1654" spans="4:4">
      <c r="D1654" s="291"/>
    </row>
    <row r="1655" spans="4:4">
      <c r="D1655" s="291"/>
    </row>
    <row r="1656" spans="4:4">
      <c r="D1656" s="291"/>
    </row>
    <row r="1657" spans="4:4">
      <c r="D1657" s="291"/>
    </row>
    <row r="1658" spans="4:4">
      <c r="D1658" s="291"/>
    </row>
    <row r="1659" spans="4:4">
      <c r="D1659" s="291"/>
    </row>
    <row r="1660" spans="4:4">
      <c r="D1660" s="291"/>
    </row>
    <row r="1661" spans="4:4">
      <c r="D1661" s="291"/>
    </row>
    <row r="1662" spans="4:4">
      <c r="D1662" s="291"/>
    </row>
    <row r="1663" spans="4:4">
      <c r="D1663" s="291"/>
    </row>
    <row r="1664" spans="4:4">
      <c r="D1664" s="291"/>
    </row>
    <row r="1665" spans="4:4">
      <c r="D1665" s="291"/>
    </row>
    <row r="1666" spans="4:4">
      <c r="D1666" s="291"/>
    </row>
    <row r="1667" spans="4:4">
      <c r="D1667" s="291"/>
    </row>
    <row r="1668" spans="4:4">
      <c r="D1668" s="291"/>
    </row>
    <row r="1669" spans="4:4">
      <c r="D1669" s="291"/>
    </row>
    <row r="1670" spans="4:4">
      <c r="D1670" s="291"/>
    </row>
    <row r="1671" spans="4:4">
      <c r="D1671" s="291"/>
    </row>
    <row r="1672" spans="4:4">
      <c r="D1672" s="291"/>
    </row>
    <row r="1673" spans="4:4">
      <c r="D1673" s="291"/>
    </row>
    <row r="1674" spans="4:4">
      <c r="D1674" s="291"/>
    </row>
    <row r="1675" spans="4:4">
      <c r="D1675" s="291"/>
    </row>
    <row r="1676" spans="4:4">
      <c r="D1676" s="291"/>
    </row>
    <row r="1677" spans="4:4">
      <c r="D1677" s="291"/>
    </row>
    <row r="1678" spans="4:4">
      <c r="D1678" s="291"/>
    </row>
    <row r="1679" spans="4:4">
      <c r="D1679" s="291"/>
    </row>
    <row r="1680" spans="4:4">
      <c r="D1680" s="291"/>
    </row>
    <row r="1681" spans="4:4">
      <c r="D1681" s="291"/>
    </row>
    <row r="1682" spans="4:4">
      <c r="D1682" s="291"/>
    </row>
    <row r="1683" spans="4:4">
      <c r="D1683" s="291"/>
    </row>
    <row r="1684" spans="4:4">
      <c r="D1684" s="291"/>
    </row>
    <row r="1685" spans="4:4">
      <c r="D1685" s="291"/>
    </row>
    <row r="1686" spans="4:4">
      <c r="D1686" s="291"/>
    </row>
    <row r="1687" spans="4:4">
      <c r="D1687" s="291"/>
    </row>
    <row r="1688" spans="4:4">
      <c r="D1688" s="291"/>
    </row>
    <row r="1689" spans="4:4">
      <c r="D1689" s="291"/>
    </row>
    <row r="1690" spans="4:4">
      <c r="D1690" s="291"/>
    </row>
    <row r="1691" spans="4:4">
      <c r="D1691" s="291"/>
    </row>
    <row r="1692" spans="4:4">
      <c r="D1692" s="291"/>
    </row>
    <row r="1693" spans="4:4">
      <c r="D1693" s="291"/>
    </row>
    <row r="1694" spans="4:4">
      <c r="D1694" s="291"/>
    </row>
    <row r="1695" spans="4:4">
      <c r="D1695" s="291"/>
    </row>
    <row r="1696" spans="4:4">
      <c r="D1696" s="291"/>
    </row>
    <row r="1697" spans="4:4">
      <c r="D1697" s="291"/>
    </row>
    <row r="1698" spans="4:4">
      <c r="D1698" s="291"/>
    </row>
    <row r="1699" spans="4:4">
      <c r="D1699" s="291"/>
    </row>
    <row r="1700" spans="4:4">
      <c r="D1700" s="291"/>
    </row>
    <row r="1701" spans="4:4">
      <c r="D1701" s="291"/>
    </row>
    <row r="1702" spans="4:4">
      <c r="D1702" s="291"/>
    </row>
    <row r="1703" spans="4:4">
      <c r="D1703" s="291"/>
    </row>
    <row r="1704" spans="4:4">
      <c r="D1704" s="291"/>
    </row>
    <row r="1705" spans="4:4">
      <c r="D1705" s="291"/>
    </row>
    <row r="1706" spans="4:4">
      <c r="D1706" s="291"/>
    </row>
    <row r="1707" spans="4:4">
      <c r="D1707" s="291"/>
    </row>
    <row r="1708" spans="4:4">
      <c r="D1708" s="291"/>
    </row>
    <row r="1709" spans="4:4">
      <c r="D1709" s="291"/>
    </row>
    <row r="1710" spans="4:4">
      <c r="D1710" s="291"/>
    </row>
    <row r="1711" spans="4:4">
      <c r="D1711" s="291"/>
    </row>
    <row r="1712" spans="4:4">
      <c r="D1712" s="291"/>
    </row>
    <row r="1713" spans="4:4">
      <c r="D1713" s="291"/>
    </row>
    <row r="1714" spans="4:4">
      <c r="D1714" s="291"/>
    </row>
    <row r="1715" spans="4:4">
      <c r="D1715" s="291"/>
    </row>
    <row r="1716" spans="4:4">
      <c r="D1716" s="291"/>
    </row>
    <row r="1717" spans="4:4">
      <c r="D1717" s="291"/>
    </row>
    <row r="1718" spans="4:4">
      <c r="D1718" s="291"/>
    </row>
    <row r="1719" spans="4:4">
      <c r="D1719" s="291"/>
    </row>
    <row r="1720" spans="4:4">
      <c r="D1720" s="291"/>
    </row>
    <row r="1721" spans="4:4">
      <c r="D1721" s="291"/>
    </row>
    <row r="1722" spans="4:4">
      <c r="D1722" s="291"/>
    </row>
    <row r="1723" spans="4:4">
      <c r="D1723" s="291"/>
    </row>
    <row r="1724" spans="4:4">
      <c r="D1724" s="291"/>
    </row>
    <row r="1725" spans="4:4">
      <c r="D1725" s="291"/>
    </row>
    <row r="1726" spans="4:4">
      <c r="D1726" s="291"/>
    </row>
    <row r="1727" spans="4:4">
      <c r="D1727" s="291"/>
    </row>
    <row r="1728" spans="4:4">
      <c r="D1728" s="291"/>
    </row>
    <row r="1729" spans="4:4">
      <c r="D1729" s="291"/>
    </row>
    <row r="1730" spans="4:4">
      <c r="D1730" s="291"/>
    </row>
    <row r="1731" spans="4:4">
      <c r="D1731" s="291"/>
    </row>
    <row r="1732" spans="4:4">
      <c r="D1732" s="291"/>
    </row>
    <row r="1733" spans="4:4">
      <c r="D1733" s="291"/>
    </row>
    <row r="1734" spans="4:4">
      <c r="D1734" s="291"/>
    </row>
    <row r="1735" spans="4:4">
      <c r="D1735" s="291"/>
    </row>
    <row r="1736" spans="4:4">
      <c r="D1736" s="291"/>
    </row>
    <row r="1737" spans="4:4">
      <c r="D1737" s="291"/>
    </row>
    <row r="1738" spans="4:4">
      <c r="D1738" s="291"/>
    </row>
    <row r="1739" spans="4:4">
      <c r="D1739" s="291"/>
    </row>
    <row r="1740" spans="4:4">
      <c r="D1740" s="291"/>
    </row>
    <row r="1741" spans="4:4">
      <c r="D1741" s="291"/>
    </row>
    <row r="1742" spans="4:4">
      <c r="D1742" s="291"/>
    </row>
    <row r="1743" spans="4:4">
      <c r="D1743" s="291"/>
    </row>
    <row r="1744" spans="4:4">
      <c r="D1744" s="291"/>
    </row>
    <row r="1745" spans="4:4">
      <c r="D1745" s="291"/>
    </row>
    <row r="1746" spans="4:4">
      <c r="D1746" s="291"/>
    </row>
    <row r="1747" spans="4:4">
      <c r="D1747" s="291"/>
    </row>
    <row r="1748" spans="4:4">
      <c r="D1748" s="291"/>
    </row>
    <row r="1749" spans="4:4">
      <c r="D1749" s="291"/>
    </row>
    <row r="1750" spans="4:4">
      <c r="D1750" s="291"/>
    </row>
    <row r="1751" spans="4:4">
      <c r="D1751" s="291"/>
    </row>
    <row r="1752" spans="4:4">
      <c r="D1752" s="291"/>
    </row>
    <row r="1753" spans="4:4">
      <c r="D1753" s="291"/>
    </row>
    <row r="1754" spans="4:4">
      <c r="D1754" s="291"/>
    </row>
    <row r="1755" spans="4:4">
      <c r="D1755" s="291"/>
    </row>
    <row r="1756" spans="4:4">
      <c r="D1756" s="291"/>
    </row>
    <row r="1757" spans="4:4">
      <c r="D1757" s="291"/>
    </row>
    <row r="1758" spans="4:4">
      <c r="D1758" s="291"/>
    </row>
    <row r="1759" spans="4:4">
      <c r="D1759" s="291"/>
    </row>
    <row r="1760" spans="4:4">
      <c r="D1760" s="291"/>
    </row>
    <row r="1761" spans="4:4">
      <c r="D1761" s="291"/>
    </row>
    <row r="1762" spans="4:4">
      <c r="D1762" s="291"/>
    </row>
    <row r="1763" spans="4:4">
      <c r="D1763" s="291"/>
    </row>
    <row r="1764" spans="4:4">
      <c r="D1764" s="291"/>
    </row>
    <row r="1765" spans="4:4">
      <c r="D1765" s="291"/>
    </row>
    <row r="1766" spans="4:4">
      <c r="D1766" s="291"/>
    </row>
    <row r="1767" spans="4:4">
      <c r="D1767" s="291"/>
    </row>
    <row r="1768" spans="4:4">
      <c r="D1768" s="291"/>
    </row>
    <row r="1769" spans="4:4">
      <c r="D1769" s="291"/>
    </row>
    <row r="1770" spans="4:4">
      <c r="D1770" s="291"/>
    </row>
    <row r="1771" spans="4:4">
      <c r="D1771" s="291"/>
    </row>
    <row r="1772" spans="4:4">
      <c r="D1772" s="291"/>
    </row>
    <row r="1773" spans="4:4">
      <c r="D1773" s="291"/>
    </row>
    <row r="1774" spans="4:4">
      <c r="D1774" s="291"/>
    </row>
    <row r="1775" spans="4:4">
      <c r="D1775" s="291"/>
    </row>
    <row r="1776" spans="4:4">
      <c r="D1776" s="291"/>
    </row>
    <row r="1777" spans="4:4">
      <c r="D1777" s="291"/>
    </row>
    <row r="1778" spans="4:4">
      <c r="D1778" s="291"/>
    </row>
    <row r="1779" spans="4:4">
      <c r="D1779" s="291"/>
    </row>
    <row r="1780" spans="4:4">
      <c r="D1780" s="291"/>
    </row>
    <row r="1781" spans="4:4">
      <c r="D1781" s="291"/>
    </row>
    <row r="1782" spans="4:4">
      <c r="D1782" s="291"/>
    </row>
    <row r="1783" spans="4:4">
      <c r="D1783" s="291"/>
    </row>
    <row r="1784" spans="4:4">
      <c r="D1784" s="291"/>
    </row>
    <row r="1785" spans="4:4">
      <c r="D1785" s="291"/>
    </row>
    <row r="1786" spans="4:4">
      <c r="D1786" s="291"/>
    </row>
    <row r="1787" spans="4:4">
      <c r="D1787" s="291"/>
    </row>
    <row r="1788" spans="4:4">
      <c r="D1788" s="291"/>
    </row>
    <row r="1789" spans="4:4">
      <c r="D1789" s="291"/>
    </row>
    <row r="1790" spans="4:4">
      <c r="D1790" s="291"/>
    </row>
    <row r="1791" spans="4:4">
      <c r="D1791" s="291"/>
    </row>
    <row r="1792" spans="4:4">
      <c r="D1792" s="291"/>
    </row>
    <row r="1793" spans="4:4">
      <c r="D1793" s="291"/>
    </row>
    <row r="1794" spans="4:4">
      <c r="D1794" s="291"/>
    </row>
    <row r="1795" spans="4:4">
      <c r="D1795" s="291"/>
    </row>
    <row r="1796" spans="4:4">
      <c r="D1796" s="291"/>
    </row>
    <row r="1797" spans="4:4">
      <c r="D1797" s="291"/>
    </row>
    <row r="1798" spans="4:4">
      <c r="D1798" s="291"/>
    </row>
    <row r="1799" spans="4:4">
      <c r="D1799" s="291"/>
    </row>
    <row r="1800" spans="4:4">
      <c r="D1800" s="291"/>
    </row>
    <row r="1801" spans="4:4">
      <c r="D1801" s="291"/>
    </row>
    <row r="1802" spans="4:4">
      <c r="D1802" s="291"/>
    </row>
    <row r="1803" spans="4:4">
      <c r="D1803" s="291"/>
    </row>
    <row r="1804" spans="4:4">
      <c r="D1804" s="291"/>
    </row>
    <row r="1805" spans="4:4">
      <c r="D1805" s="291"/>
    </row>
    <row r="1806" spans="4:4">
      <c r="D1806" s="291"/>
    </row>
    <row r="1807" spans="4:4">
      <c r="D1807" s="291"/>
    </row>
    <row r="1808" spans="4:4">
      <c r="D1808" s="291"/>
    </row>
    <row r="1809" spans="4:4">
      <c r="D1809" s="291"/>
    </row>
    <row r="1810" spans="4:4">
      <c r="D1810" s="291"/>
    </row>
    <row r="1811" spans="4:4">
      <c r="D1811" s="291"/>
    </row>
    <row r="1812" spans="4:4">
      <c r="D1812" s="291"/>
    </row>
    <row r="1813" spans="4:4">
      <c r="D1813" s="291"/>
    </row>
    <row r="1814" spans="4:4">
      <c r="D1814" s="291"/>
    </row>
    <row r="1815" spans="4:4">
      <c r="D1815" s="291"/>
    </row>
    <row r="1816" spans="4:4">
      <c r="D1816" s="291"/>
    </row>
    <row r="1817" spans="4:4">
      <c r="D1817" s="291"/>
    </row>
    <row r="1818" spans="4:4">
      <c r="D1818" s="291"/>
    </row>
    <row r="1819" spans="4:4">
      <c r="D1819" s="291"/>
    </row>
    <row r="1820" spans="4:4">
      <c r="D1820" s="291"/>
    </row>
    <row r="1821" spans="4:4">
      <c r="D1821" s="291"/>
    </row>
    <row r="1822" spans="4:4">
      <c r="D1822" s="291"/>
    </row>
    <row r="1823" spans="4:4">
      <c r="D1823" s="291"/>
    </row>
    <row r="1824" spans="4:4">
      <c r="D1824" s="291"/>
    </row>
    <row r="1825" spans="4:4">
      <c r="D1825" s="291"/>
    </row>
    <row r="1826" spans="4:4">
      <c r="D1826" s="291"/>
    </row>
    <row r="1827" spans="4:4">
      <c r="D1827" s="291"/>
    </row>
    <row r="1828" spans="4:4">
      <c r="D1828" s="291"/>
    </row>
    <row r="1829" spans="4:4">
      <c r="D1829" s="291"/>
    </row>
    <row r="1830" spans="4:4">
      <c r="D1830" s="291"/>
    </row>
    <row r="1831" spans="4:4">
      <c r="D1831" s="291"/>
    </row>
    <row r="1832" spans="4:4">
      <c r="D1832" s="291"/>
    </row>
    <row r="1833" spans="4:4">
      <c r="D1833" s="291"/>
    </row>
    <row r="1834" spans="4:4">
      <c r="D1834" s="291"/>
    </row>
    <row r="1835" spans="4:4">
      <c r="D1835" s="291"/>
    </row>
    <row r="1836" spans="4:4">
      <c r="D1836" s="291"/>
    </row>
    <row r="1837" spans="4:4">
      <c r="D1837" s="291"/>
    </row>
    <row r="1838" spans="4:4">
      <c r="D1838" s="291"/>
    </row>
    <row r="1839" spans="4:4">
      <c r="D1839" s="291"/>
    </row>
    <row r="1840" spans="4:4">
      <c r="D1840" s="291"/>
    </row>
    <row r="1841" spans="4:4">
      <c r="D1841" s="291"/>
    </row>
    <row r="1842" spans="4:4">
      <c r="D1842" s="291"/>
    </row>
    <row r="1843" spans="4:4">
      <c r="D1843" s="291"/>
    </row>
    <row r="1844" spans="4:4">
      <c r="D1844" s="291"/>
    </row>
    <row r="1845" spans="4:4">
      <c r="D1845" s="291"/>
    </row>
    <row r="1846" spans="4:4">
      <c r="D1846" s="291"/>
    </row>
    <row r="1847" spans="4:4">
      <c r="D1847" s="291"/>
    </row>
    <row r="1848" spans="4:4">
      <c r="D1848" s="291"/>
    </row>
    <row r="1849" spans="4:4">
      <c r="D1849" s="291"/>
    </row>
    <row r="1850" spans="4:4">
      <c r="D1850" s="291"/>
    </row>
    <row r="1851" spans="4:4">
      <c r="D1851" s="291"/>
    </row>
    <row r="1852" spans="4:4">
      <c r="D1852" s="291"/>
    </row>
    <row r="1853" spans="4:4">
      <c r="D1853" s="291"/>
    </row>
    <row r="1854" spans="4:4">
      <c r="D1854" s="291"/>
    </row>
    <row r="1855" spans="4:4">
      <c r="D1855" s="291"/>
    </row>
    <row r="1856" spans="4:4">
      <c r="D1856" s="291"/>
    </row>
    <row r="1857" spans="4:4">
      <c r="D1857" s="291"/>
    </row>
    <row r="1858" spans="4:4">
      <c r="D1858" s="291"/>
    </row>
    <row r="1859" spans="4:4">
      <c r="D1859" s="291"/>
    </row>
    <row r="1860" spans="4:4">
      <c r="D1860" s="291"/>
    </row>
    <row r="1861" spans="4:4">
      <c r="D1861" s="291"/>
    </row>
    <row r="1862" spans="4:4">
      <c r="D1862" s="291"/>
    </row>
    <row r="1863" spans="4:4">
      <c r="D1863" s="291"/>
    </row>
    <row r="1864" spans="4:4">
      <c r="D1864" s="291"/>
    </row>
    <row r="1865" spans="4:4">
      <c r="D1865" s="291"/>
    </row>
    <row r="1866" spans="4:4">
      <c r="D1866" s="291"/>
    </row>
    <row r="1867" spans="4:4">
      <c r="D1867" s="291"/>
    </row>
    <row r="1868" spans="4:4">
      <c r="D1868" s="291"/>
    </row>
    <row r="1869" spans="4:4">
      <c r="D1869" s="291"/>
    </row>
    <row r="1870" spans="4:4">
      <c r="D1870" s="291"/>
    </row>
    <row r="1871" spans="4:4">
      <c r="D1871" s="291"/>
    </row>
    <row r="1872" spans="4:4">
      <c r="D1872" s="291"/>
    </row>
    <row r="1873" spans="4:4">
      <c r="D1873" s="291"/>
    </row>
    <row r="1874" spans="4:4">
      <c r="D1874" s="291"/>
    </row>
    <row r="1875" spans="4:4">
      <c r="D1875" s="291"/>
    </row>
    <row r="1876" spans="4:4">
      <c r="D1876" s="291"/>
    </row>
    <row r="1877" spans="4:4">
      <c r="D1877" s="291"/>
    </row>
    <row r="1878" spans="4:4">
      <c r="D1878" s="291"/>
    </row>
    <row r="1879" spans="4:4">
      <c r="D1879" s="291"/>
    </row>
    <row r="1880" spans="4:4">
      <c r="D1880" s="291"/>
    </row>
    <row r="1881" spans="4:4">
      <c r="D1881" s="291"/>
    </row>
    <row r="1882" spans="4:4">
      <c r="D1882" s="291"/>
    </row>
    <row r="1883" spans="4:4">
      <c r="D1883" s="291"/>
    </row>
    <row r="1884" spans="4:4">
      <c r="D1884" s="291"/>
    </row>
    <row r="1885" spans="4:4">
      <c r="D1885" s="291"/>
    </row>
    <row r="1886" spans="4:4">
      <c r="D1886" s="291"/>
    </row>
    <row r="1887" spans="4:4">
      <c r="D1887" s="291"/>
    </row>
    <row r="1888" spans="4:4">
      <c r="D1888" s="291"/>
    </row>
    <row r="1889" spans="4:4">
      <c r="D1889" s="291"/>
    </row>
    <row r="1890" spans="4:4">
      <c r="D1890" s="291"/>
    </row>
    <row r="1891" spans="4:4">
      <c r="D1891" s="291"/>
    </row>
    <row r="1892" spans="4:4">
      <c r="D1892" s="291"/>
    </row>
    <row r="1893" spans="4:4">
      <c r="D1893" s="291"/>
    </row>
    <row r="1894" spans="4:4">
      <c r="D1894" s="291"/>
    </row>
    <row r="1895" spans="4:4">
      <c r="D1895" s="291"/>
    </row>
    <row r="1896" spans="4:4">
      <c r="D1896" s="291"/>
    </row>
    <row r="1897" spans="4:4">
      <c r="D1897" s="291"/>
    </row>
    <row r="1898" spans="4:4">
      <c r="D1898" s="291"/>
    </row>
    <row r="1899" spans="4:4">
      <c r="D1899" s="291"/>
    </row>
    <row r="1900" spans="4:4">
      <c r="D1900" s="291"/>
    </row>
    <row r="1901" spans="4:4">
      <c r="D1901" s="291"/>
    </row>
    <row r="1902" spans="4:4">
      <c r="D1902" s="291"/>
    </row>
    <row r="1903" spans="4:4">
      <c r="D1903" s="291"/>
    </row>
    <row r="1904" spans="4:4">
      <c r="D1904" s="291"/>
    </row>
    <row r="1905" spans="4:4">
      <c r="D1905" s="291"/>
    </row>
    <row r="1906" spans="4:4">
      <c r="D1906" s="291"/>
    </row>
    <row r="1907" spans="4:4">
      <c r="D1907" s="291"/>
    </row>
    <row r="1908" spans="4:4">
      <c r="D1908" s="291"/>
    </row>
    <row r="1909" spans="4:4">
      <c r="D1909" s="291"/>
    </row>
    <row r="1910" spans="4:4">
      <c r="D1910" s="291"/>
    </row>
    <row r="1911" spans="4:4">
      <c r="D1911" s="291"/>
    </row>
    <row r="1912" spans="4:4">
      <c r="D1912" s="291"/>
    </row>
    <row r="1913" spans="4:4">
      <c r="D1913" s="291"/>
    </row>
    <row r="1914" spans="4:4">
      <c r="D1914" s="291"/>
    </row>
    <row r="1915" spans="4:4">
      <c r="D1915" s="291"/>
    </row>
    <row r="1916" spans="4:4">
      <c r="D1916" s="291"/>
    </row>
    <row r="1917" spans="4:4">
      <c r="D1917" s="291"/>
    </row>
    <row r="1918" spans="4:4">
      <c r="D1918" s="291"/>
    </row>
    <row r="1919" spans="4:4">
      <c r="D1919" s="291"/>
    </row>
    <row r="1920" spans="4:4">
      <c r="D1920" s="291"/>
    </row>
    <row r="1921" spans="4:4">
      <c r="D1921" s="291"/>
    </row>
    <row r="1922" spans="4:4">
      <c r="D1922" s="291"/>
    </row>
    <row r="1923" spans="4:4">
      <c r="D1923" s="291"/>
    </row>
    <row r="1924" spans="4:4">
      <c r="D1924" s="291"/>
    </row>
    <row r="1925" spans="4:4">
      <c r="D1925" s="291"/>
    </row>
    <row r="1926" spans="4:4">
      <c r="D1926" s="291"/>
    </row>
    <row r="1927" spans="4:4">
      <c r="D1927" s="291"/>
    </row>
    <row r="1928" spans="4:4">
      <c r="D1928" s="291"/>
    </row>
    <row r="1929" spans="4:4">
      <c r="D1929" s="291"/>
    </row>
    <row r="1930" spans="4:4">
      <c r="D1930" s="291"/>
    </row>
    <row r="1931" spans="4:4">
      <c r="D1931" s="291"/>
    </row>
    <row r="1932" spans="4:4">
      <c r="D1932" s="291"/>
    </row>
    <row r="1933" spans="4:4">
      <c r="D1933" s="291"/>
    </row>
    <row r="1934" spans="4:4">
      <c r="D1934" s="291"/>
    </row>
    <row r="1935" spans="4:4">
      <c r="D1935" s="291"/>
    </row>
    <row r="1936" spans="4:4">
      <c r="D1936" s="291"/>
    </row>
    <row r="1937" spans="4:4">
      <c r="D1937" s="291"/>
    </row>
    <row r="1938" spans="4:4">
      <c r="D1938" s="291"/>
    </row>
    <row r="1939" spans="4:4">
      <c r="D1939" s="291"/>
    </row>
    <row r="1940" spans="4:4">
      <c r="D1940" s="291"/>
    </row>
    <row r="1941" spans="4:4">
      <c r="D1941" s="291"/>
    </row>
    <row r="1942" spans="4:4">
      <c r="D1942" s="291"/>
    </row>
    <row r="1943" spans="4:4">
      <c r="D1943" s="291"/>
    </row>
    <row r="1944" spans="4:4">
      <c r="D1944" s="291"/>
    </row>
    <row r="1945" spans="4:4">
      <c r="D1945" s="291"/>
    </row>
    <row r="1946" spans="4:4">
      <c r="D1946" s="291"/>
    </row>
    <row r="1947" spans="4:4">
      <c r="D1947" s="291"/>
    </row>
    <row r="1948" spans="4:4">
      <c r="D1948" s="291"/>
    </row>
    <row r="1949" spans="4:4">
      <c r="D1949" s="291"/>
    </row>
    <row r="1950" spans="4:4">
      <c r="D1950" s="291"/>
    </row>
    <row r="1951" spans="4:4">
      <c r="D1951" s="291"/>
    </row>
    <row r="1952" spans="4:4">
      <c r="D1952" s="291"/>
    </row>
    <row r="1953" spans="4:4">
      <c r="D1953" s="291"/>
    </row>
    <row r="1954" spans="4:4">
      <c r="D1954" s="291"/>
    </row>
    <row r="1955" spans="4:4">
      <c r="D1955" s="291"/>
    </row>
    <row r="1956" spans="4:4">
      <c r="D1956" s="291"/>
    </row>
    <row r="1957" spans="4:4">
      <c r="D1957" s="291"/>
    </row>
    <row r="1958" spans="4:4">
      <c r="D1958" s="291"/>
    </row>
    <row r="1959" spans="4:4">
      <c r="D1959" s="291"/>
    </row>
    <row r="1960" spans="4:4">
      <c r="D1960" s="291"/>
    </row>
    <row r="1961" spans="4:4">
      <c r="D1961" s="291"/>
    </row>
    <row r="1962" spans="4:4">
      <c r="D1962" s="291"/>
    </row>
    <row r="1963" spans="4:4">
      <c r="D1963" s="291"/>
    </row>
    <row r="1964" spans="4:4">
      <c r="D1964" s="291"/>
    </row>
    <row r="1965" spans="4:4">
      <c r="D1965" s="291"/>
    </row>
    <row r="1966" spans="4:4">
      <c r="D1966" s="291"/>
    </row>
    <row r="1967" spans="4:4">
      <c r="D1967" s="291"/>
    </row>
    <row r="1968" spans="4:4">
      <c r="D1968" s="291"/>
    </row>
    <row r="1969" spans="4:4">
      <c r="D1969" s="291"/>
    </row>
    <row r="1970" spans="4:4">
      <c r="D1970" s="291"/>
    </row>
    <row r="1971" spans="4:4">
      <c r="D1971" s="291"/>
    </row>
    <row r="1972" spans="4:4">
      <c r="D1972" s="291"/>
    </row>
    <row r="1973" spans="4:4">
      <c r="D1973" s="291"/>
    </row>
    <row r="1974" spans="4:4">
      <c r="D1974" s="291"/>
    </row>
    <row r="1975" spans="4:4">
      <c r="D1975" s="291"/>
    </row>
    <row r="1976" spans="4:4">
      <c r="D1976" s="291"/>
    </row>
    <row r="1977" spans="4:4">
      <c r="D1977" s="291"/>
    </row>
    <row r="1978" spans="4:4">
      <c r="D1978" s="291"/>
    </row>
    <row r="1979" spans="4:4">
      <c r="D1979" s="291"/>
    </row>
    <row r="1980" spans="4:4">
      <c r="D1980" s="291"/>
    </row>
    <row r="1981" spans="4:4">
      <c r="D1981" s="291"/>
    </row>
    <row r="1982" spans="4:4">
      <c r="D1982" s="291"/>
    </row>
    <row r="1983" spans="4:4">
      <c r="D1983" s="291"/>
    </row>
    <row r="1984" spans="4:4">
      <c r="D1984" s="291"/>
    </row>
    <row r="1985" spans="4:4">
      <c r="D1985" s="291"/>
    </row>
    <row r="1986" spans="4:4">
      <c r="D1986" s="291"/>
    </row>
    <row r="1987" spans="4:4">
      <c r="D1987" s="291"/>
    </row>
    <row r="1988" spans="4:4">
      <c r="D1988" s="291"/>
    </row>
    <row r="1989" spans="4:4">
      <c r="D1989" s="291"/>
    </row>
    <row r="1990" spans="4:4">
      <c r="D1990" s="291"/>
    </row>
    <row r="1991" spans="4:4">
      <c r="D1991" s="291"/>
    </row>
    <row r="1992" spans="4:4">
      <c r="D1992" s="291"/>
    </row>
    <row r="1993" spans="4:4">
      <c r="D1993" s="291"/>
    </row>
    <row r="1994" spans="4:4">
      <c r="D1994" s="291"/>
    </row>
    <row r="1995" spans="4:4">
      <c r="D1995" s="291"/>
    </row>
    <row r="1996" spans="4:4">
      <c r="D1996" s="291"/>
    </row>
    <row r="1997" spans="4:4">
      <c r="D1997" s="291"/>
    </row>
    <row r="1998" spans="4:4">
      <c r="D1998" s="291"/>
    </row>
    <row r="1999" spans="4:4">
      <c r="D1999" s="291"/>
    </row>
    <row r="2000" spans="4:4">
      <c r="D2000" s="291"/>
    </row>
    <row r="2001" spans="4:4">
      <c r="D2001" s="291"/>
    </row>
    <row r="2002" spans="4:4">
      <c r="D2002" s="291"/>
    </row>
    <row r="2003" spans="4:4">
      <c r="D2003" s="291"/>
    </row>
    <row r="2004" spans="4:4">
      <c r="D2004" s="291"/>
    </row>
    <row r="2005" spans="4:4">
      <c r="D2005" s="291"/>
    </row>
    <row r="2006" spans="4:4">
      <c r="D2006" s="291"/>
    </row>
    <row r="2007" spans="4:4">
      <c r="D2007" s="291"/>
    </row>
    <row r="2008" spans="4:4">
      <c r="D2008" s="291"/>
    </row>
    <row r="2009" spans="4:4">
      <c r="D2009" s="291"/>
    </row>
    <row r="2010" spans="4:4">
      <c r="D2010" s="291"/>
    </row>
    <row r="2011" spans="4:4">
      <c r="D2011" s="291"/>
    </row>
    <row r="2012" spans="4:4">
      <c r="D2012" s="291"/>
    </row>
    <row r="2013" spans="4:4">
      <c r="D2013" s="291"/>
    </row>
    <row r="2014" spans="4:4">
      <c r="D2014" s="291"/>
    </row>
    <row r="2015" spans="4:4">
      <c r="D2015" s="291"/>
    </row>
    <row r="2016" spans="4:4">
      <c r="D2016" s="291"/>
    </row>
    <row r="2017" spans="4:4">
      <c r="D2017" s="291"/>
    </row>
    <row r="2018" spans="4:4">
      <c r="D2018" s="291"/>
    </row>
    <row r="2019" spans="4:4">
      <c r="D2019" s="291"/>
    </row>
    <row r="2020" spans="4:4">
      <c r="D2020" s="291"/>
    </row>
    <row r="2021" spans="4:4">
      <c r="D2021" s="291"/>
    </row>
    <row r="2022" spans="4:4">
      <c r="D2022" s="291"/>
    </row>
    <row r="2023" spans="4:4">
      <c r="D2023" s="291"/>
    </row>
    <row r="2024" spans="4:4">
      <c r="D2024" s="291"/>
    </row>
    <row r="2025" spans="4:4">
      <c r="D2025" s="291"/>
    </row>
    <row r="2026" spans="4:4">
      <c r="D2026" s="291"/>
    </row>
    <row r="2027" spans="4:4">
      <c r="D2027" s="291"/>
    </row>
    <row r="2028" spans="4:4">
      <c r="D2028" s="291"/>
    </row>
    <row r="2029" spans="4:4">
      <c r="D2029" s="291"/>
    </row>
    <row r="2030" spans="4:4">
      <c r="D2030" s="291"/>
    </row>
    <row r="2031" spans="4:4">
      <c r="D2031" s="291"/>
    </row>
    <row r="2032" spans="4:4">
      <c r="D2032" s="291"/>
    </row>
    <row r="2033" spans="4:4">
      <c r="D2033" s="291"/>
    </row>
    <row r="2034" spans="4:4">
      <c r="D2034" s="291"/>
    </row>
    <row r="2035" spans="4:4">
      <c r="D2035" s="291"/>
    </row>
    <row r="2036" spans="4:4">
      <c r="D2036" s="291"/>
    </row>
    <row r="2037" spans="4:4">
      <c r="D2037" s="291"/>
    </row>
    <row r="2038" spans="4:4">
      <c r="D2038" s="291"/>
    </row>
    <row r="2039" spans="4:4">
      <c r="D2039" s="291"/>
    </row>
    <row r="2040" spans="4:4">
      <c r="D2040" s="291"/>
    </row>
    <row r="2041" spans="4:4">
      <c r="D2041" s="291"/>
    </row>
    <row r="2042" spans="4:4">
      <c r="D2042" s="291"/>
    </row>
    <row r="2043" spans="4:4">
      <c r="D2043" s="291"/>
    </row>
    <row r="2044" spans="4:4">
      <c r="D2044" s="291"/>
    </row>
    <row r="2045" spans="4:4">
      <c r="D2045" s="291"/>
    </row>
    <row r="2046" spans="4:4">
      <c r="D2046" s="291"/>
    </row>
    <row r="2047" spans="4:4">
      <c r="D2047" s="291"/>
    </row>
    <row r="2048" spans="4:4">
      <c r="D2048" s="291"/>
    </row>
    <row r="2049" spans="4:4">
      <c r="D2049" s="291"/>
    </row>
    <row r="2050" spans="4:4">
      <c r="D2050" s="291"/>
    </row>
    <row r="2051" spans="4:4">
      <c r="D2051" s="291"/>
    </row>
    <row r="2052" spans="4:4">
      <c r="D2052" s="291"/>
    </row>
    <row r="2053" spans="4:4">
      <c r="D2053" s="291"/>
    </row>
    <row r="2054" spans="4:4">
      <c r="D2054" s="291"/>
    </row>
    <row r="2055" spans="4:4">
      <c r="D2055" s="291"/>
    </row>
    <row r="2056" spans="4:4">
      <c r="D2056" s="291"/>
    </row>
    <row r="2057" spans="4:4">
      <c r="D2057" s="291"/>
    </row>
    <row r="2058" spans="4:4">
      <c r="D2058" s="291"/>
    </row>
    <row r="2059" spans="4:4">
      <c r="D2059" s="291"/>
    </row>
    <row r="2060" spans="4:4">
      <c r="D2060" s="291"/>
    </row>
    <row r="2061" spans="4:4">
      <c r="D2061" s="291"/>
    </row>
    <row r="2062" spans="4:4">
      <c r="D2062" s="291"/>
    </row>
    <row r="2063" spans="4:4">
      <c r="D2063" s="291"/>
    </row>
    <row r="2064" spans="4:4">
      <c r="D2064" s="291"/>
    </row>
    <row r="2065" spans="4:4">
      <c r="D2065" s="291"/>
    </row>
    <row r="2066" spans="4:4">
      <c r="D2066" s="291"/>
    </row>
    <row r="2067" spans="4:4">
      <c r="D2067" s="291"/>
    </row>
    <row r="2068" spans="4:4">
      <c r="D2068" s="291"/>
    </row>
    <row r="2069" spans="4:4">
      <c r="D2069" s="291"/>
    </row>
    <row r="2070" spans="4:4">
      <c r="D2070" s="291"/>
    </row>
    <row r="2071" spans="4:4">
      <c r="D2071" s="291"/>
    </row>
    <row r="2072" spans="4:4">
      <c r="D2072" s="291"/>
    </row>
    <row r="2073" spans="4:4">
      <c r="D2073" s="291"/>
    </row>
    <row r="2074" spans="4:4">
      <c r="D2074" s="291"/>
    </row>
    <row r="2075" spans="4:4">
      <c r="D2075" s="291"/>
    </row>
    <row r="2076" spans="4:4">
      <c r="D2076" s="291"/>
    </row>
    <row r="2077" spans="4:4">
      <c r="D2077" s="291"/>
    </row>
    <row r="2078" spans="4:4">
      <c r="D2078" s="291"/>
    </row>
    <row r="2079" spans="4:4">
      <c r="D2079" s="291"/>
    </row>
    <row r="2080" spans="4:4">
      <c r="D2080" s="291"/>
    </row>
    <row r="2081" spans="4:4">
      <c r="D2081" s="291"/>
    </row>
    <row r="2082" spans="4:4">
      <c r="D2082" s="291"/>
    </row>
    <row r="2083" spans="4:4">
      <c r="D2083" s="291"/>
    </row>
    <row r="2084" spans="4:4">
      <c r="D2084" s="291"/>
    </row>
    <row r="2085" spans="4:4">
      <c r="D2085" s="291"/>
    </row>
    <row r="2086" spans="4:4">
      <c r="D2086" s="291"/>
    </row>
    <row r="2087" spans="4:4">
      <c r="D2087" s="291"/>
    </row>
    <row r="2088" spans="4:4">
      <c r="D2088" s="291"/>
    </row>
    <row r="2089" spans="4:4">
      <c r="D2089" s="291"/>
    </row>
    <row r="2090" spans="4:4">
      <c r="D2090" s="291"/>
    </row>
    <row r="2091" spans="4:4">
      <c r="D2091" s="291"/>
    </row>
    <row r="2092" spans="4:4">
      <c r="D2092" s="291"/>
    </row>
    <row r="2093" spans="4:4">
      <c r="D2093" s="291"/>
    </row>
    <row r="2094" spans="4:4">
      <c r="D2094" s="291"/>
    </row>
    <row r="2095" spans="4:4">
      <c r="D2095" s="291"/>
    </row>
    <row r="2096" spans="4:4">
      <c r="D2096" s="291"/>
    </row>
    <row r="2097" spans="4:4">
      <c r="D2097" s="291"/>
    </row>
    <row r="2098" spans="4:4">
      <c r="D2098" s="291"/>
    </row>
    <row r="2099" spans="4:4">
      <c r="D2099" s="291"/>
    </row>
    <row r="2100" spans="4:4">
      <c r="D2100" s="291"/>
    </row>
    <row r="2101" spans="4:4">
      <c r="D2101" s="291"/>
    </row>
    <row r="2102" spans="4:4">
      <c r="D2102" s="291"/>
    </row>
    <row r="2103" spans="4:4">
      <c r="D2103" s="291"/>
    </row>
    <row r="2104" spans="4:4">
      <c r="D2104" s="291"/>
    </row>
    <row r="2105" spans="4:4">
      <c r="D2105" s="291"/>
    </row>
    <row r="2106" spans="4:4">
      <c r="D2106" s="291"/>
    </row>
    <row r="2107" spans="4:4">
      <c r="D2107" s="291"/>
    </row>
    <row r="2108" spans="4:4">
      <c r="D2108" s="291"/>
    </row>
    <row r="2109" spans="4:4">
      <c r="D2109" s="291"/>
    </row>
    <row r="2110" spans="4:4">
      <c r="D2110" s="291"/>
    </row>
    <row r="2111" spans="4:4">
      <c r="D2111" s="291"/>
    </row>
    <row r="2112" spans="4:4">
      <c r="D2112" s="291"/>
    </row>
    <row r="2113" spans="4:4">
      <c r="D2113" s="291"/>
    </row>
    <row r="2114" spans="4:4">
      <c r="D2114" s="291"/>
    </row>
    <row r="2115" spans="4:4">
      <c r="D2115" s="291"/>
    </row>
    <row r="2116" spans="4:4">
      <c r="D2116" s="291"/>
    </row>
    <row r="2117" spans="4:4">
      <c r="D2117" s="291"/>
    </row>
    <row r="2118" spans="4:4">
      <c r="D2118" s="291"/>
    </row>
    <row r="2119" spans="4:4">
      <c r="D2119" s="291"/>
    </row>
    <row r="2120" spans="4:4">
      <c r="D2120" s="291"/>
    </row>
    <row r="2121" spans="4:4">
      <c r="D2121" s="291"/>
    </row>
    <row r="2122" spans="4:4">
      <c r="D2122" s="291"/>
    </row>
    <row r="2123" spans="4:4">
      <c r="D2123" s="291"/>
    </row>
    <row r="2124" spans="4:4">
      <c r="D2124" s="291"/>
    </row>
    <row r="2125" spans="4:4">
      <c r="D2125" s="291"/>
    </row>
    <row r="2126" spans="4:4">
      <c r="D2126" s="291"/>
    </row>
    <row r="2127" spans="4:4">
      <c r="D2127" s="291"/>
    </row>
    <row r="2128" spans="4:4">
      <c r="D2128" s="291"/>
    </row>
    <row r="2129" spans="4:4">
      <c r="D2129" s="291"/>
    </row>
    <row r="2130" spans="4:4">
      <c r="D2130" s="291"/>
    </row>
    <row r="2131" spans="4:4">
      <c r="D2131" s="291"/>
    </row>
    <row r="2132" spans="4:4">
      <c r="D2132" s="291"/>
    </row>
    <row r="2133" spans="4:4">
      <c r="D2133" s="291"/>
    </row>
    <row r="2134" spans="4:4">
      <c r="D2134" s="291"/>
    </row>
    <row r="2135" spans="4:4">
      <c r="D2135" s="291"/>
    </row>
    <row r="2136" spans="4:4">
      <c r="D2136" s="291"/>
    </row>
    <row r="2137" spans="4:4">
      <c r="D2137" s="291"/>
    </row>
    <row r="2138" spans="4:4">
      <c r="D2138" s="291"/>
    </row>
    <row r="2139" spans="4:4">
      <c r="D2139" s="291"/>
    </row>
    <row r="2140" spans="4:4">
      <c r="D2140" s="291"/>
    </row>
    <row r="2141" spans="4:4">
      <c r="D2141" s="291"/>
    </row>
    <row r="2142" spans="4:4">
      <c r="D2142" s="291"/>
    </row>
    <row r="2143" spans="4:4">
      <c r="D2143" s="291"/>
    </row>
    <row r="2144" spans="4:4">
      <c r="D2144" s="291"/>
    </row>
    <row r="2145" spans="4:4">
      <c r="D2145" s="291"/>
    </row>
    <row r="2146" spans="4:4">
      <c r="D2146" s="291"/>
    </row>
    <row r="2147" spans="4:4">
      <c r="D2147" s="291"/>
    </row>
    <row r="2148" spans="4:4">
      <c r="D2148" s="291"/>
    </row>
    <row r="2149" spans="4:4">
      <c r="D2149" s="291"/>
    </row>
    <row r="2150" spans="4:4">
      <c r="D2150" s="291"/>
    </row>
    <row r="2151" spans="4:4">
      <c r="D2151" s="291"/>
    </row>
    <row r="2152" spans="4:4">
      <c r="D2152" s="291"/>
    </row>
    <row r="2153" spans="4:4">
      <c r="D2153" s="291"/>
    </row>
    <row r="2154" spans="4:4">
      <c r="D2154" s="291"/>
    </row>
    <row r="2155" spans="4:4">
      <c r="D2155" s="291"/>
    </row>
    <row r="2156" spans="4:4">
      <c r="D2156" s="291"/>
    </row>
    <row r="2157" spans="4:4">
      <c r="D2157" s="291"/>
    </row>
    <row r="2158" spans="4:4">
      <c r="D2158" s="291"/>
    </row>
    <row r="2159" spans="4:4">
      <c r="D2159" s="291"/>
    </row>
    <row r="2160" spans="4:4">
      <c r="D2160" s="291"/>
    </row>
    <row r="2161" spans="4:4">
      <c r="D2161" s="291"/>
    </row>
    <row r="2162" spans="4:4">
      <c r="D2162" s="291"/>
    </row>
    <row r="2163" spans="4:4">
      <c r="D2163" s="291"/>
    </row>
    <row r="2164" spans="4:4">
      <c r="D2164" s="291"/>
    </row>
    <row r="2165" spans="4:4">
      <c r="D2165" s="291"/>
    </row>
    <row r="2166" spans="4:4">
      <c r="D2166" s="291"/>
    </row>
    <row r="2167" spans="4:4">
      <c r="D2167" s="291"/>
    </row>
    <row r="2168" spans="4:4">
      <c r="D2168" s="291"/>
    </row>
    <row r="2169" spans="4:4">
      <c r="D2169" s="291"/>
    </row>
    <row r="2170" spans="4:4">
      <c r="D2170" s="291"/>
    </row>
    <row r="2171" spans="4:4">
      <c r="D2171" s="291"/>
    </row>
    <row r="2172" spans="4:4">
      <c r="D2172" s="291"/>
    </row>
    <row r="2173" spans="4:4">
      <c r="D2173" s="291"/>
    </row>
    <row r="2174" spans="4:4">
      <c r="D2174" s="291"/>
    </row>
    <row r="2175" spans="4:4">
      <c r="D2175" s="291"/>
    </row>
    <row r="2176" spans="4:4">
      <c r="D2176" s="291"/>
    </row>
    <row r="2177" spans="4:4">
      <c r="D2177" s="291"/>
    </row>
    <row r="2178" spans="4:4">
      <c r="D2178" s="291"/>
    </row>
    <row r="2179" spans="4:4">
      <c r="D2179" s="291"/>
    </row>
    <row r="2180" spans="4:4">
      <c r="D2180" s="291"/>
    </row>
    <row r="2181" spans="4:4">
      <c r="D2181" s="291"/>
    </row>
    <row r="2182" spans="4:4">
      <c r="D2182" s="291"/>
    </row>
    <row r="2183" spans="4:4">
      <c r="D2183" s="291"/>
    </row>
    <row r="2184" spans="4:4">
      <c r="D2184" s="291"/>
    </row>
    <row r="2185" spans="4:4">
      <c r="D2185" s="291"/>
    </row>
    <row r="2186" spans="4:4">
      <c r="D2186" s="291"/>
    </row>
    <row r="2187" spans="4:4">
      <c r="D2187" s="291"/>
    </row>
    <row r="2188" spans="4:4">
      <c r="D2188" s="291"/>
    </row>
    <row r="2189" spans="4:4">
      <c r="D2189" s="291"/>
    </row>
    <row r="2190" spans="4:4">
      <c r="D2190" s="291"/>
    </row>
    <row r="2191" spans="4:4">
      <c r="D2191" s="291"/>
    </row>
    <row r="2192" spans="4:4">
      <c r="D2192" s="291"/>
    </row>
    <row r="2193" spans="4:4">
      <c r="D2193" s="291"/>
    </row>
    <row r="2194" spans="4:4">
      <c r="D2194" s="291"/>
    </row>
    <row r="2195" spans="4:4">
      <c r="D2195" s="291"/>
    </row>
    <row r="2196" spans="4:4">
      <c r="D2196" s="291"/>
    </row>
    <row r="2197" spans="4:4">
      <c r="D2197" s="291"/>
    </row>
    <row r="2198" spans="4:4">
      <c r="D2198" s="291"/>
    </row>
    <row r="2199" spans="4:4">
      <c r="D2199" s="291"/>
    </row>
    <row r="2200" spans="4:4">
      <c r="D2200" s="291"/>
    </row>
    <row r="2201" spans="4:4">
      <c r="D2201" s="291"/>
    </row>
    <row r="2202" spans="4:4">
      <c r="D2202" s="291"/>
    </row>
    <row r="2203" spans="4:4">
      <c r="D2203" s="291"/>
    </row>
    <row r="2204" spans="4:4">
      <c r="D2204" s="291"/>
    </row>
    <row r="2205" spans="4:4">
      <c r="D2205" s="291"/>
    </row>
    <row r="2206" spans="4:4">
      <c r="D2206" s="291"/>
    </row>
    <row r="2207" spans="4:4">
      <c r="D2207" s="291"/>
    </row>
    <row r="2208" spans="4:4">
      <c r="D2208" s="291"/>
    </row>
    <row r="2209" spans="4:4">
      <c r="D2209" s="291"/>
    </row>
    <row r="2210" spans="4:4">
      <c r="D2210" s="291"/>
    </row>
    <row r="2211" spans="4:4">
      <c r="D2211" s="291"/>
    </row>
    <row r="2212" spans="4:4">
      <c r="D2212" s="291"/>
    </row>
    <row r="2213" spans="4:4">
      <c r="D2213" s="291"/>
    </row>
    <row r="2214" spans="4:4">
      <c r="D2214" s="291"/>
    </row>
    <row r="2215" spans="4:4">
      <c r="D2215" s="291"/>
    </row>
    <row r="2216" spans="4:4">
      <c r="D2216" s="291"/>
    </row>
    <row r="2217" spans="4:4">
      <c r="D2217" s="291"/>
    </row>
    <row r="2218" spans="4:4">
      <c r="D2218" s="291"/>
    </row>
    <row r="2219" spans="4:4">
      <c r="D2219" s="291"/>
    </row>
    <row r="2220" spans="4:4">
      <c r="D2220" s="291"/>
    </row>
    <row r="2221" spans="4:4">
      <c r="D2221" s="291"/>
    </row>
    <row r="2222" spans="4:4">
      <c r="D2222" s="291"/>
    </row>
    <row r="2223" spans="4:4">
      <c r="D2223" s="291"/>
    </row>
    <row r="2224" spans="4:4">
      <c r="D2224" s="291"/>
    </row>
    <row r="2225" spans="4:4">
      <c r="D2225" s="291"/>
    </row>
    <row r="2226" spans="4:4">
      <c r="D2226" s="291"/>
    </row>
    <row r="2227" spans="4:4">
      <c r="D2227" s="291"/>
    </row>
    <row r="2228" spans="4:4">
      <c r="D2228" s="291"/>
    </row>
    <row r="2229" spans="4:4">
      <c r="D2229" s="291"/>
    </row>
    <row r="2230" spans="4:4">
      <c r="D2230" s="291"/>
    </row>
    <row r="2231" spans="4:4">
      <c r="D2231" s="291"/>
    </row>
    <row r="2232" spans="4:4">
      <c r="D2232" s="291"/>
    </row>
    <row r="2233" spans="4:4">
      <c r="D2233" s="291"/>
    </row>
    <row r="2234" spans="4:4">
      <c r="D2234" s="291"/>
    </row>
    <row r="2235" spans="4:4">
      <c r="D2235" s="291"/>
    </row>
    <row r="2236" spans="4:4">
      <c r="D2236" s="291"/>
    </row>
    <row r="2237" spans="4:4">
      <c r="D2237" s="291"/>
    </row>
    <row r="2238" spans="4:4">
      <c r="D2238" s="291"/>
    </row>
    <row r="2239" spans="4:4">
      <c r="D2239" s="291"/>
    </row>
    <row r="2240" spans="4:4">
      <c r="D2240" s="291"/>
    </row>
    <row r="2241" spans="4:4">
      <c r="D2241" s="291"/>
    </row>
    <row r="2242" spans="4:4">
      <c r="D2242" s="291"/>
    </row>
    <row r="2243" spans="4:4">
      <c r="D2243" s="291"/>
    </row>
    <row r="2244" spans="4:4">
      <c r="D2244" s="291"/>
    </row>
    <row r="2245" spans="4:4">
      <c r="D2245" s="291"/>
    </row>
    <row r="2246" spans="4:4">
      <c r="D2246" s="291"/>
    </row>
    <row r="2247" spans="4:4">
      <c r="D2247" s="291"/>
    </row>
    <row r="2248" spans="4:4">
      <c r="D2248" s="291"/>
    </row>
    <row r="2249" spans="4:4">
      <c r="D2249" s="291"/>
    </row>
    <row r="2250" spans="4:4">
      <c r="D2250" s="291"/>
    </row>
    <row r="2251" spans="4:4">
      <c r="D2251" s="291"/>
    </row>
    <row r="2252" spans="4:4">
      <c r="D2252" s="291"/>
    </row>
    <row r="2253" spans="4:4">
      <c r="D2253" s="291"/>
    </row>
    <row r="2254" spans="4:4">
      <c r="D2254" s="291"/>
    </row>
    <row r="2255" spans="4:4">
      <c r="D2255" s="291"/>
    </row>
    <row r="2256" spans="4:4">
      <c r="D2256" s="291"/>
    </row>
    <row r="2257" spans="4:4">
      <c r="D2257" s="291"/>
    </row>
    <row r="2258" spans="4:4">
      <c r="D2258" s="291"/>
    </row>
    <row r="2259" spans="4:4">
      <c r="D2259" s="291"/>
    </row>
    <row r="2260" spans="4:4">
      <c r="D2260" s="291"/>
    </row>
    <row r="2261" spans="4:4">
      <c r="D2261" s="291"/>
    </row>
    <row r="2262" spans="4:4">
      <c r="D2262" s="291"/>
    </row>
    <row r="2263" spans="4:4">
      <c r="D2263" s="291"/>
    </row>
    <row r="2264" spans="4:4">
      <c r="D2264" s="291"/>
    </row>
    <row r="2265" spans="4:4">
      <c r="D2265" s="291"/>
    </row>
    <row r="2266" spans="4:4">
      <c r="D2266" s="291"/>
    </row>
    <row r="2267" spans="4:4">
      <c r="D2267" s="291"/>
    </row>
    <row r="2268" spans="4:4">
      <c r="D2268" s="291"/>
    </row>
    <row r="2269" spans="4:4">
      <c r="D2269" s="291"/>
    </row>
    <row r="2270" spans="4:4">
      <c r="D2270" s="291"/>
    </row>
    <row r="2271" spans="4:4">
      <c r="D2271" s="291"/>
    </row>
    <row r="2272" spans="4:4">
      <c r="D2272" s="291"/>
    </row>
    <row r="2273" spans="4:4">
      <c r="D2273" s="291"/>
    </row>
    <row r="2274" spans="4:4">
      <c r="D2274" s="291"/>
    </row>
    <row r="2275" spans="4:4">
      <c r="D2275" s="291"/>
    </row>
    <row r="2276" spans="4:4">
      <c r="D2276" s="291"/>
    </row>
    <row r="2277" spans="4:4">
      <c r="D2277" s="291"/>
    </row>
    <row r="2278" spans="4:4">
      <c r="D2278" s="291"/>
    </row>
    <row r="2279" spans="4:4">
      <c r="D2279" s="291"/>
    </row>
    <row r="2280" spans="4:4">
      <c r="D2280" s="291"/>
    </row>
    <row r="2281" spans="4:4">
      <c r="D2281" s="291"/>
    </row>
    <row r="2282" spans="4:4">
      <c r="D2282" s="291"/>
    </row>
    <row r="2283" spans="4:4">
      <c r="D2283" s="291"/>
    </row>
    <row r="2284" spans="4:4">
      <c r="D2284" s="291"/>
    </row>
    <row r="2285" spans="4:4">
      <c r="D2285" s="291"/>
    </row>
    <row r="2286" spans="4:4">
      <c r="D2286" s="291"/>
    </row>
    <row r="2287" spans="4:4">
      <c r="D2287" s="291"/>
    </row>
    <row r="2288" spans="4:4">
      <c r="D2288" s="291"/>
    </row>
    <row r="2289" spans="4:4">
      <c r="D2289" s="291"/>
    </row>
    <row r="2290" spans="4:4">
      <c r="D2290" s="291"/>
    </row>
    <row r="2291" spans="4:4">
      <c r="D2291" s="291"/>
    </row>
    <row r="2292" spans="4:4">
      <c r="D2292" s="291"/>
    </row>
    <row r="2293" spans="4:4">
      <c r="D2293" s="291"/>
    </row>
    <row r="2294" spans="4:4">
      <c r="D2294" s="291"/>
    </row>
    <row r="2295" spans="4:4">
      <c r="D2295" s="291"/>
    </row>
    <row r="2296" spans="4:4">
      <c r="D2296" s="291"/>
    </row>
    <row r="2297" spans="4:4">
      <c r="D2297" s="291"/>
    </row>
    <row r="2298" spans="4:4">
      <c r="D2298" s="291"/>
    </row>
    <row r="2299" spans="4:4">
      <c r="D2299" s="291"/>
    </row>
    <row r="2300" spans="4:4">
      <c r="D2300" s="291"/>
    </row>
    <row r="2301" spans="4:4">
      <c r="D2301" s="291"/>
    </row>
    <row r="2302" spans="4:4">
      <c r="D2302" s="291"/>
    </row>
    <row r="2303" spans="4:4">
      <c r="D2303" s="291"/>
    </row>
    <row r="2304" spans="4:4">
      <c r="D2304" s="291"/>
    </row>
    <row r="2305" spans="4:4">
      <c r="D2305" s="291"/>
    </row>
    <row r="2306" spans="4:4">
      <c r="D2306" s="291"/>
    </row>
    <row r="2307" spans="4:4">
      <c r="D2307" s="291"/>
    </row>
    <row r="2308" spans="4:4">
      <c r="D2308" s="291"/>
    </row>
    <row r="2309" spans="4:4">
      <c r="D2309" s="291"/>
    </row>
    <row r="2310" spans="4:4">
      <c r="D2310" s="291"/>
    </row>
    <row r="2311" spans="4:4">
      <c r="D2311" s="291"/>
    </row>
    <row r="2312" spans="4:4">
      <c r="D2312" s="291"/>
    </row>
    <row r="2313" spans="4:4">
      <c r="D2313" s="291"/>
    </row>
    <row r="2314" spans="4:4">
      <c r="D2314" s="291"/>
    </row>
    <row r="2315" spans="4:4">
      <c r="D2315" s="291"/>
    </row>
    <row r="2316" spans="4:4">
      <c r="D2316" s="291"/>
    </row>
    <row r="2317" spans="4:4">
      <c r="D2317" s="291"/>
    </row>
    <row r="2318" spans="4:4">
      <c r="D2318" s="291"/>
    </row>
    <row r="2319" spans="4:4">
      <c r="D2319" s="291"/>
    </row>
    <row r="2320" spans="4:4">
      <c r="D2320" s="291"/>
    </row>
    <row r="2321" spans="4:4">
      <c r="D2321" s="291"/>
    </row>
    <row r="2322" spans="4:4">
      <c r="D2322" s="291"/>
    </row>
    <row r="2323" spans="4:4">
      <c r="D2323" s="291"/>
    </row>
    <row r="2324" spans="4:4">
      <c r="D2324" s="291"/>
    </row>
    <row r="2325" spans="4:4">
      <c r="D2325" s="291"/>
    </row>
    <row r="2326" spans="4:4">
      <c r="D2326" s="291"/>
    </row>
    <row r="2327" spans="4:4">
      <c r="D2327" s="291"/>
    </row>
    <row r="2328" spans="4:4">
      <c r="D2328" s="291"/>
    </row>
    <row r="2329" spans="4:4">
      <c r="D2329" s="291"/>
    </row>
    <row r="2330" spans="4:4">
      <c r="D2330" s="291"/>
    </row>
    <row r="2331" spans="4:4">
      <c r="D2331" s="291"/>
    </row>
    <row r="2332" spans="4:4">
      <c r="D2332" s="291"/>
    </row>
    <row r="2333" spans="4:4">
      <c r="D2333" s="291"/>
    </row>
    <row r="2334" spans="4:4">
      <c r="D2334" s="291"/>
    </row>
    <row r="2335" spans="4:4">
      <c r="D2335" s="291"/>
    </row>
    <row r="2336" spans="4:4">
      <c r="D2336" s="291"/>
    </row>
    <row r="2337" spans="4:4">
      <c r="D2337" s="291"/>
    </row>
    <row r="2338" spans="4:4">
      <c r="D2338" s="291"/>
    </row>
    <row r="2339" spans="4:4">
      <c r="D2339" s="291"/>
    </row>
    <row r="2340" spans="4:4">
      <c r="D2340" s="291"/>
    </row>
    <row r="2341" spans="4:4">
      <c r="D2341" s="291"/>
    </row>
    <row r="2342" spans="4:4">
      <c r="D2342" s="291"/>
    </row>
    <row r="2343" spans="4:4">
      <c r="D2343" s="291"/>
    </row>
    <row r="2344" spans="4:4">
      <c r="D2344" s="291"/>
    </row>
    <row r="2345" spans="4:4">
      <c r="D2345" s="291"/>
    </row>
    <row r="2346" spans="4:4">
      <c r="D2346" s="291"/>
    </row>
    <row r="2347" spans="4:4">
      <c r="D2347" s="291"/>
    </row>
    <row r="2348" spans="4:4">
      <c r="D2348" s="291"/>
    </row>
    <row r="2349" spans="4:4">
      <c r="D2349" s="291"/>
    </row>
    <row r="2350" spans="4:4">
      <c r="D2350" s="291"/>
    </row>
    <row r="2351" spans="4:4">
      <c r="D2351" s="291"/>
    </row>
    <row r="2352" spans="4:4">
      <c r="D2352" s="291"/>
    </row>
    <row r="2353" spans="4:4">
      <c r="D2353" s="291"/>
    </row>
    <row r="2354" spans="4:4">
      <c r="D2354" s="291"/>
    </row>
    <row r="2355" spans="4:4">
      <c r="D2355" s="291"/>
    </row>
    <row r="2356" spans="4:4">
      <c r="D2356" s="291"/>
    </row>
    <row r="2357" spans="4:4">
      <c r="D2357" s="291"/>
    </row>
    <row r="2358" spans="4:4">
      <c r="D2358" s="291"/>
    </row>
    <row r="2359" spans="4:4">
      <c r="D2359" s="291"/>
    </row>
    <row r="2360" spans="4:4">
      <c r="D2360" s="291"/>
    </row>
    <row r="2361" spans="4:4">
      <c r="D2361" s="291"/>
    </row>
    <row r="2362" spans="4:4">
      <c r="D2362" s="291"/>
    </row>
    <row r="2363" spans="4:4">
      <c r="D2363" s="291"/>
    </row>
    <row r="2364" spans="4:4">
      <c r="D2364" s="291"/>
    </row>
    <row r="2365" spans="4:4">
      <c r="D2365" s="291"/>
    </row>
    <row r="2366" spans="4:4">
      <c r="D2366" s="291"/>
    </row>
    <row r="2367" spans="4:4">
      <c r="D2367" s="291"/>
    </row>
    <row r="2368" spans="4:4">
      <c r="D2368" s="291"/>
    </row>
    <row r="2369" spans="4:4">
      <c r="D2369" s="291"/>
    </row>
    <row r="2370" spans="4:4">
      <c r="D2370" s="291"/>
    </row>
    <row r="2371" spans="4:4">
      <c r="D2371" s="291"/>
    </row>
    <row r="2372" spans="4:4">
      <c r="D2372" s="291"/>
    </row>
    <row r="2373" spans="4:4">
      <c r="D2373" s="291"/>
    </row>
    <row r="2374" spans="4:4">
      <c r="D2374" s="291"/>
    </row>
    <row r="2375" spans="4:4">
      <c r="D2375" s="291"/>
    </row>
    <row r="2376" spans="4:4">
      <c r="D2376" s="291"/>
    </row>
    <row r="2377" spans="4:4">
      <c r="D2377" s="291"/>
    </row>
    <row r="2378" spans="4:4">
      <c r="D2378" s="291"/>
    </row>
    <row r="2379" spans="4:4">
      <c r="D2379" s="291"/>
    </row>
    <row r="2380" spans="4:4">
      <c r="D2380" s="291"/>
    </row>
    <row r="2381" spans="4:4">
      <c r="D2381" s="291"/>
    </row>
    <row r="2382" spans="4:4">
      <c r="D2382" s="291"/>
    </row>
    <row r="2383" spans="4:4">
      <c r="D2383" s="291"/>
    </row>
    <row r="2384" spans="4:4">
      <c r="D2384" s="291"/>
    </row>
    <row r="2385" spans="4:4">
      <c r="D2385" s="291"/>
    </row>
    <row r="2386" spans="4:4">
      <c r="D2386" s="291"/>
    </row>
    <row r="2387" spans="4:4">
      <c r="D2387" s="291"/>
    </row>
    <row r="2388" spans="4:4">
      <c r="D2388" s="291"/>
    </row>
    <row r="2389" spans="4:4">
      <c r="D2389" s="291"/>
    </row>
    <row r="2390" spans="4:4">
      <c r="D2390" s="291"/>
    </row>
    <row r="2391" spans="4:4">
      <c r="D2391" s="291"/>
    </row>
    <row r="2392" spans="4:4">
      <c r="D2392" s="291"/>
    </row>
    <row r="2393" spans="4:4">
      <c r="D2393" s="291"/>
    </row>
    <row r="2394" spans="4:4">
      <c r="D2394" s="291"/>
    </row>
    <row r="2395" spans="4:4">
      <c r="D2395" s="291"/>
    </row>
    <row r="2396" spans="4:4">
      <c r="D2396" s="291"/>
    </row>
    <row r="2397" spans="4:4">
      <c r="D2397" s="291"/>
    </row>
    <row r="2398" spans="4:4">
      <c r="D2398" s="291"/>
    </row>
    <row r="2399" spans="4:4">
      <c r="D2399" s="291"/>
    </row>
    <row r="2400" spans="4:4">
      <c r="D2400" s="291"/>
    </row>
    <row r="2401" spans="4:4">
      <c r="D2401" s="291"/>
    </row>
    <row r="2402" spans="4:4">
      <c r="D2402" s="291"/>
    </row>
    <row r="2403" spans="4:4">
      <c r="D2403" s="291"/>
    </row>
    <row r="2404" spans="4:4">
      <c r="D2404" s="291"/>
    </row>
    <row r="2405" spans="4:4">
      <c r="D2405" s="291"/>
    </row>
    <row r="2406" spans="4:4">
      <c r="D2406" s="291"/>
    </row>
    <row r="2407" spans="4:4">
      <c r="D2407" s="291"/>
    </row>
    <row r="2408" spans="4:4">
      <c r="D2408" s="291"/>
    </row>
    <row r="2409" spans="4:4">
      <c r="D2409" s="291"/>
    </row>
    <row r="2410" spans="4:4">
      <c r="D2410" s="291"/>
    </row>
    <row r="2411" spans="4:4">
      <c r="D2411" s="291"/>
    </row>
    <row r="2412" spans="4:4">
      <c r="D2412" s="291"/>
    </row>
    <row r="2413" spans="4:4">
      <c r="D2413" s="291"/>
    </row>
    <row r="2414" spans="4:4">
      <c r="D2414" s="291"/>
    </row>
    <row r="2415" spans="4:4">
      <c r="D2415" s="291"/>
    </row>
    <row r="2416" spans="4:4">
      <c r="D2416" s="291"/>
    </row>
    <row r="2417" spans="4:4">
      <c r="D2417" s="291"/>
    </row>
    <row r="2418" spans="4:4">
      <c r="D2418" s="291"/>
    </row>
    <row r="2419" spans="4:4">
      <c r="D2419" s="291"/>
    </row>
    <row r="2420" spans="4:4">
      <c r="D2420" s="291"/>
    </row>
    <row r="2421" spans="4:4">
      <c r="D2421" s="291"/>
    </row>
    <row r="2422" spans="4:4">
      <c r="D2422" s="291"/>
    </row>
    <row r="2423" spans="4:4">
      <c r="D2423" s="291"/>
    </row>
    <row r="2424" spans="4:4">
      <c r="D2424" s="291"/>
    </row>
    <row r="2425" spans="4:4">
      <c r="D2425" s="291"/>
    </row>
    <row r="2426" spans="4:4">
      <c r="D2426" s="291"/>
    </row>
    <row r="2427" spans="4:4">
      <c r="D2427" s="291"/>
    </row>
    <row r="2428" spans="4:4">
      <c r="D2428" s="291"/>
    </row>
    <row r="2429" spans="4:4">
      <c r="D2429" s="291"/>
    </row>
    <row r="2430" spans="4:4">
      <c r="D2430" s="291"/>
    </row>
    <row r="2431" spans="4:4">
      <c r="D2431" s="291"/>
    </row>
    <row r="2432" spans="4:4">
      <c r="D2432" s="291"/>
    </row>
    <row r="2433" spans="4:4">
      <c r="D2433" s="291"/>
    </row>
    <row r="2434" spans="4:4">
      <c r="D2434" s="291"/>
    </row>
    <row r="2435" spans="4:4">
      <c r="D2435" s="291"/>
    </row>
    <row r="2436" spans="4:4">
      <c r="D2436" s="291"/>
    </row>
    <row r="2437" spans="4:4">
      <c r="D2437" s="291"/>
    </row>
    <row r="2438" spans="4:4">
      <c r="D2438" s="291"/>
    </row>
    <row r="2439" spans="4:4">
      <c r="D2439" s="291"/>
    </row>
    <row r="2440" spans="4:4">
      <c r="D2440" s="291"/>
    </row>
    <row r="2441" spans="4:4">
      <c r="D2441" s="291"/>
    </row>
    <row r="2442" spans="4:4">
      <c r="D2442" s="291"/>
    </row>
    <row r="2443" spans="4:4">
      <c r="D2443" s="291"/>
    </row>
    <row r="2444" spans="4:4">
      <c r="D2444" s="291"/>
    </row>
    <row r="2445" spans="4:4">
      <c r="D2445" s="291"/>
    </row>
    <row r="2446" spans="4:4">
      <c r="D2446" s="291"/>
    </row>
    <row r="2447" spans="4:4">
      <c r="D2447" s="291"/>
    </row>
    <row r="2448" spans="4:4">
      <c r="D2448" s="291"/>
    </row>
    <row r="2449" spans="4:4">
      <c r="D2449" s="291"/>
    </row>
    <row r="2450" spans="4:4">
      <c r="D2450" s="291"/>
    </row>
    <row r="2451" spans="4:4">
      <c r="D2451" s="291"/>
    </row>
    <row r="2452" spans="4:4">
      <c r="D2452" s="291"/>
    </row>
    <row r="2453" spans="4:4">
      <c r="D2453" s="291"/>
    </row>
    <row r="2454" spans="4:4">
      <c r="D2454" s="291"/>
    </row>
    <row r="2455" spans="4:4">
      <c r="D2455" s="291"/>
    </row>
    <row r="2456" spans="4:4">
      <c r="D2456" s="291"/>
    </row>
    <row r="2457" spans="4:4">
      <c r="D2457" s="291"/>
    </row>
    <row r="2458" spans="4:4">
      <c r="D2458" s="291"/>
    </row>
    <row r="2459" spans="4:4">
      <c r="D2459" s="291"/>
    </row>
    <row r="2460" spans="4:4">
      <c r="D2460" s="291"/>
    </row>
    <row r="2461" spans="4:4">
      <c r="D2461" s="291"/>
    </row>
    <row r="2462" spans="4:4">
      <c r="D2462" s="291"/>
    </row>
    <row r="2463" spans="4:4">
      <c r="D2463" s="291"/>
    </row>
    <row r="2464" spans="4:4">
      <c r="D2464" s="291"/>
    </row>
    <row r="2465" spans="4:4">
      <c r="D2465" s="291"/>
    </row>
    <row r="2466" spans="4:4">
      <c r="D2466" s="291"/>
    </row>
    <row r="2467" spans="4:4">
      <c r="D2467" s="291"/>
    </row>
    <row r="2468" spans="4:4">
      <c r="D2468" s="291"/>
    </row>
    <row r="2469" spans="4:4">
      <c r="D2469" s="291"/>
    </row>
    <row r="2470" spans="4:4">
      <c r="D2470" s="291"/>
    </row>
    <row r="2471" spans="4:4">
      <c r="D2471" s="291"/>
    </row>
    <row r="2472" spans="4:4">
      <c r="D2472" s="291"/>
    </row>
    <row r="2473" spans="4:4">
      <c r="D2473" s="291"/>
    </row>
    <row r="2474" spans="4:4">
      <c r="D2474" s="291"/>
    </row>
    <row r="2475" spans="4:4">
      <c r="D2475" s="291"/>
    </row>
    <row r="2476" spans="4:4">
      <c r="D2476" s="291"/>
    </row>
    <row r="2477" spans="4:4">
      <c r="D2477" s="291"/>
    </row>
    <row r="2478" spans="4:4">
      <c r="D2478" s="291"/>
    </row>
    <row r="2479" spans="4:4">
      <c r="D2479" s="291"/>
    </row>
    <row r="2480" spans="4:4">
      <c r="D2480" s="291"/>
    </row>
    <row r="2481" spans="4:4">
      <c r="D2481" s="291"/>
    </row>
    <row r="2482" spans="4:4">
      <c r="D2482" s="291"/>
    </row>
    <row r="2483" spans="4:4">
      <c r="D2483" s="291"/>
    </row>
    <row r="2484" spans="4:4">
      <c r="D2484" s="291"/>
    </row>
    <row r="2485" spans="4:4">
      <c r="D2485" s="291"/>
    </row>
    <row r="2486" spans="4:4">
      <c r="D2486" s="291"/>
    </row>
    <row r="2487" spans="4:4">
      <c r="D2487" s="291"/>
    </row>
    <row r="2488" spans="4:4">
      <c r="D2488" s="291"/>
    </row>
    <row r="2489" spans="4:4">
      <c r="D2489" s="291"/>
    </row>
    <row r="2490" spans="4:4">
      <c r="D2490" s="291"/>
    </row>
    <row r="2491" spans="4:4">
      <c r="D2491" s="291"/>
    </row>
    <row r="2492" spans="4:4">
      <c r="D2492" s="291"/>
    </row>
    <row r="2493" spans="4:4">
      <c r="D2493" s="291"/>
    </row>
    <row r="2494" spans="4:4">
      <c r="D2494" s="291"/>
    </row>
    <row r="2495" spans="4:4">
      <c r="D2495" s="291"/>
    </row>
    <row r="2496" spans="4:4">
      <c r="D2496" s="291"/>
    </row>
    <row r="2497" spans="4:4">
      <c r="D2497" s="291"/>
    </row>
    <row r="2498" spans="4:4">
      <c r="D2498" s="291"/>
    </row>
    <row r="2499" spans="4:4">
      <c r="D2499" s="291"/>
    </row>
    <row r="2500" spans="4:4">
      <c r="D2500" s="291"/>
    </row>
    <row r="2501" spans="4:4">
      <c r="D2501" s="291"/>
    </row>
    <row r="2502" spans="4:4">
      <c r="D2502" s="291"/>
    </row>
    <row r="2503" spans="4:4">
      <c r="D2503" s="291"/>
    </row>
    <row r="2504" spans="4:4">
      <c r="D2504" s="291"/>
    </row>
    <row r="2505" spans="4:4">
      <c r="D2505" s="291"/>
    </row>
    <row r="2506" spans="4:4">
      <c r="D2506" s="291"/>
    </row>
    <row r="2507" spans="4:4">
      <c r="D2507" s="291"/>
    </row>
    <row r="2508" spans="4:4">
      <c r="D2508" s="291"/>
    </row>
    <row r="2509" spans="4:4">
      <c r="D2509" s="291"/>
    </row>
    <row r="2510" spans="4:4">
      <c r="D2510" s="291"/>
    </row>
    <row r="2511" spans="4:4">
      <c r="D2511" s="291"/>
    </row>
    <row r="2512" spans="4:4">
      <c r="D2512" s="291"/>
    </row>
    <row r="2513" spans="4:4">
      <c r="D2513" s="291"/>
    </row>
    <row r="2514" spans="4:4">
      <c r="D2514" s="291"/>
    </row>
    <row r="2515" spans="4:4">
      <c r="D2515" s="291"/>
    </row>
    <row r="2516" spans="4:4">
      <c r="D2516" s="291"/>
    </row>
    <row r="2517" spans="4:4">
      <c r="D2517" s="291"/>
    </row>
    <row r="2518" spans="4:4">
      <c r="D2518" s="291"/>
    </row>
    <row r="2519" spans="4:4">
      <c r="D2519" s="291"/>
    </row>
    <row r="2520" spans="4:4">
      <c r="D2520" s="291"/>
    </row>
    <row r="2521" spans="4:4">
      <c r="D2521" s="291"/>
    </row>
    <row r="2522" spans="4:4">
      <c r="D2522" s="291"/>
    </row>
    <row r="2523" spans="4:4">
      <c r="D2523" s="291"/>
    </row>
    <row r="2524" spans="4:4">
      <c r="D2524" s="291"/>
    </row>
    <row r="2525" spans="4:4">
      <c r="D2525" s="291"/>
    </row>
    <row r="2526" spans="4:4">
      <c r="D2526" s="291"/>
    </row>
    <row r="2527" spans="4:4">
      <c r="D2527" s="291"/>
    </row>
    <row r="2528" spans="4:4">
      <c r="D2528" s="291"/>
    </row>
    <row r="2529" spans="4:4">
      <c r="D2529" s="291"/>
    </row>
    <row r="2530" spans="4:4">
      <c r="D2530" s="291"/>
    </row>
    <row r="2531" spans="4:4">
      <c r="D2531" s="291"/>
    </row>
    <row r="2532" spans="4:4">
      <c r="D2532" s="291"/>
    </row>
    <row r="2533" spans="4:4">
      <c r="D2533" s="291"/>
    </row>
    <row r="2534" spans="4:4">
      <c r="D2534" s="291"/>
    </row>
    <row r="2535" spans="4:4">
      <c r="D2535" s="291"/>
    </row>
    <row r="2536" spans="4:4">
      <c r="D2536" s="291"/>
    </row>
    <row r="2537" spans="4:4">
      <c r="D2537" s="291"/>
    </row>
    <row r="2538" spans="4:4">
      <c r="D2538" s="291"/>
    </row>
    <row r="2539" spans="4:4">
      <c r="D2539" s="291"/>
    </row>
    <row r="2540" spans="4:4">
      <c r="D2540" s="291"/>
    </row>
    <row r="2541" spans="4:4">
      <c r="D2541" s="291"/>
    </row>
    <row r="2542" spans="4:4">
      <c r="D2542" s="291"/>
    </row>
    <row r="2543" spans="4:4">
      <c r="D2543" s="291"/>
    </row>
    <row r="2544" spans="4:4">
      <c r="D2544" s="291"/>
    </row>
    <row r="2545" spans="4:4">
      <c r="D2545" s="291"/>
    </row>
    <row r="2546" spans="4:4">
      <c r="D2546" s="291"/>
    </row>
    <row r="2547" spans="4:4">
      <c r="D2547" s="291"/>
    </row>
    <row r="2548" spans="4:4">
      <c r="D2548" s="291"/>
    </row>
    <row r="2549" spans="4:4">
      <c r="D2549" s="291"/>
    </row>
    <row r="2550" spans="4:4">
      <c r="D2550" s="291"/>
    </row>
    <row r="2551" spans="4:4">
      <c r="D2551" s="291"/>
    </row>
    <row r="2552" spans="4:4">
      <c r="D2552" s="291"/>
    </row>
    <row r="2553" spans="4:4">
      <c r="D2553" s="291"/>
    </row>
    <row r="2554" spans="4:4">
      <c r="D2554" s="291"/>
    </row>
    <row r="2555" spans="4:4">
      <c r="D2555" s="291"/>
    </row>
    <row r="2556" spans="4:4">
      <c r="D2556" s="291"/>
    </row>
    <row r="2557" spans="4:4">
      <c r="D2557" s="291"/>
    </row>
    <row r="2558" spans="4:4">
      <c r="D2558" s="291"/>
    </row>
    <row r="2559" spans="4:4">
      <c r="D2559" s="291"/>
    </row>
    <row r="2560" spans="4:4">
      <c r="D2560" s="291"/>
    </row>
    <row r="2561" spans="4:4">
      <c r="D2561" s="291"/>
    </row>
    <row r="2562" spans="4:4">
      <c r="D2562" s="291"/>
    </row>
    <row r="2563" spans="4:4">
      <c r="D2563" s="291"/>
    </row>
    <row r="2564" spans="4:4">
      <c r="D2564" s="291"/>
    </row>
    <row r="2565" spans="4:4">
      <c r="D2565" s="291"/>
    </row>
    <row r="2566" spans="4:4">
      <c r="D2566" s="291"/>
    </row>
    <row r="2567" spans="4:4">
      <c r="D2567" s="291"/>
    </row>
    <row r="2568" spans="4:4">
      <c r="D2568" s="291"/>
    </row>
    <row r="2569" spans="4:4">
      <c r="D2569" s="291"/>
    </row>
    <row r="2570" spans="4:4">
      <c r="D2570" s="291"/>
    </row>
    <row r="2571" spans="4:4">
      <c r="D2571" s="291"/>
    </row>
    <row r="2572" spans="4:4">
      <c r="D2572" s="291"/>
    </row>
    <row r="2573" spans="4:4">
      <c r="D2573" s="291"/>
    </row>
    <row r="2574" spans="4:4">
      <c r="D2574" s="291"/>
    </row>
    <row r="2575" spans="4:4">
      <c r="D2575" s="291"/>
    </row>
    <row r="2576" spans="4:4">
      <c r="D2576" s="291"/>
    </row>
    <row r="2577" spans="4:4">
      <c r="D2577" s="291"/>
    </row>
    <row r="2578" spans="4:4">
      <c r="D2578" s="291"/>
    </row>
    <row r="2579" spans="4:4">
      <c r="D2579" s="291"/>
    </row>
    <row r="2580" spans="4:4">
      <c r="D2580" s="291"/>
    </row>
    <row r="2581" spans="4:4">
      <c r="D2581" s="291"/>
    </row>
    <row r="2582" spans="4:4">
      <c r="D2582" s="291"/>
    </row>
    <row r="2583" spans="4:4">
      <c r="D2583" s="291"/>
    </row>
    <row r="2584" spans="4:4">
      <c r="D2584" s="291"/>
    </row>
    <row r="2585" spans="4:4">
      <c r="D2585" s="291"/>
    </row>
    <row r="2586" spans="4:4">
      <c r="D2586" s="291"/>
    </row>
    <row r="2587" spans="4:4">
      <c r="D2587" s="291"/>
    </row>
    <row r="2588" spans="4:4">
      <c r="D2588" s="291"/>
    </row>
    <row r="2589" spans="4:4">
      <c r="D2589" s="291"/>
    </row>
    <row r="2590" spans="4:4">
      <c r="D2590" s="291"/>
    </row>
    <row r="2591" spans="4:4">
      <c r="D2591" s="291"/>
    </row>
    <row r="2592" spans="4:4">
      <c r="D2592" s="291"/>
    </row>
    <row r="2593" spans="4:4">
      <c r="D2593" s="291"/>
    </row>
    <row r="2594" spans="4:4">
      <c r="D2594" s="291"/>
    </row>
    <row r="2595" spans="4:4">
      <c r="D2595" s="291"/>
    </row>
    <row r="2596" spans="4:4">
      <c r="D2596" s="291"/>
    </row>
    <row r="2597" spans="4:4">
      <c r="D2597" s="291"/>
    </row>
    <row r="2598" spans="4:4">
      <c r="D2598" s="291"/>
    </row>
    <row r="2599" spans="4:4">
      <c r="D2599" s="291"/>
    </row>
    <row r="2600" spans="4:4">
      <c r="D2600" s="291"/>
    </row>
    <row r="2601" spans="4:4">
      <c r="D2601" s="291"/>
    </row>
    <row r="2602" spans="4:4">
      <c r="D2602" s="291"/>
    </row>
    <row r="2603" spans="4:4">
      <c r="D2603" s="291"/>
    </row>
    <row r="2604" spans="4:4">
      <c r="D2604" s="291"/>
    </row>
    <row r="2605" spans="4:4">
      <c r="D2605" s="291"/>
    </row>
    <row r="2606" spans="4:4">
      <c r="D2606" s="291"/>
    </row>
    <row r="2607" spans="4:4">
      <c r="D2607" s="291"/>
    </row>
    <row r="2608" spans="4:4">
      <c r="D2608" s="291"/>
    </row>
    <row r="2609" spans="4:4">
      <c r="D2609" s="291"/>
    </row>
    <row r="2610" spans="4:4">
      <c r="D2610" s="291"/>
    </row>
    <row r="2611" spans="4:4">
      <c r="D2611" s="291"/>
    </row>
    <row r="2612" spans="4:4">
      <c r="D2612" s="291"/>
    </row>
    <row r="2613" spans="4:4">
      <c r="D2613" s="291"/>
    </row>
    <row r="2614" spans="4:4">
      <c r="D2614" s="291"/>
    </row>
    <row r="2615" spans="4:4">
      <c r="D2615" s="291"/>
    </row>
    <row r="2616" spans="4:4">
      <c r="D2616" s="291"/>
    </row>
    <row r="2617" spans="4:4">
      <c r="D2617" s="291"/>
    </row>
    <row r="2618" spans="4:4">
      <c r="D2618" s="291"/>
    </row>
    <row r="2619" spans="4:4">
      <c r="D2619" s="291"/>
    </row>
    <row r="2620" spans="4:4">
      <c r="D2620" s="291"/>
    </row>
    <row r="2621" spans="4:4">
      <c r="D2621" s="291"/>
    </row>
    <row r="2622" spans="4:4">
      <c r="D2622" s="291"/>
    </row>
    <row r="2623" spans="4:4">
      <c r="D2623" s="291"/>
    </row>
    <row r="2624" spans="4:4">
      <c r="D2624" s="291"/>
    </row>
    <row r="2625" spans="4:4">
      <c r="D2625" s="291"/>
    </row>
    <row r="2626" spans="4:4">
      <c r="D2626" s="291"/>
    </row>
    <row r="2627" spans="4:4">
      <c r="D2627" s="291"/>
    </row>
    <row r="2628" spans="4:4">
      <c r="D2628" s="291"/>
    </row>
    <row r="2629" spans="4:4">
      <c r="D2629" s="291"/>
    </row>
    <row r="2630" spans="4:4">
      <c r="D2630" s="291"/>
    </row>
    <row r="2631" spans="4:4">
      <c r="D2631" s="291"/>
    </row>
    <row r="2632" spans="4:4">
      <c r="D2632" s="291"/>
    </row>
    <row r="2633" spans="4:4">
      <c r="D2633" s="291"/>
    </row>
    <row r="2634" spans="4:4">
      <c r="D2634" s="291"/>
    </row>
    <row r="2635" spans="4:4">
      <c r="D2635" s="291"/>
    </row>
    <row r="2636" spans="4:4">
      <c r="D2636" s="291"/>
    </row>
    <row r="2637" spans="4:4">
      <c r="D2637" s="291"/>
    </row>
    <row r="2638" spans="4:4">
      <c r="D2638" s="291"/>
    </row>
    <row r="2639" spans="4:4">
      <c r="D2639" s="291"/>
    </row>
    <row r="2640" spans="4:4">
      <c r="D2640" s="291"/>
    </row>
    <row r="2641" spans="4:4">
      <c r="D2641" s="291"/>
    </row>
    <row r="2642" spans="4:4">
      <c r="D2642" s="291"/>
    </row>
    <row r="2643" spans="4:4">
      <c r="D2643" s="291"/>
    </row>
    <row r="2644" spans="4:4">
      <c r="D2644" s="291"/>
    </row>
    <row r="2645" spans="4:4">
      <c r="D2645" s="291"/>
    </row>
    <row r="2646" spans="4:4">
      <c r="D2646" s="291"/>
    </row>
    <row r="2647" spans="4:4">
      <c r="D2647" s="291"/>
    </row>
    <row r="2648" spans="4:4">
      <c r="D2648" s="291"/>
    </row>
    <row r="2649" spans="4:4">
      <c r="D2649" s="291"/>
    </row>
    <row r="2650" spans="4:4">
      <c r="D2650" s="291"/>
    </row>
    <row r="2651" spans="4:4">
      <c r="D2651" s="291"/>
    </row>
    <row r="2652" spans="4:4">
      <c r="D2652" s="291"/>
    </row>
    <row r="2653" spans="4:4">
      <c r="D2653" s="291"/>
    </row>
    <row r="2654" spans="4:4">
      <c r="D2654" s="291"/>
    </row>
    <row r="2655" spans="4:4">
      <c r="D2655" s="291"/>
    </row>
    <row r="2656" spans="4:4">
      <c r="D2656" s="291"/>
    </row>
    <row r="2657" spans="4:4">
      <c r="D2657" s="291"/>
    </row>
    <row r="2658" spans="4:4">
      <c r="D2658" s="291"/>
    </row>
    <row r="2659" spans="4:4">
      <c r="D2659" s="291"/>
    </row>
    <row r="2660" spans="4:4">
      <c r="D2660" s="291"/>
    </row>
    <row r="2661" spans="4:4">
      <c r="D2661" s="291"/>
    </row>
    <row r="2662" spans="4:4">
      <c r="D2662" s="291"/>
    </row>
    <row r="2663" spans="4:4">
      <c r="D2663" s="291"/>
    </row>
    <row r="2664" spans="4:4">
      <c r="D2664" s="291"/>
    </row>
    <row r="2665" spans="4:4">
      <c r="D2665" s="291"/>
    </row>
    <row r="2666" spans="4:4">
      <c r="D2666" s="291"/>
    </row>
    <row r="2667" spans="4:4">
      <c r="D2667" s="291"/>
    </row>
    <row r="2668" spans="4:4">
      <c r="D2668" s="291"/>
    </row>
    <row r="2669" spans="4:4">
      <c r="D2669" s="291"/>
    </row>
    <row r="2670" spans="4:4">
      <c r="D2670" s="291"/>
    </row>
    <row r="2671" spans="4:4">
      <c r="D2671" s="291"/>
    </row>
    <row r="2672" spans="4:4">
      <c r="D2672" s="291"/>
    </row>
    <row r="2673" spans="4:4">
      <c r="D2673" s="291"/>
    </row>
    <row r="2674" spans="4:4">
      <c r="D2674" s="291"/>
    </row>
    <row r="2675" spans="4:4">
      <c r="D2675" s="291"/>
    </row>
    <row r="2676" spans="4:4">
      <c r="D2676" s="291"/>
    </row>
    <row r="2677" spans="4:4">
      <c r="D2677" s="291"/>
    </row>
    <row r="2678" spans="4:4">
      <c r="D2678" s="291"/>
    </row>
    <row r="2679" spans="4:4">
      <c r="D2679" s="291"/>
    </row>
    <row r="2680" spans="4:4">
      <c r="D2680" s="291"/>
    </row>
    <row r="2681" spans="4:4">
      <c r="D2681" s="291"/>
    </row>
    <row r="2682" spans="4:4">
      <c r="D2682" s="291"/>
    </row>
    <row r="2683" spans="4:4">
      <c r="D2683" s="291"/>
    </row>
    <row r="2684" spans="4:4">
      <c r="D2684" s="291"/>
    </row>
    <row r="2685" spans="4:4">
      <c r="D2685" s="291"/>
    </row>
    <row r="2686" spans="4:4">
      <c r="D2686" s="291"/>
    </row>
    <row r="2687" spans="4:4">
      <c r="D2687" s="291"/>
    </row>
    <row r="2688" spans="4:4">
      <c r="D2688" s="291"/>
    </row>
    <row r="2689" spans="4:4">
      <c r="D2689" s="291"/>
    </row>
    <row r="2690" spans="4:4">
      <c r="D2690" s="291"/>
    </row>
    <row r="2691" spans="4:4">
      <c r="D2691" s="291"/>
    </row>
    <row r="2692" spans="4:4">
      <c r="D2692" s="291"/>
    </row>
    <row r="2693" spans="4:4">
      <c r="D2693" s="291"/>
    </row>
    <row r="2694" spans="4:4">
      <c r="D2694" s="291"/>
    </row>
    <row r="2695" spans="4:4">
      <c r="D2695" s="291"/>
    </row>
    <row r="2696" spans="4:4">
      <c r="D2696" s="291"/>
    </row>
    <row r="2697" spans="4:4">
      <c r="D2697" s="291"/>
    </row>
    <row r="2698" spans="4:4">
      <c r="D2698" s="291"/>
    </row>
    <row r="2699" spans="4:4">
      <c r="D2699" s="291"/>
    </row>
    <row r="2700" spans="4:4">
      <c r="D2700" s="291"/>
    </row>
    <row r="2701" spans="4:4">
      <c r="D2701" s="291"/>
    </row>
    <row r="2702" spans="4:4">
      <c r="D2702" s="291"/>
    </row>
    <row r="2703" spans="4:4">
      <c r="D2703" s="291"/>
    </row>
    <row r="2704" spans="4:4">
      <c r="D2704" s="291"/>
    </row>
    <row r="2705" spans="4:4">
      <c r="D2705" s="291"/>
    </row>
    <row r="2706" spans="4:4">
      <c r="D2706" s="291"/>
    </row>
    <row r="2707" spans="4:4">
      <c r="D2707" s="291"/>
    </row>
    <row r="2708" spans="4:4">
      <c r="D2708" s="291"/>
    </row>
    <row r="2709" spans="4:4">
      <c r="D2709" s="291"/>
    </row>
    <row r="2710" spans="4:4">
      <c r="D2710" s="291"/>
    </row>
    <row r="2711" spans="4:4">
      <c r="D2711" s="291"/>
    </row>
    <row r="2712" spans="4:4">
      <c r="D2712" s="291"/>
    </row>
    <row r="2713" spans="4:4">
      <c r="D2713" s="291"/>
    </row>
    <row r="2714" spans="4:4">
      <c r="D2714" s="291"/>
    </row>
    <row r="2715" spans="4:4">
      <c r="D2715" s="291"/>
    </row>
    <row r="2716" spans="4:4">
      <c r="D2716" s="291"/>
    </row>
    <row r="2717" spans="4:4">
      <c r="D2717" s="291"/>
    </row>
    <row r="2718" spans="4:4">
      <c r="D2718" s="291"/>
    </row>
    <row r="2719" spans="4:4">
      <c r="D2719" s="291"/>
    </row>
    <row r="2720" spans="4:4">
      <c r="D2720" s="291"/>
    </row>
    <row r="2721" spans="4:4">
      <c r="D2721" s="291"/>
    </row>
    <row r="2722" spans="4:4">
      <c r="D2722" s="291"/>
    </row>
    <row r="2723" spans="4:4">
      <c r="D2723" s="291"/>
    </row>
    <row r="2724" spans="4:4">
      <c r="D2724" s="291"/>
    </row>
    <row r="2725" spans="4:4">
      <c r="D2725" s="291"/>
    </row>
    <row r="2726" spans="4:4">
      <c r="D2726" s="291"/>
    </row>
    <row r="2727" spans="4:4">
      <c r="D2727" s="291"/>
    </row>
    <row r="2728" spans="4:4">
      <c r="D2728" s="291"/>
    </row>
    <row r="2729" spans="4:4">
      <c r="D2729" s="291"/>
    </row>
    <row r="2730" spans="4:4">
      <c r="D2730" s="291"/>
    </row>
    <row r="2731" spans="4:4">
      <c r="D2731" s="291"/>
    </row>
    <row r="2732" spans="4:4">
      <c r="D2732" s="291"/>
    </row>
    <row r="2733" spans="4:4">
      <c r="D2733" s="291"/>
    </row>
    <row r="2734" spans="4:4">
      <c r="D2734" s="291"/>
    </row>
    <row r="2735" spans="4:4">
      <c r="D2735" s="291"/>
    </row>
    <row r="2736" spans="4:4">
      <c r="D2736" s="291"/>
    </row>
    <row r="2737" spans="4:4">
      <c r="D2737" s="291"/>
    </row>
    <row r="2738" spans="4:4">
      <c r="D2738" s="291"/>
    </row>
    <row r="2739" spans="4:4">
      <c r="D2739" s="291"/>
    </row>
    <row r="2740" spans="4:4">
      <c r="D2740" s="291"/>
    </row>
    <row r="2741" spans="4:4">
      <c r="D2741" s="291"/>
    </row>
    <row r="2742" spans="4:4">
      <c r="D2742" s="291"/>
    </row>
    <row r="2743" spans="4:4">
      <c r="D2743" s="291"/>
    </row>
    <row r="2744" spans="4:4">
      <c r="D2744" s="291"/>
    </row>
    <row r="2745" spans="4:4">
      <c r="D2745" s="291"/>
    </row>
    <row r="2746" spans="4:4">
      <c r="D2746" s="291"/>
    </row>
    <row r="2747" spans="4:4">
      <c r="D2747" s="291"/>
    </row>
    <row r="2748" spans="4:4">
      <c r="D2748" s="291"/>
    </row>
    <row r="2749" spans="4:4">
      <c r="D2749" s="291"/>
    </row>
    <row r="2750" spans="4:4">
      <c r="D2750" s="291"/>
    </row>
    <row r="2751" spans="4:4">
      <c r="D2751" s="291"/>
    </row>
    <row r="2752" spans="4:4">
      <c r="D2752" s="291"/>
    </row>
    <row r="2753" spans="4:4">
      <c r="D2753" s="291"/>
    </row>
    <row r="2754" spans="4:4">
      <c r="D2754" s="291"/>
    </row>
    <row r="2755" spans="4:4">
      <c r="D2755" s="291"/>
    </row>
    <row r="2756" spans="4:4">
      <c r="D2756" s="291"/>
    </row>
    <row r="2757" spans="4:4">
      <c r="D2757" s="291"/>
    </row>
    <row r="2758" spans="4:4">
      <c r="D2758" s="291"/>
    </row>
    <row r="2759" spans="4:4">
      <c r="D2759" s="291"/>
    </row>
    <row r="2760" spans="4:4">
      <c r="D2760" s="291"/>
    </row>
    <row r="2761" spans="4:4">
      <c r="D2761" s="291"/>
    </row>
    <row r="2762" spans="4:4">
      <c r="D2762" s="291"/>
    </row>
    <row r="2763" spans="4:4">
      <c r="D2763" s="291"/>
    </row>
    <row r="2764" spans="4:4">
      <c r="D2764" s="291"/>
    </row>
    <row r="2765" spans="4:4">
      <c r="D2765" s="291"/>
    </row>
    <row r="2766" spans="4:4">
      <c r="D2766" s="291"/>
    </row>
    <row r="2767" spans="4:4">
      <c r="D2767" s="291"/>
    </row>
    <row r="2768" spans="4:4">
      <c r="D2768" s="291"/>
    </row>
    <row r="2769" spans="4:4">
      <c r="D2769" s="291"/>
    </row>
    <row r="2770" spans="4:4">
      <c r="D2770" s="291"/>
    </row>
    <row r="2771" spans="4:4">
      <c r="D2771" s="291"/>
    </row>
    <row r="2772" spans="4:4">
      <c r="D2772" s="291"/>
    </row>
    <row r="2773" spans="4:4">
      <c r="D2773" s="291"/>
    </row>
    <row r="2774" spans="4:4">
      <c r="D2774" s="291"/>
    </row>
    <row r="2775" spans="4:4">
      <c r="D2775" s="291"/>
    </row>
    <row r="2776" spans="4:4">
      <c r="D2776" s="291"/>
    </row>
    <row r="2777" spans="4:4">
      <c r="D2777" s="291"/>
    </row>
    <row r="2778" spans="4:4">
      <c r="D2778" s="291"/>
    </row>
    <row r="2779" spans="4:4">
      <c r="D2779" s="291"/>
    </row>
    <row r="2780" spans="4:4">
      <c r="D2780" s="291"/>
    </row>
    <row r="2781" spans="4:4">
      <c r="D2781" s="291"/>
    </row>
    <row r="2782" spans="4:4">
      <c r="D2782" s="291"/>
    </row>
    <row r="2783" spans="4:4">
      <c r="D2783" s="291"/>
    </row>
    <row r="2784" spans="4:4">
      <c r="D2784" s="291"/>
    </row>
    <row r="2785" spans="4:4">
      <c r="D2785" s="291"/>
    </row>
    <row r="2786" spans="4:4">
      <c r="D2786" s="291"/>
    </row>
    <row r="2787" spans="4:4">
      <c r="D2787" s="291"/>
    </row>
    <row r="2788" spans="4:4">
      <c r="D2788" s="291"/>
    </row>
    <row r="2789" spans="4:4">
      <c r="D2789" s="291"/>
    </row>
    <row r="2790" spans="4:4">
      <c r="D2790" s="291"/>
    </row>
    <row r="2791" spans="4:4">
      <c r="D2791" s="291"/>
    </row>
    <row r="2792" spans="4:4">
      <c r="D2792" s="291"/>
    </row>
    <row r="2793" spans="4:4">
      <c r="D2793" s="291"/>
    </row>
    <row r="2794" spans="4:4">
      <c r="D2794" s="291"/>
    </row>
    <row r="2795" spans="4:4">
      <c r="D2795" s="291"/>
    </row>
    <row r="2796" spans="4:4">
      <c r="D2796" s="291"/>
    </row>
    <row r="2797" spans="4:4">
      <c r="D2797" s="291"/>
    </row>
    <row r="2798" spans="4:4">
      <c r="D2798" s="291"/>
    </row>
    <row r="2799" spans="4:4">
      <c r="D2799" s="291"/>
    </row>
    <row r="2800" spans="4:4">
      <c r="D2800" s="291"/>
    </row>
    <row r="2801" spans="4:4">
      <c r="D2801" s="291"/>
    </row>
    <row r="2802" spans="4:4">
      <c r="D2802" s="291"/>
    </row>
    <row r="2803" spans="4:4">
      <c r="D2803" s="291"/>
    </row>
    <row r="2804" spans="4:4">
      <c r="D2804" s="291"/>
    </row>
    <row r="2805" spans="4:4">
      <c r="D2805" s="291"/>
    </row>
    <row r="2806" spans="4:4">
      <c r="D2806" s="291"/>
    </row>
    <row r="2807" spans="4:4">
      <c r="D2807" s="291"/>
    </row>
    <row r="2808" spans="4:4">
      <c r="D2808" s="291"/>
    </row>
    <row r="2809" spans="4:4">
      <c r="D2809" s="291"/>
    </row>
    <row r="2810" spans="4:4">
      <c r="D2810" s="291"/>
    </row>
    <row r="2811" spans="4:4">
      <c r="D2811" s="291"/>
    </row>
    <row r="2812" spans="4:4">
      <c r="D2812" s="291"/>
    </row>
    <row r="2813" spans="4:4">
      <c r="D2813" s="291"/>
    </row>
    <row r="2814" spans="4:4">
      <c r="D2814" s="291"/>
    </row>
    <row r="2815" spans="4:4">
      <c r="D2815" s="291"/>
    </row>
    <row r="2816" spans="4:4">
      <c r="D2816" s="291"/>
    </row>
    <row r="2817" spans="4:4">
      <c r="D2817" s="291"/>
    </row>
    <row r="2818" spans="4:4">
      <c r="D2818" s="291"/>
    </row>
    <row r="2819" spans="4:4">
      <c r="D2819" s="291"/>
    </row>
    <row r="2820" spans="4:4">
      <c r="D2820" s="291"/>
    </row>
    <row r="2821" spans="4:4">
      <c r="D2821" s="291"/>
    </row>
    <row r="2822" spans="4:4">
      <c r="D2822" s="291"/>
    </row>
    <row r="2823" spans="4:4">
      <c r="D2823" s="291"/>
    </row>
    <row r="2824" spans="4:4">
      <c r="D2824" s="291"/>
    </row>
    <row r="2825" spans="4:4">
      <c r="D2825" s="291"/>
    </row>
    <row r="2826" spans="4:4">
      <c r="D2826" s="291"/>
    </row>
    <row r="2827" spans="4:4">
      <c r="D2827" s="291"/>
    </row>
    <row r="2828" spans="4:4">
      <c r="D2828" s="291"/>
    </row>
    <row r="2829" spans="4:4">
      <c r="D2829" s="291"/>
    </row>
    <row r="2830" spans="4:4">
      <c r="D2830" s="291"/>
    </row>
    <row r="2831" spans="4:4">
      <c r="D2831" s="291"/>
    </row>
    <row r="2832" spans="4:4">
      <c r="D2832" s="291"/>
    </row>
    <row r="2833" spans="4:4">
      <c r="D2833" s="291"/>
    </row>
    <row r="2834" spans="4:4">
      <c r="D2834" s="291"/>
    </row>
    <row r="2835" spans="4:4">
      <c r="D2835" s="291"/>
    </row>
    <row r="2836" spans="4:4">
      <c r="D2836" s="291"/>
    </row>
    <row r="2837" spans="4:4">
      <c r="D2837" s="291"/>
    </row>
    <row r="2838" spans="4:4">
      <c r="D2838" s="291"/>
    </row>
    <row r="2839" spans="4:4">
      <c r="D2839" s="291"/>
    </row>
    <row r="2840" spans="4:4">
      <c r="D2840" s="291"/>
    </row>
    <row r="2841" spans="4:4">
      <c r="D2841" s="291"/>
    </row>
    <row r="2842" spans="4:4">
      <c r="D2842" s="291"/>
    </row>
    <row r="2843" spans="4:4">
      <c r="D2843" s="291"/>
    </row>
    <row r="2844" spans="4:4">
      <c r="D2844" s="291"/>
    </row>
    <row r="2845" spans="4:4">
      <c r="D2845" s="291"/>
    </row>
    <row r="2846" spans="4:4">
      <c r="D2846" s="291"/>
    </row>
    <row r="2847" spans="4:4">
      <c r="D2847" s="291"/>
    </row>
    <row r="2848" spans="4:4">
      <c r="D2848" s="291"/>
    </row>
    <row r="2849" spans="4:4">
      <c r="D2849" s="291"/>
    </row>
    <row r="2850" spans="4:4">
      <c r="D2850" s="291"/>
    </row>
    <row r="2851" spans="4:4">
      <c r="D2851" s="291"/>
    </row>
    <row r="2852" spans="4:4">
      <c r="D2852" s="291"/>
    </row>
    <row r="2853" spans="4:4">
      <c r="D2853" s="291"/>
    </row>
    <row r="2854" spans="4:4">
      <c r="D2854" s="291"/>
    </row>
    <row r="2855" spans="4:4">
      <c r="D2855" s="291"/>
    </row>
    <row r="2856" spans="4:4">
      <c r="D2856" s="291"/>
    </row>
    <row r="2857" spans="4:4">
      <c r="D2857" s="291"/>
    </row>
    <row r="2858" spans="4:4">
      <c r="D2858" s="291"/>
    </row>
    <row r="2859" spans="4:4">
      <c r="D2859" s="291"/>
    </row>
    <row r="2860" spans="4:4">
      <c r="D2860" s="291"/>
    </row>
    <row r="2861" spans="4:4">
      <c r="D2861" s="291"/>
    </row>
    <row r="2862" spans="4:4">
      <c r="D2862" s="291"/>
    </row>
    <row r="2863" spans="4:4">
      <c r="D2863" s="291"/>
    </row>
    <row r="2864" spans="4:4">
      <c r="D2864" s="291"/>
    </row>
    <row r="2865" spans="4:4">
      <c r="D2865" s="291"/>
    </row>
    <row r="2866" spans="4:4">
      <c r="D2866" s="291"/>
    </row>
    <row r="2867" spans="4:4">
      <c r="D2867" s="291"/>
    </row>
    <row r="2868" spans="4:4">
      <c r="D2868" s="291"/>
    </row>
    <row r="2869" spans="4:4">
      <c r="D2869" s="291"/>
    </row>
    <row r="2870" spans="4:4">
      <c r="D2870" s="291"/>
    </row>
    <row r="2871" spans="4:4">
      <c r="D2871" s="291"/>
    </row>
    <row r="2872" spans="4:4">
      <c r="D2872" s="291"/>
    </row>
    <row r="2873" spans="4:4">
      <c r="D2873" s="291"/>
    </row>
    <row r="2874" spans="4:4">
      <c r="D2874" s="291"/>
    </row>
    <row r="2875" spans="4:4">
      <c r="D2875" s="291"/>
    </row>
    <row r="2876" spans="4:4">
      <c r="D2876" s="291"/>
    </row>
    <row r="2877" spans="4:4">
      <c r="D2877" s="291"/>
    </row>
    <row r="2878" spans="4:4">
      <c r="D2878" s="291"/>
    </row>
    <row r="2879" spans="4:4">
      <c r="D2879" s="291"/>
    </row>
    <row r="2880" spans="4:4">
      <c r="D2880" s="291"/>
    </row>
    <row r="2881" spans="4:4">
      <c r="D2881" s="291"/>
    </row>
    <row r="2882" spans="4:4">
      <c r="D2882" s="291"/>
    </row>
    <row r="2883" spans="4:4">
      <c r="D2883" s="291"/>
    </row>
    <row r="2884" spans="4:4">
      <c r="D2884" s="291"/>
    </row>
    <row r="2885" spans="4:4">
      <c r="D2885" s="291"/>
    </row>
    <row r="2886" spans="4:4">
      <c r="D2886" s="291"/>
    </row>
    <row r="2887" spans="4:4">
      <c r="D2887" s="291"/>
    </row>
    <row r="2888" spans="4:4">
      <c r="D2888" s="291"/>
    </row>
    <row r="2889" spans="4:4">
      <c r="D2889" s="291"/>
    </row>
    <row r="2890" spans="4:4">
      <c r="D2890" s="291"/>
    </row>
    <row r="2891" spans="4:4">
      <c r="D2891" s="291"/>
    </row>
    <row r="2892" spans="4:4">
      <c r="D2892" s="291"/>
    </row>
    <row r="2893" spans="4:4">
      <c r="D2893" s="291"/>
    </row>
    <row r="2894" spans="4:4">
      <c r="D2894" s="291"/>
    </row>
    <row r="2895" spans="4:4">
      <c r="D2895" s="291"/>
    </row>
    <row r="2896" spans="4:4">
      <c r="D2896" s="291"/>
    </row>
    <row r="2897" spans="4:4">
      <c r="D2897" s="291"/>
    </row>
    <row r="2898" spans="4:4">
      <c r="D2898" s="291"/>
    </row>
    <row r="2899" spans="4:4">
      <c r="D2899" s="291"/>
    </row>
    <row r="2900" spans="4:4">
      <c r="D2900" s="291"/>
    </row>
    <row r="2901" spans="4:4">
      <c r="D2901" s="291"/>
    </row>
    <row r="2902" spans="4:4">
      <c r="D2902" s="291"/>
    </row>
    <row r="2903" spans="4:4">
      <c r="D2903" s="291"/>
    </row>
    <row r="2904" spans="4:4">
      <c r="D2904" s="291"/>
    </row>
    <row r="2905" spans="4:4">
      <c r="D2905" s="291"/>
    </row>
    <row r="2906" spans="4:4">
      <c r="D2906" s="291"/>
    </row>
    <row r="2907" spans="4:4">
      <c r="D2907" s="291"/>
    </row>
    <row r="2908" spans="4:4">
      <c r="D2908" s="291"/>
    </row>
    <row r="2909" spans="4:4">
      <c r="D2909" s="291"/>
    </row>
    <row r="2910" spans="4:4">
      <c r="D2910" s="291"/>
    </row>
    <row r="2911" spans="4:4">
      <c r="D2911" s="291"/>
    </row>
    <row r="2912" spans="4:4">
      <c r="D2912" s="291"/>
    </row>
    <row r="2913" spans="4:4">
      <c r="D2913" s="291"/>
    </row>
    <row r="2914" spans="4:4">
      <c r="D2914" s="291"/>
    </row>
    <row r="2915" spans="4:4">
      <c r="D2915" s="291"/>
    </row>
    <row r="2916" spans="4:4">
      <c r="D2916" s="291"/>
    </row>
    <row r="2917" spans="4:4">
      <c r="D2917" s="291"/>
    </row>
    <row r="2918" spans="4:4">
      <c r="D2918" s="291"/>
    </row>
    <row r="2919" spans="4:4">
      <c r="D2919" s="291"/>
    </row>
    <row r="2920" spans="4:4">
      <c r="D2920" s="291"/>
    </row>
    <row r="2921" spans="4:4">
      <c r="D2921" s="291"/>
    </row>
    <row r="2922" spans="4:4">
      <c r="D2922" s="291"/>
    </row>
    <row r="2923" spans="4:4">
      <c r="D2923" s="291"/>
    </row>
    <row r="2924" spans="4:4">
      <c r="D2924" s="291"/>
    </row>
    <row r="2925" spans="4:4">
      <c r="D2925" s="291"/>
    </row>
    <row r="2926" spans="4:4">
      <c r="D2926" s="291"/>
    </row>
    <row r="2927" spans="4:4">
      <c r="D2927" s="291"/>
    </row>
    <row r="2928" spans="4:4">
      <c r="D2928" s="291"/>
    </row>
    <row r="2929" spans="4:4">
      <c r="D2929" s="291"/>
    </row>
    <row r="2930" spans="4:4">
      <c r="D2930" s="291"/>
    </row>
    <row r="2931" spans="4:4">
      <c r="D2931" s="291"/>
    </row>
    <row r="2932" spans="4:4">
      <c r="D2932" s="291"/>
    </row>
    <row r="2933" spans="4:4">
      <c r="D2933" s="291"/>
    </row>
    <row r="2934" spans="4:4">
      <c r="D2934" s="291"/>
    </row>
    <row r="2935" spans="4:4">
      <c r="D2935" s="291"/>
    </row>
    <row r="2936" spans="4:4">
      <c r="D2936" s="291"/>
    </row>
    <row r="2937" spans="4:4">
      <c r="D2937" s="291"/>
    </row>
    <row r="2938" spans="4:4">
      <c r="D2938" s="291"/>
    </row>
    <row r="2939" spans="4:4">
      <c r="D2939" s="291"/>
    </row>
    <row r="2940" spans="4:4">
      <c r="D2940" s="291"/>
    </row>
    <row r="2941" spans="4:4">
      <c r="D2941" s="291"/>
    </row>
    <row r="2942" spans="4:4">
      <c r="D2942" s="291"/>
    </row>
    <row r="2943" spans="4:4">
      <c r="D2943" s="291"/>
    </row>
    <row r="2944" spans="4:4">
      <c r="D2944" s="291"/>
    </row>
    <row r="2945" spans="4:4">
      <c r="D2945" s="291"/>
    </row>
    <row r="2946" spans="4:4">
      <c r="D2946" s="291"/>
    </row>
    <row r="2947" spans="4:4">
      <c r="D2947" s="291"/>
    </row>
    <row r="2948" spans="4:4">
      <c r="D2948" s="291"/>
    </row>
    <row r="2949" spans="4:4">
      <c r="D2949" s="291"/>
    </row>
    <row r="2950" spans="4:4">
      <c r="D2950" s="291"/>
    </row>
    <row r="2951" spans="4:4">
      <c r="D2951" s="291"/>
    </row>
    <row r="2952" spans="4:4">
      <c r="D2952" s="291"/>
    </row>
    <row r="2953" spans="4:4">
      <c r="D2953" s="291"/>
    </row>
    <row r="2954" spans="4:4">
      <c r="D2954" s="291"/>
    </row>
    <row r="2955" spans="4:4">
      <c r="D2955" s="291"/>
    </row>
    <row r="2956" spans="4:4">
      <c r="D2956" s="291"/>
    </row>
    <row r="2957" spans="4:4">
      <c r="D2957" s="291"/>
    </row>
    <row r="2958" spans="4:4">
      <c r="D2958" s="291"/>
    </row>
    <row r="2959" spans="4:4">
      <c r="D2959" s="291"/>
    </row>
    <row r="2960" spans="4:4">
      <c r="D2960" s="291"/>
    </row>
    <row r="2961" spans="4:4">
      <c r="D2961" s="291"/>
    </row>
    <row r="2962" spans="4:4">
      <c r="D2962" s="291"/>
    </row>
    <row r="2963" spans="4:4">
      <c r="D2963" s="291"/>
    </row>
    <row r="2964" spans="4:4">
      <c r="D2964" s="291"/>
    </row>
    <row r="2965" spans="4:4">
      <c r="D2965" s="291"/>
    </row>
    <row r="2966" spans="4:4">
      <c r="D2966" s="291"/>
    </row>
    <row r="2967" spans="4:4">
      <c r="D2967" s="291"/>
    </row>
    <row r="2968" spans="4:4">
      <c r="D2968" s="291"/>
    </row>
    <row r="2969" spans="4:4">
      <c r="D2969" s="291"/>
    </row>
    <row r="2970" spans="4:4">
      <c r="D2970" s="291"/>
    </row>
    <row r="2971" spans="4:4">
      <c r="D2971" s="291"/>
    </row>
    <row r="2972" spans="4:4">
      <c r="D2972" s="291"/>
    </row>
    <row r="2973" spans="4:4">
      <c r="D2973" s="291"/>
    </row>
    <row r="2974" spans="4:4">
      <c r="D2974" s="291"/>
    </row>
    <row r="2975" spans="4:4">
      <c r="D2975" s="291"/>
    </row>
    <row r="2976" spans="4:4">
      <c r="D2976" s="291"/>
    </row>
    <row r="2977" spans="4:4">
      <c r="D2977" s="291"/>
    </row>
    <row r="2978" spans="4:4">
      <c r="D2978" s="291"/>
    </row>
    <row r="2979" spans="4:4">
      <c r="D2979" s="291"/>
    </row>
    <row r="2980" spans="4:4">
      <c r="D2980" s="291"/>
    </row>
    <row r="2981" spans="4:4">
      <c r="D2981" s="291"/>
    </row>
    <row r="2982" spans="4:4">
      <c r="D2982" s="291"/>
    </row>
    <row r="2983" spans="4:4">
      <c r="D2983" s="291"/>
    </row>
    <row r="2984" spans="4:4">
      <c r="D2984" s="291"/>
    </row>
    <row r="2985" spans="4:4">
      <c r="D2985" s="291"/>
    </row>
    <row r="2986" spans="4:4">
      <c r="D2986" s="291"/>
    </row>
    <row r="2987" spans="4:4">
      <c r="D2987" s="291"/>
    </row>
    <row r="2988" spans="4:4">
      <c r="D2988" s="291"/>
    </row>
    <row r="2989" spans="4:4">
      <c r="D2989" s="291"/>
    </row>
    <row r="2990" spans="4:4">
      <c r="D2990" s="291"/>
    </row>
    <row r="2991" spans="4:4">
      <c r="D2991" s="291"/>
    </row>
    <row r="2992" spans="4:4">
      <c r="D2992" s="291"/>
    </row>
    <row r="2993" spans="4:4">
      <c r="D2993" s="291"/>
    </row>
    <row r="2994" spans="4:4">
      <c r="D2994" s="291"/>
    </row>
    <row r="2995" spans="4:4">
      <c r="D2995" s="291"/>
    </row>
    <row r="2996" spans="4:4">
      <c r="D2996" s="291"/>
    </row>
    <row r="2997" spans="4:4">
      <c r="D2997" s="291"/>
    </row>
    <row r="2998" spans="4:4">
      <c r="D2998" s="291"/>
    </row>
    <row r="2999" spans="4:4">
      <c r="D2999" s="291"/>
    </row>
    <row r="3000" spans="4:4">
      <c r="D3000" s="291"/>
    </row>
    <row r="3001" spans="4:4">
      <c r="D3001" s="291"/>
    </row>
    <row r="3002" spans="4:4">
      <c r="D3002" s="291"/>
    </row>
    <row r="3003" spans="4:4">
      <c r="D3003" s="291"/>
    </row>
    <row r="3004" spans="4:4">
      <c r="D3004" s="291"/>
    </row>
    <row r="3005" spans="4:4">
      <c r="D3005" s="291"/>
    </row>
    <row r="3006" spans="4:4">
      <c r="D3006" s="291"/>
    </row>
    <row r="3007" spans="4:4">
      <c r="D3007" s="291"/>
    </row>
    <row r="3008" spans="4:4">
      <c r="D3008" s="291"/>
    </row>
    <row r="3009" spans="4:4">
      <c r="D3009" s="291"/>
    </row>
    <row r="3010" spans="4:4">
      <c r="D3010" s="291"/>
    </row>
    <row r="3011" spans="4:4">
      <c r="D3011" s="291"/>
    </row>
    <row r="3012" spans="4:4">
      <c r="D3012" s="291"/>
    </row>
    <row r="3013" spans="4:4">
      <c r="D3013" s="291"/>
    </row>
    <row r="3014" spans="4:4">
      <c r="D3014" s="291"/>
    </row>
    <row r="3015" spans="4:4">
      <c r="D3015" s="291"/>
    </row>
    <row r="3016" spans="4:4">
      <c r="D3016" s="291"/>
    </row>
    <row r="3017" spans="4:4">
      <c r="D3017" s="291"/>
    </row>
    <row r="3018" spans="4:4">
      <c r="D3018" s="291"/>
    </row>
    <row r="3019" spans="4:4">
      <c r="D3019" s="291"/>
    </row>
    <row r="3020" spans="4:4">
      <c r="D3020" s="291"/>
    </row>
    <row r="3021" spans="4:4">
      <c r="D3021" s="291"/>
    </row>
    <row r="3022" spans="4:4">
      <c r="D3022" s="291"/>
    </row>
    <row r="3023" spans="4:4">
      <c r="D3023" s="291"/>
    </row>
    <row r="3024" spans="4:4">
      <c r="D3024" s="291"/>
    </row>
    <row r="3025" spans="4:4">
      <c r="D3025" s="291"/>
    </row>
    <row r="3026" spans="4:4">
      <c r="D3026" s="291"/>
    </row>
    <row r="3027" spans="4:4">
      <c r="D3027" s="291"/>
    </row>
    <row r="3028" spans="4:4">
      <c r="D3028" s="291"/>
    </row>
    <row r="3029" spans="4:4">
      <c r="D3029" s="291"/>
    </row>
    <row r="3030" spans="4:4">
      <c r="D3030" s="291"/>
    </row>
    <row r="3031" spans="4:4">
      <c r="D3031" s="291"/>
    </row>
    <row r="3032" spans="4:4">
      <c r="D3032" s="291"/>
    </row>
    <row r="3033" spans="4:4">
      <c r="D3033" s="291"/>
    </row>
    <row r="3034" spans="4:4">
      <c r="D3034" s="291"/>
    </row>
    <row r="3035" spans="4:4">
      <c r="D3035" s="291"/>
    </row>
    <row r="3036" spans="4:4">
      <c r="D3036" s="291"/>
    </row>
    <row r="3037" spans="4:4">
      <c r="D3037" s="291"/>
    </row>
    <row r="3038" spans="4:4">
      <c r="D3038" s="291"/>
    </row>
    <row r="3039" spans="4:4">
      <c r="D3039" s="291"/>
    </row>
    <row r="3040" spans="4:4">
      <c r="D3040" s="291"/>
    </row>
    <row r="3041" spans="4:4">
      <c r="D3041" s="291"/>
    </row>
    <row r="3042" spans="4:4">
      <c r="D3042" s="291"/>
    </row>
    <row r="3043" spans="4:4">
      <c r="D3043" s="291"/>
    </row>
    <row r="3044" spans="4:4">
      <c r="D3044" s="291"/>
    </row>
    <row r="3045" spans="4:4">
      <c r="D3045" s="291"/>
    </row>
    <row r="3046" spans="4:4">
      <c r="D3046" s="291"/>
    </row>
    <row r="3047" spans="4:4">
      <c r="D3047" s="291"/>
    </row>
    <row r="3048" spans="4:4">
      <c r="D3048" s="291"/>
    </row>
    <row r="3049" spans="4:4">
      <c r="D3049" s="291"/>
    </row>
    <row r="3050" spans="4:4">
      <c r="D3050" s="291"/>
    </row>
    <row r="3051" spans="4:4">
      <c r="D3051" s="291"/>
    </row>
    <row r="3052" spans="4:4">
      <c r="D3052" s="291"/>
    </row>
    <row r="3053" spans="4:4">
      <c r="D3053" s="291"/>
    </row>
    <row r="3054" spans="4:4">
      <c r="D3054" s="291"/>
    </row>
    <row r="3055" spans="4:4">
      <c r="D3055" s="291"/>
    </row>
    <row r="3056" spans="4:4">
      <c r="D3056" s="291"/>
    </row>
    <row r="3057" spans="4:4">
      <c r="D3057" s="291"/>
    </row>
    <row r="3058" spans="4:4">
      <c r="D3058" s="291"/>
    </row>
    <row r="3059" spans="4:4">
      <c r="D3059" s="291"/>
    </row>
    <row r="3060" spans="4:4">
      <c r="D3060" s="291"/>
    </row>
    <row r="3061" spans="4:4">
      <c r="D3061" s="291"/>
    </row>
    <row r="3062" spans="4:4">
      <c r="D3062" s="291"/>
    </row>
    <row r="3063" spans="4:4">
      <c r="D3063" s="291"/>
    </row>
    <row r="3064" spans="4:4">
      <c r="D3064" s="291"/>
    </row>
    <row r="3065" spans="4:4">
      <c r="D3065" s="291"/>
    </row>
    <row r="3066" spans="4:4">
      <c r="D3066" s="291"/>
    </row>
    <row r="3067" spans="4:4">
      <c r="D3067" s="291"/>
    </row>
    <row r="3068" spans="4:4">
      <c r="D3068" s="291"/>
    </row>
    <row r="3069" spans="4:4">
      <c r="D3069" s="291"/>
    </row>
    <row r="3070" spans="4:4">
      <c r="D3070" s="291"/>
    </row>
    <row r="3071" spans="4:4">
      <c r="D3071" s="291"/>
    </row>
    <row r="3072" spans="4:4">
      <c r="D3072" s="291"/>
    </row>
    <row r="3073" spans="4:4">
      <c r="D3073" s="291"/>
    </row>
    <row r="3074" spans="4:4">
      <c r="D3074" s="291"/>
    </row>
    <row r="3075" spans="4:4">
      <c r="D3075" s="291"/>
    </row>
    <row r="3076" spans="4:4">
      <c r="D3076" s="291"/>
    </row>
    <row r="3077" spans="4:4">
      <c r="D3077" s="291"/>
    </row>
    <row r="3078" spans="4:4">
      <c r="D3078" s="291"/>
    </row>
    <row r="3079" spans="4:4">
      <c r="D3079" s="291"/>
    </row>
    <row r="3080" spans="4:4">
      <c r="D3080" s="291"/>
    </row>
    <row r="3081" spans="4:4">
      <c r="D3081" s="291"/>
    </row>
    <row r="3082" spans="4:4">
      <c r="D3082" s="291"/>
    </row>
    <row r="3083" spans="4:4">
      <c r="D3083" s="291"/>
    </row>
    <row r="3084" spans="4:4">
      <c r="D3084" s="291"/>
    </row>
    <row r="3085" spans="4:4">
      <c r="D3085" s="291"/>
    </row>
    <row r="3086" spans="4:4">
      <c r="D3086" s="291"/>
    </row>
    <row r="3087" spans="4:4">
      <c r="D3087" s="291"/>
    </row>
    <row r="3088" spans="4:4">
      <c r="D3088" s="291"/>
    </row>
    <row r="3089" spans="4:4">
      <c r="D3089" s="291"/>
    </row>
    <row r="3090" spans="4:4">
      <c r="D3090" s="291"/>
    </row>
    <row r="3091" spans="4:4">
      <c r="D3091" s="291"/>
    </row>
    <row r="3092" spans="4:4">
      <c r="D3092" s="291"/>
    </row>
    <row r="3093" spans="4:4">
      <c r="D3093" s="291"/>
    </row>
    <row r="3094" spans="4:4">
      <c r="D3094" s="291"/>
    </row>
    <row r="3095" spans="4:4">
      <c r="D3095" s="291"/>
    </row>
    <row r="3096" spans="4:4">
      <c r="D3096" s="291"/>
    </row>
    <row r="3097" spans="4:4">
      <c r="D3097" s="291"/>
    </row>
    <row r="3098" spans="4:4">
      <c r="D3098" s="291"/>
    </row>
    <row r="3099" spans="4:4">
      <c r="D3099" s="291"/>
    </row>
    <row r="3100" spans="4:4">
      <c r="D3100" s="291"/>
    </row>
    <row r="3101" spans="4:4">
      <c r="D3101" s="291"/>
    </row>
    <row r="3102" spans="4:4">
      <c r="D3102" s="291"/>
    </row>
    <row r="3103" spans="4:4">
      <c r="D3103" s="291"/>
    </row>
    <row r="3104" spans="4:4">
      <c r="D3104" s="291"/>
    </row>
    <row r="3105" spans="4:4">
      <c r="D3105" s="291"/>
    </row>
    <row r="3106" spans="4:4">
      <c r="D3106" s="291"/>
    </row>
    <row r="3107" spans="4:4">
      <c r="D3107" s="291"/>
    </row>
    <row r="3108" spans="4:4">
      <c r="D3108" s="291"/>
    </row>
    <row r="3109" spans="4:4">
      <c r="D3109" s="291"/>
    </row>
    <row r="3110" spans="4:4">
      <c r="D3110" s="291"/>
    </row>
    <row r="3111" spans="4:4">
      <c r="D3111" s="291"/>
    </row>
    <row r="3112" spans="4:4">
      <c r="D3112" s="291"/>
    </row>
    <row r="3113" spans="4:4">
      <c r="D3113" s="291"/>
    </row>
    <row r="3114" spans="4:4">
      <c r="D3114" s="291"/>
    </row>
    <row r="3115" spans="4:4">
      <c r="D3115" s="291"/>
    </row>
    <row r="3116" spans="4:4">
      <c r="D3116" s="291"/>
    </row>
    <row r="3117" spans="4:4">
      <c r="D3117" s="291"/>
    </row>
    <row r="3118" spans="4:4">
      <c r="D3118" s="291"/>
    </row>
    <row r="3119" spans="4:4">
      <c r="D3119" s="291"/>
    </row>
    <row r="3120" spans="4:4">
      <c r="D3120" s="291"/>
    </row>
    <row r="3121" spans="4:4">
      <c r="D3121" s="291"/>
    </row>
    <row r="3122" spans="4:4">
      <c r="D3122" s="291"/>
    </row>
    <row r="3123" spans="4:4">
      <c r="D3123" s="291"/>
    </row>
    <row r="3124" spans="4:4">
      <c r="D3124" s="291"/>
    </row>
    <row r="3125" spans="4:4">
      <c r="D3125" s="291"/>
    </row>
    <row r="3126" spans="4:4">
      <c r="D3126" s="291"/>
    </row>
    <row r="3127" spans="4:4">
      <c r="D3127" s="291"/>
    </row>
    <row r="3128" spans="4:4">
      <c r="D3128" s="291"/>
    </row>
    <row r="3129" spans="4:4">
      <c r="D3129" s="291"/>
    </row>
    <row r="3130" spans="4:4">
      <c r="D3130" s="291"/>
    </row>
    <row r="3131" spans="4:4">
      <c r="D3131" s="291"/>
    </row>
    <row r="3132" spans="4:4">
      <c r="D3132" s="291"/>
    </row>
    <row r="3133" spans="4:4">
      <c r="D3133" s="291"/>
    </row>
    <row r="3134" spans="4:4">
      <c r="D3134" s="291"/>
    </row>
    <row r="3135" spans="4:4">
      <c r="D3135" s="291"/>
    </row>
    <row r="3136" spans="4:4">
      <c r="D3136" s="291"/>
    </row>
    <row r="3137" spans="4:4">
      <c r="D3137" s="291"/>
    </row>
    <row r="3138" spans="4:4">
      <c r="D3138" s="291"/>
    </row>
    <row r="3139" spans="4:4">
      <c r="D3139" s="291"/>
    </row>
    <row r="3140" spans="4:4">
      <c r="D3140" s="291"/>
    </row>
    <row r="3141" spans="4:4">
      <c r="D3141" s="291"/>
    </row>
    <row r="3142" spans="4:4">
      <c r="D3142" s="291"/>
    </row>
    <row r="3143" spans="4:4">
      <c r="D3143" s="291"/>
    </row>
    <row r="3144" spans="4:4">
      <c r="D3144" s="291"/>
    </row>
    <row r="3145" spans="4:4">
      <c r="D3145" s="291"/>
    </row>
    <row r="3146" spans="4:4">
      <c r="D3146" s="291"/>
    </row>
    <row r="3147" spans="4:4">
      <c r="D3147" s="291"/>
    </row>
    <row r="3148" spans="4:4">
      <c r="D3148" s="291"/>
    </row>
    <row r="3149" spans="4:4">
      <c r="D3149" s="291"/>
    </row>
    <row r="3150" spans="4:4">
      <c r="D3150" s="291"/>
    </row>
    <row r="3151" spans="4:4">
      <c r="D3151" s="291"/>
    </row>
    <row r="3152" spans="4:4">
      <c r="D3152" s="291"/>
    </row>
    <row r="3153" spans="4:4">
      <c r="D3153" s="291"/>
    </row>
    <row r="3154" spans="4:4">
      <c r="D3154" s="291"/>
    </row>
    <row r="3155" spans="4:4">
      <c r="D3155" s="291"/>
    </row>
    <row r="3156" spans="4:4">
      <c r="D3156" s="291"/>
    </row>
    <row r="3157" spans="4:4">
      <c r="D3157" s="291"/>
    </row>
    <row r="3158" spans="4:4">
      <c r="D3158" s="291"/>
    </row>
    <row r="3159" spans="4:4">
      <c r="D3159" s="291"/>
    </row>
    <row r="3160" spans="4:4">
      <c r="D3160" s="291"/>
    </row>
    <row r="3161" spans="4:4">
      <c r="D3161" s="291"/>
    </row>
    <row r="3162" spans="4:4">
      <c r="D3162" s="291"/>
    </row>
    <row r="3163" spans="4:4">
      <c r="D3163" s="291"/>
    </row>
    <row r="3164" spans="4:4">
      <c r="D3164" s="291"/>
    </row>
    <row r="3165" spans="4:4">
      <c r="D3165" s="291"/>
    </row>
    <row r="3166" spans="4:4">
      <c r="D3166" s="291"/>
    </row>
    <row r="3167" spans="4:4">
      <c r="D3167" s="291"/>
    </row>
    <row r="3168" spans="4:4">
      <c r="D3168" s="291"/>
    </row>
    <row r="3169" spans="4:4">
      <c r="D3169" s="291"/>
    </row>
    <row r="3170" spans="4:4">
      <c r="D3170" s="291"/>
    </row>
    <row r="3171" spans="4:4">
      <c r="D3171" s="291"/>
    </row>
    <row r="3172" spans="4:4">
      <c r="D3172" s="291"/>
    </row>
    <row r="3173" spans="4:4">
      <c r="D3173" s="291"/>
    </row>
    <row r="3174" spans="4:4">
      <c r="D3174" s="291"/>
    </row>
    <row r="3175" spans="4:4">
      <c r="D3175" s="291"/>
    </row>
    <row r="3176" spans="4:4">
      <c r="D3176" s="291"/>
    </row>
    <row r="3177" spans="4:4">
      <c r="D3177" s="291"/>
    </row>
    <row r="3178" spans="4:4">
      <c r="D3178" s="291"/>
    </row>
    <row r="3179" spans="4:4">
      <c r="D3179" s="291"/>
    </row>
    <row r="3180" spans="4:4">
      <c r="D3180" s="291"/>
    </row>
    <row r="3181" spans="4:4">
      <c r="D3181" s="291"/>
    </row>
    <row r="3182" spans="4:4">
      <c r="D3182" s="291"/>
    </row>
    <row r="3183" spans="4:4">
      <c r="D3183" s="291"/>
    </row>
    <row r="3184" spans="4:4">
      <c r="D3184" s="291"/>
    </row>
    <row r="3185" spans="4:4">
      <c r="D3185" s="291"/>
    </row>
    <row r="3186" spans="4:4">
      <c r="D3186" s="291"/>
    </row>
    <row r="3187" spans="4:4">
      <c r="D3187" s="291"/>
    </row>
    <row r="3188" spans="4:4">
      <c r="D3188" s="291"/>
    </row>
    <row r="3189" spans="4:4">
      <c r="D3189" s="291"/>
    </row>
    <row r="3190" spans="4:4">
      <c r="D3190" s="291"/>
    </row>
    <row r="3191" spans="4:4">
      <c r="D3191" s="291"/>
    </row>
    <row r="3192" spans="4:4">
      <c r="D3192" s="291"/>
    </row>
    <row r="3193" spans="4:4">
      <c r="D3193" s="291"/>
    </row>
    <row r="3194" spans="4:4">
      <c r="D3194" s="291"/>
    </row>
    <row r="3195" spans="4:4">
      <c r="D3195" s="291"/>
    </row>
    <row r="3196" spans="4:4">
      <c r="D3196" s="291"/>
    </row>
    <row r="3197" spans="4:4">
      <c r="D3197" s="291"/>
    </row>
    <row r="3198" spans="4:4">
      <c r="D3198" s="291"/>
    </row>
    <row r="3199" spans="4:4">
      <c r="D3199" s="291"/>
    </row>
    <row r="3200" spans="4:4">
      <c r="D3200" s="291"/>
    </row>
    <row r="3201" spans="4:4">
      <c r="D3201" s="291"/>
    </row>
    <row r="3202" spans="4:4">
      <c r="D3202" s="291"/>
    </row>
    <row r="3203" spans="4:4">
      <c r="D3203" s="291"/>
    </row>
    <row r="3204" spans="4:4">
      <c r="D3204" s="291"/>
    </row>
    <row r="3205" spans="4:4">
      <c r="D3205" s="291"/>
    </row>
    <row r="3206" spans="4:4">
      <c r="D3206" s="291"/>
    </row>
    <row r="3207" spans="4:4">
      <c r="D3207" s="291"/>
    </row>
    <row r="3208" spans="4:4">
      <c r="D3208" s="291"/>
    </row>
    <row r="3209" spans="4:4">
      <c r="D3209" s="291"/>
    </row>
    <row r="3210" spans="4:4">
      <c r="D3210" s="291"/>
    </row>
    <row r="3211" spans="4:4">
      <c r="D3211" s="291"/>
    </row>
    <row r="3212" spans="4:4">
      <c r="D3212" s="291"/>
    </row>
    <row r="3213" spans="4:4">
      <c r="D3213" s="291"/>
    </row>
    <row r="3214" spans="4:4">
      <c r="D3214" s="291"/>
    </row>
    <row r="3215" spans="4:4">
      <c r="D3215" s="291"/>
    </row>
    <row r="3216" spans="4:4">
      <c r="D3216" s="291"/>
    </row>
    <row r="3217" spans="4:4">
      <c r="D3217" s="291"/>
    </row>
    <row r="3218" spans="4:4">
      <c r="D3218" s="291"/>
    </row>
    <row r="3219" spans="4:4">
      <c r="D3219" s="291"/>
    </row>
    <row r="3220" spans="4:4">
      <c r="D3220" s="291"/>
    </row>
    <row r="3221" spans="4:4">
      <c r="D3221" s="291"/>
    </row>
    <row r="3222" spans="4:4">
      <c r="D3222" s="291"/>
    </row>
    <row r="3223" spans="4:4">
      <c r="D3223" s="291"/>
    </row>
    <row r="3224" spans="4:4">
      <c r="D3224" s="291"/>
    </row>
    <row r="3225" spans="4:4">
      <c r="D3225" s="291"/>
    </row>
    <row r="3226" spans="4:4">
      <c r="D3226" s="291"/>
    </row>
    <row r="3227" spans="4:4">
      <c r="D3227" s="291"/>
    </row>
    <row r="3228" spans="4:4">
      <c r="D3228" s="291"/>
    </row>
    <row r="3229" spans="4:4">
      <c r="D3229" s="291"/>
    </row>
    <row r="3230" spans="4:4">
      <c r="D3230" s="291"/>
    </row>
    <row r="3231" spans="4:4">
      <c r="D3231" s="291"/>
    </row>
    <row r="3232" spans="4:4">
      <c r="D3232" s="291"/>
    </row>
    <row r="3233" spans="4:4">
      <c r="D3233" s="291"/>
    </row>
    <row r="3234" spans="4:4">
      <c r="D3234" s="291"/>
    </row>
    <row r="3235" spans="4:4">
      <c r="D3235" s="291"/>
    </row>
    <row r="3236" spans="4:4">
      <c r="D3236" s="291"/>
    </row>
    <row r="3237" spans="4:4">
      <c r="D3237" s="291"/>
    </row>
    <row r="3238" spans="4:4">
      <c r="D3238" s="291"/>
    </row>
    <row r="3239" spans="4:4">
      <c r="D3239" s="291"/>
    </row>
    <row r="3240" spans="4:4">
      <c r="D3240" s="291"/>
    </row>
    <row r="3241" spans="4:4">
      <c r="D3241" s="291"/>
    </row>
    <row r="3242" spans="4:4">
      <c r="D3242" s="291"/>
    </row>
    <row r="3243" spans="4:4">
      <c r="D3243" s="291"/>
    </row>
    <row r="3244" spans="4:4">
      <c r="D3244" s="291"/>
    </row>
    <row r="3245" spans="4:4">
      <c r="D3245" s="291"/>
    </row>
    <row r="3246" spans="4:4">
      <c r="D3246" s="291"/>
    </row>
    <row r="3247" spans="4:4">
      <c r="D3247" s="291"/>
    </row>
    <row r="3248" spans="4:4">
      <c r="D3248" s="291"/>
    </row>
    <row r="3249" spans="4:4">
      <c r="D3249" s="291"/>
    </row>
    <row r="3250" spans="4:4">
      <c r="D3250" s="291"/>
    </row>
    <row r="3251" spans="4:4">
      <c r="D3251" s="291"/>
    </row>
    <row r="3252" spans="4:4">
      <c r="D3252" s="291"/>
    </row>
    <row r="3253" spans="4:4">
      <c r="D3253" s="291"/>
    </row>
    <row r="3254" spans="4:4">
      <c r="D3254" s="291"/>
    </row>
    <row r="3255" spans="4:4">
      <c r="D3255" s="291"/>
    </row>
    <row r="3256" spans="4:4">
      <c r="D3256" s="291"/>
    </row>
    <row r="3257" spans="4:4">
      <c r="D3257" s="291"/>
    </row>
    <row r="3258" spans="4:4">
      <c r="D3258" s="291"/>
    </row>
    <row r="3259" spans="4:4">
      <c r="D3259" s="291"/>
    </row>
    <row r="3260" spans="4:4">
      <c r="D3260" s="291"/>
    </row>
    <row r="3261" spans="4:4">
      <c r="D3261" s="291"/>
    </row>
    <row r="3262" spans="4:4">
      <c r="D3262" s="291"/>
    </row>
    <row r="3263" spans="4:4">
      <c r="D3263" s="291"/>
    </row>
    <row r="3264" spans="4:4">
      <c r="D3264" s="291"/>
    </row>
    <row r="3265" spans="4:4">
      <c r="D3265" s="291"/>
    </row>
    <row r="3266" spans="4:4">
      <c r="D3266" s="291"/>
    </row>
    <row r="3267" spans="4:4">
      <c r="D3267" s="291"/>
    </row>
    <row r="3268" spans="4:4">
      <c r="D3268" s="291"/>
    </row>
    <row r="3269" spans="4:4">
      <c r="D3269" s="291"/>
    </row>
    <row r="3270" spans="4:4">
      <c r="D3270" s="291"/>
    </row>
    <row r="3271" spans="4:4">
      <c r="D3271" s="291"/>
    </row>
    <row r="3272" spans="4:4">
      <c r="D3272" s="291"/>
    </row>
    <row r="3273" spans="4:4">
      <c r="D3273" s="291"/>
    </row>
    <row r="3274" spans="4:4">
      <c r="D3274" s="291"/>
    </row>
    <row r="3275" spans="4:4">
      <c r="D3275" s="291"/>
    </row>
    <row r="3276" spans="4:4">
      <c r="D3276" s="291"/>
    </row>
    <row r="3277" spans="4:4">
      <c r="D3277" s="291"/>
    </row>
    <row r="3278" spans="4:4">
      <c r="D3278" s="291"/>
    </row>
    <row r="3279" spans="4:4">
      <c r="D3279" s="291"/>
    </row>
    <row r="3280" spans="4:4">
      <c r="D3280" s="291"/>
    </row>
    <row r="3281" spans="4:4">
      <c r="D3281" s="291"/>
    </row>
    <row r="3282" spans="4:4">
      <c r="D3282" s="291"/>
    </row>
    <row r="3283" spans="4:4">
      <c r="D3283" s="291"/>
    </row>
    <row r="3284" spans="4:4">
      <c r="D3284" s="291"/>
    </row>
    <row r="3285" spans="4:4">
      <c r="D3285" s="291"/>
    </row>
    <row r="3286" spans="4:4">
      <c r="D3286" s="291"/>
    </row>
    <row r="3287" spans="4:4">
      <c r="D3287" s="291"/>
    </row>
    <row r="3288" spans="4:4">
      <c r="D3288" s="291"/>
    </row>
    <row r="3289" spans="4:4">
      <c r="D3289" s="291"/>
    </row>
    <row r="3290" spans="4:4">
      <c r="D3290" s="291"/>
    </row>
    <row r="3291" spans="4:4">
      <c r="D3291" s="291"/>
    </row>
    <row r="3292" spans="4:4">
      <c r="D3292" s="291"/>
    </row>
    <row r="3293" spans="4:4">
      <c r="D3293" s="291"/>
    </row>
    <row r="3294" spans="4:4">
      <c r="D3294" s="291"/>
    </row>
    <row r="3295" spans="4:4">
      <c r="D3295" s="291"/>
    </row>
    <row r="3296" spans="4:4">
      <c r="D3296" s="291"/>
    </row>
    <row r="3297" spans="4:4">
      <c r="D3297" s="291"/>
    </row>
    <row r="3298" spans="4:4">
      <c r="D3298" s="291"/>
    </row>
    <row r="3299" spans="4:4">
      <c r="D3299" s="291"/>
    </row>
    <row r="3300" spans="4:4">
      <c r="D3300" s="291"/>
    </row>
    <row r="3301" spans="4:4">
      <c r="D3301" s="291"/>
    </row>
    <row r="3302" spans="4:4">
      <c r="D3302" s="291"/>
    </row>
    <row r="3303" spans="4:4">
      <c r="D3303" s="291"/>
    </row>
    <row r="3304" spans="4:4">
      <c r="D3304" s="291"/>
    </row>
    <row r="3305" spans="4:4">
      <c r="D3305" s="291"/>
    </row>
    <row r="3306" spans="4:4">
      <c r="D3306" s="291"/>
    </row>
    <row r="3307" spans="4:4">
      <c r="D3307" s="291"/>
    </row>
    <row r="3308" spans="4:4">
      <c r="D3308" s="291"/>
    </row>
    <row r="3309" spans="4:4">
      <c r="D3309" s="291"/>
    </row>
    <row r="3310" spans="4:4">
      <c r="D3310" s="291"/>
    </row>
    <row r="3311" spans="4:4">
      <c r="D3311" s="291"/>
    </row>
    <row r="3312" spans="4:4">
      <c r="D3312" s="291"/>
    </row>
    <row r="3313" spans="4:4">
      <c r="D3313" s="291"/>
    </row>
    <row r="3314" spans="4:4">
      <c r="D3314" s="291"/>
    </row>
    <row r="3315" spans="4:4">
      <c r="D3315" s="291"/>
    </row>
    <row r="3316" spans="4:4">
      <c r="D3316" s="291"/>
    </row>
    <row r="3317" spans="4:4">
      <c r="D3317" s="291"/>
    </row>
    <row r="3318" spans="4:4">
      <c r="D3318" s="291"/>
    </row>
    <row r="3319" spans="4:4">
      <c r="D3319" s="291"/>
    </row>
    <row r="3320" spans="4:4">
      <c r="D3320" s="291"/>
    </row>
    <row r="3321" spans="4:4">
      <c r="D3321" s="291"/>
    </row>
    <row r="3322" spans="4:4">
      <c r="D3322" s="291"/>
    </row>
    <row r="3323" spans="4:4">
      <c r="D3323" s="291"/>
    </row>
    <row r="3324" spans="4:4">
      <c r="D3324" s="291"/>
    </row>
    <row r="3325" spans="4:4">
      <c r="D3325" s="291"/>
    </row>
    <row r="3326" spans="4:4">
      <c r="D3326" s="291"/>
    </row>
    <row r="3327" spans="4:4">
      <c r="D3327" s="291"/>
    </row>
    <row r="3328" spans="4:4">
      <c r="D3328" s="291"/>
    </row>
    <row r="3329" spans="4:4">
      <c r="D3329" s="291"/>
    </row>
    <row r="3330" spans="4:4">
      <c r="D3330" s="291"/>
    </row>
    <row r="3331" spans="4:4">
      <c r="D3331" s="291"/>
    </row>
    <row r="3332" spans="4:4">
      <c r="D3332" s="291"/>
    </row>
    <row r="3333" spans="4:4">
      <c r="D3333" s="291"/>
    </row>
    <row r="3334" spans="4:4">
      <c r="D3334" s="291"/>
    </row>
    <row r="3335" spans="4:4">
      <c r="D3335" s="291"/>
    </row>
    <row r="3336" spans="4:4">
      <c r="D3336" s="291"/>
    </row>
    <row r="3337" spans="4:4">
      <c r="D3337" s="291"/>
    </row>
    <row r="3338" spans="4:4">
      <c r="D3338" s="291"/>
    </row>
    <row r="3339" spans="4:4">
      <c r="D3339" s="291"/>
    </row>
    <row r="3340" spans="4:4">
      <c r="D3340" s="291"/>
    </row>
    <row r="3341" spans="4:4">
      <c r="D3341" s="291"/>
    </row>
    <row r="3342" spans="4:4">
      <c r="D3342" s="291"/>
    </row>
    <row r="3343" spans="4:4">
      <c r="D3343" s="291"/>
    </row>
    <row r="3344" spans="4:4">
      <c r="D3344" s="291"/>
    </row>
    <row r="3345" spans="4:4">
      <c r="D3345" s="291"/>
    </row>
    <row r="3346" spans="4:4">
      <c r="D3346" s="291"/>
    </row>
    <row r="3347" spans="4:4">
      <c r="D3347" s="291"/>
    </row>
    <row r="3348" spans="4:4">
      <c r="D3348" s="291"/>
    </row>
    <row r="3349" spans="4:4">
      <c r="D3349" s="291"/>
    </row>
    <row r="3350" spans="4:4">
      <c r="D3350" s="291"/>
    </row>
    <row r="3351" spans="4:4">
      <c r="D3351" s="291"/>
    </row>
    <row r="3352" spans="4:4">
      <c r="D3352" s="291"/>
    </row>
    <row r="3353" spans="4:4">
      <c r="D3353" s="291"/>
    </row>
    <row r="3354" spans="4:4">
      <c r="D3354" s="291"/>
    </row>
    <row r="3355" spans="4:4">
      <c r="D3355" s="291"/>
    </row>
    <row r="3356" spans="4:4">
      <c r="D3356" s="291"/>
    </row>
    <row r="3357" spans="4:4">
      <c r="D3357" s="291"/>
    </row>
    <row r="3358" spans="4:4">
      <c r="D3358" s="291"/>
    </row>
    <row r="3359" spans="4:4">
      <c r="D3359" s="291"/>
    </row>
    <row r="3360" spans="4:4">
      <c r="D3360" s="291"/>
    </row>
    <row r="3361" spans="4:4">
      <c r="D3361" s="291"/>
    </row>
    <row r="3362" spans="4:4">
      <c r="D3362" s="291"/>
    </row>
    <row r="3363" spans="4:4">
      <c r="D3363" s="291"/>
    </row>
    <row r="3364" spans="4:4">
      <c r="D3364" s="291"/>
    </row>
    <row r="3365" spans="4:4">
      <c r="D3365" s="291"/>
    </row>
    <row r="3366" spans="4:4">
      <c r="D3366" s="291"/>
    </row>
    <row r="3367" spans="4:4">
      <c r="D3367" s="291"/>
    </row>
    <row r="3368" spans="4:4">
      <c r="D3368" s="291"/>
    </row>
    <row r="3369" spans="4:4">
      <c r="D3369" s="291"/>
    </row>
    <row r="3370" spans="4:4">
      <c r="D3370" s="291"/>
    </row>
    <row r="3371" spans="4:4">
      <c r="D3371" s="291"/>
    </row>
    <row r="3372" spans="4:4">
      <c r="D3372" s="291"/>
    </row>
    <row r="3373" spans="4:4">
      <c r="D3373" s="291"/>
    </row>
    <row r="3374" spans="4:4">
      <c r="D3374" s="291"/>
    </row>
    <row r="3375" spans="4:4">
      <c r="D3375" s="291"/>
    </row>
    <row r="3376" spans="4:4">
      <c r="D3376" s="291"/>
    </row>
    <row r="3377" spans="4:4">
      <c r="D3377" s="291"/>
    </row>
    <row r="3378" spans="4:4">
      <c r="D3378" s="291"/>
    </row>
    <row r="3379" spans="4:4">
      <c r="D3379" s="291"/>
    </row>
    <row r="3380" spans="4:4">
      <c r="D3380" s="291"/>
    </row>
    <row r="3381" spans="4:4">
      <c r="D3381" s="291"/>
    </row>
    <row r="3382" spans="4:4">
      <c r="D3382" s="291"/>
    </row>
    <row r="3383" spans="4:4">
      <c r="D3383" s="291"/>
    </row>
    <row r="3384" spans="4:4">
      <c r="D3384" s="291"/>
    </row>
    <row r="3385" spans="4:4">
      <c r="D3385" s="291"/>
    </row>
    <row r="3386" spans="4:4">
      <c r="D3386" s="291"/>
    </row>
    <row r="3387" spans="4:4">
      <c r="D3387" s="291"/>
    </row>
    <row r="3388" spans="4:4">
      <c r="D3388" s="291"/>
    </row>
    <row r="3389" spans="4:4">
      <c r="D3389" s="291"/>
    </row>
    <row r="3390" spans="4:4">
      <c r="D3390" s="291"/>
    </row>
    <row r="3391" spans="4:4">
      <c r="D3391" s="291"/>
    </row>
    <row r="3392" spans="4:4">
      <c r="D3392" s="291"/>
    </row>
    <row r="3393" spans="4:4">
      <c r="D3393" s="291"/>
    </row>
    <row r="3394" spans="4:4">
      <c r="D3394" s="291"/>
    </row>
    <row r="3395" spans="4:4">
      <c r="D3395" s="291"/>
    </row>
    <row r="3396" spans="4:4">
      <c r="D3396" s="291"/>
    </row>
    <row r="3397" spans="4:4">
      <c r="D3397" s="291"/>
    </row>
    <row r="3398" spans="4:4">
      <c r="D3398" s="291"/>
    </row>
    <row r="3399" spans="4:4">
      <c r="D3399" s="291"/>
    </row>
    <row r="3400" spans="4:4">
      <c r="D3400" s="291"/>
    </row>
    <row r="3401" spans="4:4">
      <c r="D3401" s="291"/>
    </row>
    <row r="3402" spans="4:4">
      <c r="D3402" s="291"/>
    </row>
    <row r="3403" spans="4:4">
      <c r="D3403" s="291"/>
    </row>
    <row r="3404" spans="4:4">
      <c r="D3404" s="291"/>
    </row>
    <row r="3405" spans="4:4">
      <c r="D3405" s="291"/>
    </row>
    <row r="3406" spans="4:4">
      <c r="D3406" s="291"/>
    </row>
    <row r="3407" spans="4:4">
      <c r="D3407" s="291"/>
    </row>
    <row r="3408" spans="4:4">
      <c r="D3408" s="291"/>
    </row>
    <row r="3409" spans="4:4">
      <c r="D3409" s="291"/>
    </row>
    <row r="3410" spans="4:4">
      <c r="D3410" s="291"/>
    </row>
    <row r="3411" spans="4:4">
      <c r="D3411" s="291"/>
    </row>
    <row r="3412" spans="4:4">
      <c r="D3412" s="291"/>
    </row>
    <row r="3413" spans="4:4">
      <c r="D3413" s="291"/>
    </row>
    <row r="3414" spans="4:4">
      <c r="D3414" s="291"/>
    </row>
    <row r="3415" spans="4:4">
      <c r="D3415" s="291"/>
    </row>
    <row r="3416" spans="4:4">
      <c r="D3416" s="291"/>
    </row>
    <row r="3417" spans="4:4">
      <c r="D3417" s="291"/>
    </row>
    <row r="3418" spans="4:4">
      <c r="D3418" s="291"/>
    </row>
    <row r="3419" spans="4:4">
      <c r="D3419" s="291"/>
    </row>
    <row r="3420" spans="4:4">
      <c r="D3420" s="291"/>
    </row>
    <row r="3421" spans="4:4">
      <c r="D3421" s="291"/>
    </row>
    <row r="3422" spans="4:4">
      <c r="D3422" s="291"/>
    </row>
    <row r="3423" spans="4:4">
      <c r="D3423" s="291"/>
    </row>
    <row r="3424" spans="4:4">
      <c r="D3424" s="291"/>
    </row>
    <row r="3425" spans="4:4">
      <c r="D3425" s="291"/>
    </row>
    <row r="3426" spans="4:4">
      <c r="D3426" s="291"/>
    </row>
    <row r="3427" spans="4:4">
      <c r="D3427" s="291"/>
    </row>
    <row r="3428" spans="4:4">
      <c r="D3428" s="291"/>
    </row>
    <row r="3429" spans="4:4">
      <c r="D3429" s="291"/>
    </row>
    <row r="3430" spans="4:4">
      <c r="D3430" s="291"/>
    </row>
    <row r="3431" spans="4:4">
      <c r="D3431" s="291"/>
    </row>
    <row r="3432" spans="4:4">
      <c r="D3432" s="291"/>
    </row>
    <row r="3433" spans="4:4">
      <c r="D3433" s="291"/>
    </row>
    <row r="3434" spans="4:4">
      <c r="D3434" s="291"/>
    </row>
    <row r="3435" spans="4:4">
      <c r="D3435" s="291"/>
    </row>
    <row r="3436" spans="4:4">
      <c r="D3436" s="291"/>
    </row>
    <row r="3437" spans="4:4">
      <c r="D3437" s="291"/>
    </row>
    <row r="3438" spans="4:4">
      <c r="D3438" s="291"/>
    </row>
    <row r="3439" spans="4:4">
      <c r="D3439" s="291"/>
    </row>
    <row r="3440" spans="4:4">
      <c r="D3440" s="291"/>
    </row>
    <row r="3441" spans="4:4">
      <c r="D3441" s="291"/>
    </row>
    <row r="3442" spans="4:4">
      <c r="D3442" s="291"/>
    </row>
    <row r="3443" spans="4:4">
      <c r="D3443" s="291"/>
    </row>
    <row r="3444" spans="4:4">
      <c r="D3444" s="291"/>
    </row>
    <row r="3445" spans="4:4">
      <c r="D3445" s="291"/>
    </row>
    <row r="3446" spans="4:4">
      <c r="D3446" s="291"/>
    </row>
    <row r="3447" spans="4:4">
      <c r="D3447" s="291"/>
    </row>
    <row r="3448" spans="4:4">
      <c r="D3448" s="291"/>
    </row>
    <row r="3449" spans="4:4">
      <c r="D3449" s="291"/>
    </row>
    <row r="3450" spans="4:4">
      <c r="D3450" s="291"/>
    </row>
    <row r="3451" spans="4:4">
      <c r="D3451" s="291"/>
    </row>
    <row r="3452" spans="4:4">
      <c r="D3452" s="291"/>
    </row>
    <row r="3453" spans="4:4">
      <c r="D3453" s="291"/>
    </row>
    <row r="3454" spans="4:4">
      <c r="D3454" s="291"/>
    </row>
    <row r="3455" spans="4:4">
      <c r="D3455" s="291"/>
    </row>
    <row r="3456" spans="4:4">
      <c r="D3456" s="291"/>
    </row>
    <row r="3457" spans="4:4">
      <c r="D3457" s="291"/>
    </row>
    <row r="3458" spans="4:4">
      <c r="D3458" s="291"/>
    </row>
    <row r="3459" spans="4:4">
      <c r="D3459" s="291"/>
    </row>
    <row r="3460" spans="4:4">
      <c r="D3460" s="291"/>
    </row>
    <row r="3461" spans="4:4">
      <c r="D3461" s="291"/>
    </row>
    <row r="3462" spans="4:4">
      <c r="D3462" s="291"/>
    </row>
    <row r="3463" spans="4:4">
      <c r="D3463" s="291"/>
    </row>
    <row r="3464" spans="4:4">
      <c r="D3464" s="291"/>
    </row>
    <row r="3465" spans="4:4">
      <c r="D3465" s="291"/>
    </row>
    <row r="3466" spans="4:4">
      <c r="D3466" s="291"/>
    </row>
    <row r="3467" spans="4:4">
      <c r="D3467" s="291"/>
    </row>
    <row r="3468" spans="4:4">
      <c r="D3468" s="291"/>
    </row>
    <row r="3469" spans="4:4">
      <c r="D3469" s="291"/>
    </row>
    <row r="3470" spans="4:4">
      <c r="D3470" s="291"/>
    </row>
    <row r="3471" spans="4:4">
      <c r="D3471" s="291"/>
    </row>
    <row r="3472" spans="4:4">
      <c r="D3472" s="291"/>
    </row>
    <row r="3473" spans="4:4">
      <c r="D3473" s="291"/>
    </row>
    <row r="3474" spans="4:4">
      <c r="D3474" s="291"/>
    </row>
    <row r="3475" spans="4:4">
      <c r="D3475" s="291"/>
    </row>
    <row r="3476" spans="4:4">
      <c r="D3476" s="291"/>
    </row>
    <row r="3477" spans="4:4">
      <c r="D3477" s="291"/>
    </row>
    <row r="3478" spans="4:4">
      <c r="D3478" s="291"/>
    </row>
    <row r="3479" spans="4:4">
      <c r="D3479" s="291"/>
    </row>
    <row r="3480" spans="4:4">
      <c r="D3480" s="291"/>
    </row>
    <row r="3481" spans="4:4">
      <c r="D3481" s="291"/>
    </row>
    <row r="3482" spans="4:4">
      <c r="D3482" s="291"/>
    </row>
    <row r="3483" spans="4:4">
      <c r="D3483" s="291"/>
    </row>
    <row r="3484" spans="4:4">
      <c r="D3484" s="291"/>
    </row>
    <row r="3485" spans="4:4">
      <c r="D3485" s="291"/>
    </row>
    <row r="3486" spans="4:4">
      <c r="D3486" s="291"/>
    </row>
    <row r="3487" spans="4:4">
      <c r="D3487" s="291"/>
    </row>
    <row r="3488" spans="4:4">
      <c r="D3488" s="291"/>
    </row>
    <row r="3489" spans="4:4">
      <c r="D3489" s="291"/>
    </row>
    <row r="3490" spans="4:4">
      <c r="D3490" s="291"/>
    </row>
    <row r="3491" spans="4:4">
      <c r="D3491" s="291"/>
    </row>
    <row r="3492" spans="4:4">
      <c r="D3492" s="291"/>
    </row>
    <row r="3493" spans="4:4">
      <c r="D3493" s="291"/>
    </row>
    <row r="3494" spans="4:4">
      <c r="D3494" s="291"/>
    </row>
    <row r="3495" spans="4:4">
      <c r="D3495" s="291"/>
    </row>
    <row r="3496" spans="4:4">
      <c r="D3496" s="291"/>
    </row>
    <row r="3497" spans="4:4">
      <c r="D3497" s="291"/>
    </row>
    <row r="3498" spans="4:4">
      <c r="D3498" s="291"/>
    </row>
    <row r="3499" spans="4:4">
      <c r="D3499" s="291"/>
    </row>
    <row r="3500" spans="4:4">
      <c r="D3500" s="291"/>
    </row>
    <row r="3501" spans="4:4">
      <c r="D3501" s="291"/>
    </row>
    <row r="3502" spans="4:4">
      <c r="D3502" s="291"/>
    </row>
    <row r="3503" spans="4:4">
      <c r="D3503" s="291"/>
    </row>
    <row r="3504" spans="4:4">
      <c r="D3504" s="291"/>
    </row>
    <row r="3505" spans="4:4">
      <c r="D3505" s="291"/>
    </row>
    <row r="3506" spans="4:4">
      <c r="D3506" s="291"/>
    </row>
    <row r="3507" spans="4:4">
      <c r="D3507" s="291"/>
    </row>
    <row r="3508" spans="4:4">
      <c r="D3508" s="291"/>
    </row>
    <row r="3509" spans="4:4">
      <c r="D3509" s="291"/>
    </row>
    <row r="3510" spans="4:4">
      <c r="D3510" s="291"/>
    </row>
    <row r="3511" spans="4:4">
      <c r="D3511" s="291"/>
    </row>
    <row r="3512" spans="4:4">
      <c r="D3512" s="291"/>
    </row>
    <row r="3513" spans="4:4">
      <c r="D3513" s="291"/>
    </row>
    <row r="3514" spans="4:4">
      <c r="D3514" s="291"/>
    </row>
    <row r="3515" spans="4:4">
      <c r="D3515" s="291"/>
    </row>
    <row r="3516" spans="4:4">
      <c r="D3516" s="291"/>
    </row>
    <row r="3517" spans="4:4">
      <c r="D3517" s="291"/>
    </row>
    <row r="3518" spans="4:4">
      <c r="D3518" s="291"/>
    </row>
    <row r="3519" spans="4:4">
      <c r="D3519" s="291"/>
    </row>
    <row r="3520" spans="4:4">
      <c r="D3520" s="291"/>
    </row>
    <row r="3521" spans="4:4">
      <c r="D3521" s="291"/>
    </row>
    <row r="3522" spans="4:4">
      <c r="D3522" s="291"/>
    </row>
    <row r="3523" spans="4:4">
      <c r="D3523" s="291"/>
    </row>
    <row r="3524" spans="4:4">
      <c r="D3524" s="291"/>
    </row>
    <row r="3525" spans="4:4">
      <c r="D3525" s="291"/>
    </row>
    <row r="3526" spans="4:4">
      <c r="D3526" s="291"/>
    </row>
    <row r="3527" spans="4:4">
      <c r="D3527" s="291"/>
    </row>
    <row r="3528" spans="4:4">
      <c r="D3528" s="291"/>
    </row>
    <row r="3529" spans="4:4">
      <c r="D3529" s="291"/>
    </row>
    <row r="3530" spans="4:4">
      <c r="D3530" s="291"/>
    </row>
    <row r="3531" spans="4:4">
      <c r="D3531" s="291"/>
    </row>
    <row r="3532" spans="4:4">
      <c r="D3532" s="291"/>
    </row>
    <row r="3533" spans="4:4">
      <c r="D3533" s="291"/>
    </row>
    <row r="3534" spans="4:4">
      <c r="D3534" s="291"/>
    </row>
    <row r="3535" spans="4:4">
      <c r="D3535" s="291"/>
    </row>
    <row r="3536" spans="4:4">
      <c r="D3536" s="291"/>
    </row>
    <row r="3537" spans="4:4">
      <c r="D3537" s="291"/>
    </row>
    <row r="3538" spans="4:4">
      <c r="D3538" s="291"/>
    </row>
    <row r="3539" spans="4:4">
      <c r="D3539" s="291"/>
    </row>
    <row r="3540" spans="4:4">
      <c r="D3540" s="291"/>
    </row>
    <row r="3541" spans="4:4">
      <c r="D3541" s="291"/>
    </row>
    <row r="3542" spans="4:4">
      <c r="D3542" s="291"/>
    </row>
    <row r="3543" spans="4:4">
      <c r="D3543" s="291"/>
    </row>
    <row r="3544" spans="4:4">
      <c r="D3544" s="291"/>
    </row>
    <row r="3545" spans="4:4">
      <c r="D3545" s="291"/>
    </row>
    <row r="3546" spans="4:4">
      <c r="D3546" s="291"/>
    </row>
    <row r="3547" spans="4:4">
      <c r="D3547" s="291"/>
    </row>
    <row r="3548" spans="4:4">
      <c r="D3548" s="291"/>
    </row>
    <row r="3549" spans="4:4">
      <c r="D3549" s="291"/>
    </row>
    <row r="3550" spans="4:4">
      <c r="D3550" s="291"/>
    </row>
    <row r="3551" spans="4:4">
      <c r="D3551" s="291"/>
    </row>
    <row r="3552" spans="4:4">
      <c r="D3552" s="291"/>
    </row>
    <row r="3553" spans="4:4">
      <c r="D3553" s="291"/>
    </row>
    <row r="3554" spans="4:4">
      <c r="D3554" s="291"/>
    </row>
    <row r="3555" spans="4:4">
      <c r="D3555" s="291"/>
    </row>
    <row r="3556" spans="4:4">
      <c r="D3556" s="291"/>
    </row>
    <row r="3557" spans="4:4">
      <c r="D3557" s="291"/>
    </row>
    <row r="3558" spans="4:4">
      <c r="D3558" s="291"/>
    </row>
    <row r="3559" spans="4:4">
      <c r="D3559" s="291"/>
    </row>
    <row r="3560" spans="4:4">
      <c r="D3560" s="291"/>
    </row>
    <row r="3561" spans="4:4">
      <c r="D3561" s="291"/>
    </row>
    <row r="3562" spans="4:4">
      <c r="D3562" s="291"/>
    </row>
    <row r="3563" spans="4:4">
      <c r="D3563" s="291"/>
    </row>
    <row r="3564" spans="4:4">
      <c r="D3564" s="291"/>
    </row>
    <row r="3565" spans="4:4">
      <c r="D3565" s="291"/>
    </row>
    <row r="3566" spans="4:4">
      <c r="D3566" s="291"/>
    </row>
    <row r="3567" spans="4:4">
      <c r="D3567" s="291"/>
    </row>
    <row r="3568" spans="4:4">
      <c r="D3568" s="291"/>
    </row>
    <row r="3569" spans="4:4">
      <c r="D3569" s="291"/>
    </row>
    <row r="3570" spans="4:4">
      <c r="D3570" s="291"/>
    </row>
    <row r="3571" spans="4:4">
      <c r="D3571" s="291"/>
    </row>
    <row r="3572" spans="4:4">
      <c r="D3572" s="291"/>
    </row>
    <row r="3573" spans="4:4">
      <c r="D3573" s="291"/>
    </row>
    <row r="3574" spans="4:4">
      <c r="D3574" s="291"/>
    </row>
    <row r="3575" spans="4:4">
      <c r="D3575" s="291"/>
    </row>
    <row r="3576" spans="4:4">
      <c r="D3576" s="291"/>
    </row>
    <row r="3577" spans="4:4">
      <c r="D3577" s="291"/>
    </row>
    <row r="3578" spans="4:4">
      <c r="D3578" s="291"/>
    </row>
    <row r="3579" spans="4:4">
      <c r="D3579" s="291"/>
    </row>
    <row r="3580" spans="4:4">
      <c r="D3580" s="291"/>
    </row>
    <row r="3581" spans="4:4">
      <c r="D3581" s="291"/>
    </row>
    <row r="3582" spans="4:4">
      <c r="D3582" s="291"/>
    </row>
    <row r="3583" spans="4:4">
      <c r="D3583" s="291"/>
    </row>
    <row r="3584" spans="4:4">
      <c r="D3584" s="291"/>
    </row>
    <row r="3585" spans="4:4">
      <c r="D3585" s="291"/>
    </row>
    <row r="3586" spans="4:4">
      <c r="D3586" s="291"/>
    </row>
    <row r="3587" spans="4:4">
      <c r="D3587" s="291"/>
    </row>
    <row r="3588" spans="4:4">
      <c r="D3588" s="291"/>
    </row>
    <row r="3589" spans="4:4">
      <c r="D3589" s="291"/>
    </row>
    <row r="3590" spans="4:4">
      <c r="D3590" s="291"/>
    </row>
    <row r="3591" spans="4:4">
      <c r="D3591" s="291"/>
    </row>
    <row r="3592" spans="4:4">
      <c r="D3592" s="291"/>
    </row>
    <row r="3593" spans="4:4">
      <c r="D3593" s="291"/>
    </row>
    <row r="3594" spans="4:4">
      <c r="D3594" s="291"/>
    </row>
    <row r="3595" spans="4:4">
      <c r="D3595" s="291"/>
    </row>
    <row r="3596" spans="4:4">
      <c r="D3596" s="291"/>
    </row>
    <row r="3597" spans="4:4">
      <c r="D3597" s="291"/>
    </row>
    <row r="3598" spans="4:4">
      <c r="D3598" s="291"/>
    </row>
    <row r="3599" spans="4:4">
      <c r="D3599" s="291"/>
    </row>
    <row r="3600" spans="4:4">
      <c r="D3600" s="291"/>
    </row>
    <row r="3601" spans="4:4">
      <c r="D3601" s="291"/>
    </row>
    <row r="3602" spans="4:4">
      <c r="D3602" s="291"/>
    </row>
    <row r="3603" spans="4:4">
      <c r="D3603" s="291"/>
    </row>
    <row r="3604" spans="4:4">
      <c r="D3604" s="291"/>
    </row>
    <row r="3605" spans="4:4">
      <c r="D3605" s="291"/>
    </row>
    <row r="3606" spans="4:4">
      <c r="D3606" s="291"/>
    </row>
    <row r="3607" spans="4:4">
      <c r="D3607" s="291"/>
    </row>
    <row r="3608" spans="4:4">
      <c r="D3608" s="291"/>
    </row>
    <row r="3609" spans="4:4">
      <c r="D3609" s="291"/>
    </row>
    <row r="3610" spans="4:4">
      <c r="D3610" s="291"/>
    </row>
    <row r="3611" spans="4:4">
      <c r="D3611" s="291"/>
    </row>
    <row r="3612" spans="4:4">
      <c r="D3612" s="291"/>
    </row>
    <row r="3613" spans="4:4">
      <c r="D3613" s="291"/>
    </row>
    <row r="3614" spans="4:4">
      <c r="D3614" s="291"/>
    </row>
    <row r="3615" spans="4:4">
      <c r="D3615" s="291"/>
    </row>
    <row r="3616" spans="4:4">
      <c r="D3616" s="291"/>
    </row>
    <row r="3617" spans="4:4">
      <c r="D3617" s="291"/>
    </row>
    <row r="3618" spans="4:4">
      <c r="D3618" s="291"/>
    </row>
    <row r="3619" spans="4:4">
      <c r="D3619" s="291"/>
    </row>
    <row r="3620" spans="4:4">
      <c r="D3620" s="291"/>
    </row>
    <row r="3621" spans="4:4">
      <c r="D3621" s="291"/>
    </row>
    <row r="3622" spans="4:4">
      <c r="D3622" s="291"/>
    </row>
    <row r="3623" spans="4:4">
      <c r="D3623" s="291"/>
    </row>
    <row r="3624" spans="4:4">
      <c r="D3624" s="291"/>
    </row>
    <row r="3625" spans="4:4">
      <c r="D3625" s="291"/>
    </row>
    <row r="3626" spans="4:4">
      <c r="D3626" s="291"/>
    </row>
    <row r="3627" spans="4:4">
      <c r="D3627" s="291"/>
    </row>
    <row r="3628" spans="4:4">
      <c r="D3628" s="291"/>
    </row>
    <row r="3629" spans="4:4">
      <c r="D3629" s="291"/>
    </row>
    <row r="3630" spans="4:4">
      <c r="D3630" s="291"/>
    </row>
    <row r="3631" spans="4:4">
      <c r="D3631" s="291"/>
    </row>
    <row r="3632" spans="4:4">
      <c r="D3632" s="291"/>
    </row>
    <row r="3633" spans="4:4">
      <c r="D3633" s="291"/>
    </row>
    <row r="3634" spans="4:4">
      <c r="D3634" s="291"/>
    </row>
    <row r="3635" spans="4:4">
      <c r="D3635" s="291"/>
    </row>
    <row r="3636" spans="4:4">
      <c r="D3636" s="291"/>
    </row>
    <row r="3637" spans="4:4">
      <c r="D3637" s="291"/>
    </row>
    <row r="3638" spans="4:4">
      <c r="D3638" s="291"/>
    </row>
    <row r="3639" spans="4:4">
      <c r="D3639" s="291"/>
    </row>
    <row r="3640" spans="4:4">
      <c r="D3640" s="291"/>
    </row>
    <row r="3641" spans="4:4">
      <c r="D3641" s="291"/>
    </row>
    <row r="3642" spans="4:4">
      <c r="D3642" s="291"/>
    </row>
    <row r="3643" spans="4:4">
      <c r="D3643" s="291"/>
    </row>
    <row r="3644" spans="4:4">
      <c r="D3644" s="291"/>
    </row>
    <row r="3645" spans="4:4">
      <c r="D3645" s="291"/>
    </row>
    <row r="3646" spans="4:4">
      <c r="D3646" s="291"/>
    </row>
    <row r="3647" spans="4:4">
      <c r="D3647" s="291"/>
    </row>
    <row r="3648" spans="4:4">
      <c r="D3648" s="291"/>
    </row>
    <row r="3649" spans="4:4">
      <c r="D3649" s="291"/>
    </row>
    <row r="3650" spans="4:4">
      <c r="D3650" s="291"/>
    </row>
    <row r="3651" spans="4:4">
      <c r="D3651" s="291"/>
    </row>
    <row r="3652" spans="4:4">
      <c r="D3652" s="291"/>
    </row>
    <row r="3653" spans="4:4">
      <c r="D3653" s="291"/>
    </row>
    <row r="3654" spans="4:4">
      <c r="D3654" s="291"/>
    </row>
    <row r="3655" spans="4:4">
      <c r="D3655" s="291"/>
    </row>
    <row r="3656" spans="4:4">
      <c r="D3656" s="291"/>
    </row>
    <row r="3657" spans="4:4">
      <c r="D3657" s="291"/>
    </row>
    <row r="3658" spans="4:4">
      <c r="D3658" s="291"/>
    </row>
    <row r="3659" spans="4:4">
      <c r="D3659" s="291"/>
    </row>
    <row r="3660" spans="4:4">
      <c r="D3660" s="291"/>
    </row>
    <row r="3661" spans="4:4">
      <c r="D3661" s="291"/>
    </row>
    <row r="3662" spans="4:4">
      <c r="D3662" s="291"/>
    </row>
    <row r="3663" spans="4:4">
      <c r="D3663" s="291"/>
    </row>
    <row r="3664" spans="4:4">
      <c r="D3664" s="291"/>
    </row>
    <row r="3665" spans="4:4">
      <c r="D3665" s="291"/>
    </row>
    <row r="3666" spans="4:4">
      <c r="D3666" s="291"/>
    </row>
    <row r="3667" spans="4:4">
      <c r="D3667" s="291"/>
    </row>
    <row r="3668" spans="4:4">
      <c r="D3668" s="291"/>
    </row>
    <row r="3669" spans="4:4">
      <c r="D3669" s="291"/>
    </row>
    <row r="3670" spans="4:4">
      <c r="D3670" s="291"/>
    </row>
    <row r="3671" spans="4:4">
      <c r="D3671" s="291"/>
    </row>
    <row r="3672" spans="4:4">
      <c r="D3672" s="291"/>
    </row>
    <row r="3673" spans="4:4">
      <c r="D3673" s="291"/>
    </row>
    <row r="3674" spans="4:4">
      <c r="D3674" s="291"/>
    </row>
    <row r="3675" spans="4:4">
      <c r="D3675" s="291"/>
    </row>
    <row r="3676" spans="4:4">
      <c r="D3676" s="291"/>
    </row>
    <row r="3677" spans="4:4">
      <c r="D3677" s="291"/>
    </row>
    <row r="3678" spans="4:4">
      <c r="D3678" s="291"/>
    </row>
    <row r="3679" spans="4:4">
      <c r="D3679" s="291"/>
    </row>
    <row r="3680" spans="4:4">
      <c r="D3680" s="291"/>
    </row>
    <row r="3681" spans="4:4">
      <c r="D3681" s="291"/>
    </row>
    <row r="3682" spans="4:4">
      <c r="D3682" s="291"/>
    </row>
    <row r="3683" spans="4:4">
      <c r="D3683" s="291"/>
    </row>
    <row r="3684" spans="4:4">
      <c r="D3684" s="291"/>
    </row>
    <row r="3685" spans="4:4">
      <c r="D3685" s="291"/>
    </row>
    <row r="3686" spans="4:4">
      <c r="D3686" s="291"/>
    </row>
    <row r="3687" spans="4:4">
      <c r="D3687" s="291"/>
    </row>
    <row r="3688" spans="4:4">
      <c r="D3688" s="291"/>
    </row>
    <row r="3689" spans="4:4">
      <c r="D3689" s="291"/>
    </row>
    <row r="3690" spans="4:4">
      <c r="D3690" s="291"/>
    </row>
    <row r="3691" spans="4:4">
      <c r="D3691" s="291"/>
    </row>
    <row r="3692" spans="4:4">
      <c r="D3692" s="291"/>
    </row>
    <row r="3693" spans="4:4">
      <c r="D3693" s="291"/>
    </row>
    <row r="3694" spans="4:4">
      <c r="D3694" s="291"/>
    </row>
    <row r="3695" spans="4:4">
      <c r="D3695" s="291"/>
    </row>
    <row r="3696" spans="4:4">
      <c r="D3696" s="291"/>
    </row>
    <row r="3697" spans="4:4">
      <c r="D3697" s="291"/>
    </row>
    <row r="3698" spans="4:4">
      <c r="D3698" s="291"/>
    </row>
    <row r="3699" spans="4:4">
      <c r="D3699" s="291"/>
    </row>
    <row r="3700" spans="4:4">
      <c r="D3700" s="291"/>
    </row>
    <row r="3701" spans="4:4">
      <c r="D3701" s="291"/>
    </row>
    <row r="3702" spans="4:4">
      <c r="D3702" s="291"/>
    </row>
    <row r="3703" spans="4:4">
      <c r="D3703" s="291"/>
    </row>
    <row r="3704" spans="4:4">
      <c r="D3704" s="291"/>
    </row>
    <row r="3705" spans="4:4">
      <c r="D3705" s="291"/>
    </row>
    <row r="3706" spans="4:4">
      <c r="D3706" s="291"/>
    </row>
    <row r="3707" spans="4:4">
      <c r="D3707" s="291"/>
    </row>
    <row r="3708" spans="4:4">
      <c r="D3708" s="291"/>
    </row>
    <row r="3709" spans="4:4">
      <c r="D3709" s="291"/>
    </row>
    <row r="3710" spans="4:4">
      <c r="D3710" s="291"/>
    </row>
    <row r="3711" spans="4:4">
      <c r="D3711" s="291"/>
    </row>
    <row r="3712" spans="4:4">
      <c r="D3712" s="291"/>
    </row>
    <row r="3713" spans="4:4">
      <c r="D3713" s="291"/>
    </row>
    <row r="3714" spans="4:4">
      <c r="D3714" s="291"/>
    </row>
    <row r="3715" spans="4:4">
      <c r="D3715" s="291"/>
    </row>
    <row r="3716" spans="4:4">
      <c r="D3716" s="291"/>
    </row>
    <row r="3717" spans="4:4">
      <c r="D3717" s="291"/>
    </row>
    <row r="3718" spans="4:4">
      <c r="D3718" s="291"/>
    </row>
    <row r="3719" spans="4:4">
      <c r="D3719" s="291"/>
    </row>
    <row r="3720" spans="4:4">
      <c r="D3720" s="291"/>
    </row>
    <row r="3721" spans="4:4">
      <c r="D3721" s="291"/>
    </row>
    <row r="3722" spans="4:4">
      <c r="D3722" s="291"/>
    </row>
    <row r="3723" spans="4:4">
      <c r="D3723" s="291"/>
    </row>
    <row r="3724" spans="4:4">
      <c r="D3724" s="291"/>
    </row>
    <row r="3725" spans="4:4">
      <c r="D3725" s="291"/>
    </row>
    <row r="3726" spans="4:4">
      <c r="D3726" s="291"/>
    </row>
    <row r="3727" spans="4:4">
      <c r="D3727" s="291"/>
    </row>
    <row r="3728" spans="4:4">
      <c r="D3728" s="291"/>
    </row>
    <row r="3729" spans="4:4">
      <c r="D3729" s="291"/>
    </row>
    <row r="3730" spans="4:4">
      <c r="D3730" s="291"/>
    </row>
    <row r="3731" spans="4:4">
      <c r="D3731" s="291"/>
    </row>
    <row r="3732" spans="4:4">
      <c r="D3732" s="291"/>
    </row>
    <row r="3733" spans="4:4">
      <c r="D3733" s="291"/>
    </row>
    <row r="3734" spans="4:4">
      <c r="D3734" s="291"/>
    </row>
    <row r="3735" spans="4:4">
      <c r="D3735" s="291"/>
    </row>
    <row r="3736" spans="4:4">
      <c r="D3736" s="291"/>
    </row>
    <row r="3737" spans="4:4">
      <c r="D3737" s="291"/>
    </row>
    <row r="3738" spans="4:4">
      <c r="D3738" s="291"/>
    </row>
    <row r="3739" spans="4:4">
      <c r="D3739" s="291"/>
    </row>
    <row r="3740" spans="4:4">
      <c r="D3740" s="291"/>
    </row>
    <row r="3741" spans="4:4">
      <c r="D3741" s="291"/>
    </row>
    <row r="3742" spans="4:4">
      <c r="D3742" s="291"/>
    </row>
    <row r="3743" spans="4:4">
      <c r="D3743" s="291"/>
    </row>
    <row r="3744" spans="4:4">
      <c r="D3744" s="291"/>
    </row>
    <row r="3745" spans="4:4">
      <c r="D3745" s="291"/>
    </row>
    <row r="3746" spans="4:4">
      <c r="D3746" s="291"/>
    </row>
    <row r="3747" spans="4:4">
      <c r="D3747" s="291"/>
    </row>
    <row r="3748" spans="4:4">
      <c r="D3748" s="291"/>
    </row>
    <row r="3749" spans="4:4">
      <c r="D3749" s="291"/>
    </row>
    <row r="3750" spans="4:4">
      <c r="D3750" s="291"/>
    </row>
    <row r="3751" spans="4:4">
      <c r="D3751" s="291"/>
    </row>
    <row r="3752" spans="4:4">
      <c r="D3752" s="291"/>
    </row>
    <row r="3753" spans="4:4">
      <c r="D3753" s="291"/>
    </row>
    <row r="3754" spans="4:4">
      <c r="D3754" s="291"/>
    </row>
    <row r="3755" spans="4:4">
      <c r="D3755" s="291"/>
    </row>
    <row r="3756" spans="4:4">
      <c r="D3756" s="291"/>
    </row>
    <row r="3757" spans="4:4">
      <c r="D3757" s="291"/>
    </row>
    <row r="3758" spans="4:4">
      <c r="D3758" s="291"/>
    </row>
    <row r="3759" spans="4:4">
      <c r="D3759" s="291"/>
    </row>
    <row r="3760" spans="4:4">
      <c r="D3760" s="291"/>
    </row>
    <row r="3761" spans="4:4">
      <c r="D3761" s="291"/>
    </row>
    <row r="3762" spans="4:4">
      <c r="D3762" s="291"/>
    </row>
    <row r="3763" spans="4:4">
      <c r="D3763" s="291"/>
    </row>
    <row r="3764" spans="4:4">
      <c r="D3764" s="291"/>
    </row>
    <row r="3765" spans="4:4">
      <c r="D3765" s="291"/>
    </row>
    <row r="3766" spans="4:4">
      <c r="D3766" s="291"/>
    </row>
    <row r="3767" spans="4:4">
      <c r="D3767" s="291"/>
    </row>
    <row r="3768" spans="4:4">
      <c r="D3768" s="291"/>
    </row>
    <row r="3769" spans="4:4">
      <c r="D3769" s="291"/>
    </row>
    <row r="3770" spans="4:4">
      <c r="D3770" s="291"/>
    </row>
    <row r="3771" spans="4:4">
      <c r="D3771" s="291"/>
    </row>
    <row r="3772" spans="4:4">
      <c r="D3772" s="291"/>
    </row>
    <row r="3773" spans="4:4">
      <c r="D3773" s="291"/>
    </row>
    <row r="3774" spans="4:4">
      <c r="D3774" s="291"/>
    </row>
    <row r="3775" spans="4:4">
      <c r="D3775" s="291"/>
    </row>
    <row r="3776" spans="4:4">
      <c r="D3776" s="291"/>
    </row>
    <row r="3777" spans="4:4">
      <c r="D3777" s="291"/>
    </row>
    <row r="3778" spans="4:4">
      <c r="D3778" s="291"/>
    </row>
    <row r="3779" spans="4:4">
      <c r="D3779" s="291"/>
    </row>
    <row r="3780" spans="4:4">
      <c r="D3780" s="291"/>
    </row>
    <row r="3781" spans="4:4">
      <c r="D3781" s="291"/>
    </row>
    <row r="3782" spans="4:4">
      <c r="D3782" s="291"/>
    </row>
    <row r="3783" spans="4:4">
      <c r="D3783" s="291"/>
    </row>
    <row r="3784" spans="4:4">
      <c r="D3784" s="291"/>
    </row>
    <row r="3785" spans="4:4">
      <c r="D3785" s="291"/>
    </row>
    <row r="3786" spans="4:4">
      <c r="D3786" s="291"/>
    </row>
    <row r="3787" spans="4:4">
      <c r="D3787" s="291"/>
    </row>
    <row r="3788" spans="4:4">
      <c r="D3788" s="291"/>
    </row>
    <row r="3789" spans="4:4">
      <c r="D3789" s="291"/>
    </row>
    <row r="3790" spans="4:4">
      <c r="D3790" s="291"/>
    </row>
    <row r="3791" spans="4:4">
      <c r="D3791" s="291"/>
    </row>
    <row r="3792" spans="4:4">
      <c r="D3792" s="291"/>
    </row>
    <row r="3793" spans="4:4">
      <c r="D3793" s="291"/>
    </row>
    <row r="3794" spans="4:4">
      <c r="D3794" s="291"/>
    </row>
    <row r="3795" spans="4:4">
      <c r="D3795" s="291"/>
    </row>
    <row r="3796" spans="4:4">
      <c r="D3796" s="291"/>
    </row>
    <row r="3797" spans="4:4">
      <c r="D3797" s="291"/>
    </row>
    <row r="3798" spans="4:4">
      <c r="D3798" s="291"/>
    </row>
    <row r="3799" spans="4:4">
      <c r="D3799" s="291"/>
    </row>
    <row r="3800" spans="4:4">
      <c r="D3800" s="291"/>
    </row>
    <row r="3801" spans="4:4">
      <c r="D3801" s="291"/>
    </row>
    <row r="3802" spans="4:4">
      <c r="D3802" s="291"/>
    </row>
    <row r="3803" spans="4:4">
      <c r="D3803" s="291"/>
    </row>
    <row r="3804" spans="4:4">
      <c r="D3804" s="291"/>
    </row>
    <row r="3805" spans="4:4">
      <c r="D3805" s="291"/>
    </row>
    <row r="3806" spans="4:4">
      <c r="D3806" s="291"/>
    </row>
    <row r="3807" spans="4:4">
      <c r="D3807" s="291"/>
    </row>
    <row r="3808" spans="4:4">
      <c r="D3808" s="291"/>
    </row>
    <row r="3809" spans="4:4">
      <c r="D3809" s="291"/>
    </row>
    <row r="3810" spans="4:4">
      <c r="D3810" s="291"/>
    </row>
    <row r="3811" spans="4:4">
      <c r="D3811" s="291"/>
    </row>
    <row r="3812" spans="4:4">
      <c r="D3812" s="291"/>
    </row>
    <row r="3813" spans="4:4">
      <c r="D3813" s="291"/>
    </row>
    <row r="3814" spans="4:4">
      <c r="D3814" s="291"/>
    </row>
    <row r="3815" spans="4:4">
      <c r="D3815" s="291"/>
    </row>
    <row r="3816" spans="4:4">
      <c r="D3816" s="291"/>
    </row>
    <row r="3817" spans="4:4">
      <c r="D3817" s="291"/>
    </row>
    <row r="3818" spans="4:4">
      <c r="D3818" s="291"/>
    </row>
    <row r="3819" spans="4:4">
      <c r="D3819" s="291"/>
    </row>
    <row r="3820" spans="4:4">
      <c r="D3820" s="291"/>
    </row>
    <row r="3821" spans="4:4">
      <c r="D3821" s="291"/>
    </row>
    <row r="3822" spans="4:4">
      <c r="D3822" s="291"/>
    </row>
    <row r="3823" spans="4:4">
      <c r="D3823" s="291"/>
    </row>
    <row r="3824" spans="4:4">
      <c r="D3824" s="291"/>
    </row>
    <row r="3825" spans="4:4">
      <c r="D3825" s="291"/>
    </row>
    <row r="3826" spans="4:4">
      <c r="D3826" s="291"/>
    </row>
    <row r="3827" spans="4:4">
      <c r="D3827" s="291"/>
    </row>
    <row r="3828" spans="4:4">
      <c r="D3828" s="291"/>
    </row>
    <row r="3829" spans="4:4">
      <c r="D3829" s="291"/>
    </row>
    <row r="3830" spans="4:4">
      <c r="D3830" s="291"/>
    </row>
    <row r="3831" spans="4:4">
      <c r="D3831" s="291"/>
    </row>
    <row r="3832" spans="4:4">
      <c r="D3832" s="291"/>
    </row>
    <row r="3833" spans="4:4">
      <c r="D3833" s="291"/>
    </row>
    <row r="3834" spans="4:4">
      <c r="D3834" s="291"/>
    </row>
    <row r="3835" spans="4:4">
      <c r="D3835" s="291"/>
    </row>
    <row r="3836" spans="4:4">
      <c r="D3836" s="291"/>
    </row>
    <row r="3837" spans="4:4">
      <c r="D3837" s="291"/>
    </row>
    <row r="3838" spans="4:4">
      <c r="D3838" s="291"/>
    </row>
    <row r="3839" spans="4:4">
      <c r="D3839" s="291"/>
    </row>
    <row r="3840" spans="4:4">
      <c r="D3840" s="291"/>
    </row>
    <row r="3841" spans="4:4">
      <c r="D3841" s="291"/>
    </row>
    <row r="3842" spans="4:4">
      <c r="D3842" s="291"/>
    </row>
    <row r="3843" spans="4:4">
      <c r="D3843" s="291"/>
    </row>
    <row r="3844" spans="4:4">
      <c r="D3844" s="291"/>
    </row>
    <row r="3845" spans="4:4">
      <c r="D3845" s="291"/>
    </row>
    <row r="3846" spans="4:4">
      <c r="D3846" s="291"/>
    </row>
    <row r="3847" spans="4:4">
      <c r="D3847" s="291"/>
    </row>
    <row r="3848" spans="4:4">
      <c r="D3848" s="291"/>
    </row>
    <row r="3849" spans="4:4">
      <c r="D3849" s="291"/>
    </row>
    <row r="3850" spans="4:4">
      <c r="D3850" s="291"/>
    </row>
    <row r="3851" spans="4:4">
      <c r="D3851" s="291"/>
    </row>
    <row r="3852" spans="4:4">
      <c r="D3852" s="291"/>
    </row>
    <row r="3853" spans="4:4">
      <c r="D3853" s="291"/>
    </row>
    <row r="3854" spans="4:4">
      <c r="D3854" s="291"/>
    </row>
    <row r="3855" spans="4:4">
      <c r="D3855" s="291"/>
    </row>
    <row r="3856" spans="4:4">
      <c r="D3856" s="291"/>
    </row>
    <row r="3857" spans="4:4">
      <c r="D3857" s="291"/>
    </row>
    <row r="3858" spans="4:4">
      <c r="D3858" s="291"/>
    </row>
    <row r="3859" spans="4:4">
      <c r="D3859" s="291"/>
    </row>
    <row r="3860" spans="4:4">
      <c r="D3860" s="291"/>
    </row>
    <row r="3861" spans="4:4">
      <c r="D3861" s="291"/>
    </row>
    <row r="3862" spans="4:4">
      <c r="D3862" s="291"/>
    </row>
    <row r="3863" spans="4:4">
      <c r="D3863" s="291"/>
    </row>
    <row r="3864" spans="4:4">
      <c r="D3864" s="291"/>
    </row>
    <row r="3865" spans="4:4">
      <c r="D3865" s="291"/>
    </row>
    <row r="3866" spans="4:4">
      <c r="D3866" s="291"/>
    </row>
    <row r="3867" spans="4:4">
      <c r="D3867" s="291"/>
    </row>
    <row r="3868" spans="4:4">
      <c r="D3868" s="291"/>
    </row>
    <row r="3869" spans="4:4">
      <c r="D3869" s="291"/>
    </row>
    <row r="3870" spans="4:4">
      <c r="D3870" s="291"/>
    </row>
    <row r="3871" spans="4:4">
      <c r="D3871" s="291"/>
    </row>
    <row r="3872" spans="4:4">
      <c r="D3872" s="291"/>
    </row>
    <row r="3873" spans="4:4">
      <c r="D3873" s="291"/>
    </row>
    <row r="3874" spans="4:4">
      <c r="D3874" s="291"/>
    </row>
    <row r="3875" spans="4:4">
      <c r="D3875" s="291"/>
    </row>
    <row r="3876" spans="4:4">
      <c r="D3876" s="291"/>
    </row>
    <row r="3877" spans="4:4">
      <c r="D3877" s="291"/>
    </row>
    <row r="3878" spans="4:4">
      <c r="D3878" s="291"/>
    </row>
    <row r="3879" spans="4:4">
      <c r="D3879" s="291"/>
    </row>
    <row r="3880" spans="4:4">
      <c r="D3880" s="291"/>
    </row>
    <row r="3881" spans="4:4">
      <c r="D3881" s="291"/>
    </row>
    <row r="3882" spans="4:4">
      <c r="D3882" s="291"/>
    </row>
    <row r="3883" spans="4:4">
      <c r="D3883" s="291"/>
    </row>
    <row r="3884" spans="4:4">
      <c r="D3884" s="291"/>
    </row>
    <row r="3885" spans="4:4">
      <c r="D3885" s="291"/>
    </row>
    <row r="3886" spans="4:4">
      <c r="D3886" s="291"/>
    </row>
    <row r="3887" spans="4:4">
      <c r="D3887" s="291"/>
    </row>
    <row r="3888" spans="4:4">
      <c r="D3888" s="291"/>
    </row>
    <row r="3889" spans="4:4">
      <c r="D3889" s="291"/>
    </row>
    <row r="3890" spans="4:4">
      <c r="D3890" s="291"/>
    </row>
    <row r="3891" spans="4:4">
      <c r="D3891" s="291"/>
    </row>
    <row r="3892" spans="4:4">
      <c r="D3892" s="291"/>
    </row>
    <row r="3893" spans="4:4">
      <c r="D3893" s="291"/>
    </row>
    <row r="3894" spans="4:4">
      <c r="D3894" s="291"/>
    </row>
    <row r="3895" spans="4:4">
      <c r="D3895" s="291"/>
    </row>
    <row r="3896" spans="4:4">
      <c r="D3896" s="291"/>
    </row>
    <row r="3897" spans="4:4">
      <c r="D3897" s="291"/>
    </row>
    <row r="3898" spans="4:4">
      <c r="D3898" s="291"/>
    </row>
    <row r="3899" spans="4:4">
      <c r="D3899" s="291"/>
    </row>
    <row r="3900" spans="4:4">
      <c r="D3900" s="291"/>
    </row>
    <row r="3901" spans="4:4">
      <c r="D3901" s="291"/>
    </row>
    <row r="3902" spans="4:4">
      <c r="D3902" s="291"/>
    </row>
    <row r="3903" spans="4:4">
      <c r="D3903" s="291"/>
    </row>
    <row r="3904" spans="4:4">
      <c r="D3904" s="291"/>
    </row>
    <row r="3905" spans="4:4">
      <c r="D3905" s="291"/>
    </row>
    <row r="3906" spans="4:4">
      <c r="D3906" s="291"/>
    </row>
    <row r="3907" spans="4:4">
      <c r="D3907" s="291"/>
    </row>
    <row r="3908" spans="4:4">
      <c r="D3908" s="291"/>
    </row>
    <row r="3909" spans="4:4">
      <c r="D3909" s="291"/>
    </row>
    <row r="3910" spans="4:4">
      <c r="D3910" s="291"/>
    </row>
    <row r="3911" spans="4:4">
      <c r="D3911" s="291"/>
    </row>
    <row r="3912" spans="4:4">
      <c r="D3912" s="291"/>
    </row>
    <row r="3913" spans="4:4">
      <c r="D3913" s="291"/>
    </row>
    <row r="3914" spans="4:4">
      <c r="D3914" s="291"/>
    </row>
    <row r="3915" spans="4:4">
      <c r="D3915" s="291"/>
    </row>
    <row r="3916" spans="4:4">
      <c r="D3916" s="291"/>
    </row>
    <row r="3917" spans="4:4">
      <c r="D3917" s="291"/>
    </row>
    <row r="3918" spans="4:4">
      <c r="D3918" s="291"/>
    </row>
    <row r="3919" spans="4:4">
      <c r="D3919" s="291"/>
    </row>
    <row r="3920" spans="4:4">
      <c r="D3920" s="291"/>
    </row>
    <row r="3921" spans="4:4">
      <c r="D3921" s="291"/>
    </row>
    <row r="3922" spans="4:4">
      <c r="D3922" s="291"/>
    </row>
    <row r="3923" spans="4:4">
      <c r="D3923" s="291"/>
    </row>
    <row r="3924" spans="4:4">
      <c r="D3924" s="291"/>
    </row>
    <row r="3925" spans="4:4">
      <c r="D3925" s="291"/>
    </row>
    <row r="3926" spans="4:4">
      <c r="D3926" s="291"/>
    </row>
    <row r="3927" spans="4:4">
      <c r="D3927" s="291"/>
    </row>
    <row r="3928" spans="4:4">
      <c r="D3928" s="291"/>
    </row>
    <row r="3929" spans="4:4">
      <c r="D3929" s="291"/>
    </row>
    <row r="3930" spans="4:4">
      <c r="D3930" s="291"/>
    </row>
    <row r="3931" spans="4:4">
      <c r="D3931" s="291"/>
    </row>
    <row r="3932" spans="4:4">
      <c r="D3932" s="291"/>
    </row>
    <row r="3933" spans="4:4">
      <c r="D3933" s="291"/>
    </row>
    <row r="3934" spans="4:4">
      <c r="D3934" s="291"/>
    </row>
    <row r="3935" spans="4:4">
      <c r="D3935" s="291"/>
    </row>
    <row r="3936" spans="4:4">
      <c r="D3936" s="291"/>
    </row>
    <row r="3937" spans="4:4">
      <c r="D3937" s="291"/>
    </row>
    <row r="3938" spans="4:4">
      <c r="D3938" s="291"/>
    </row>
    <row r="3939" spans="4:4">
      <c r="D3939" s="291"/>
    </row>
    <row r="3940" spans="4:4">
      <c r="D3940" s="291"/>
    </row>
    <row r="3941" spans="4:4">
      <c r="D3941" s="291"/>
    </row>
    <row r="3942" spans="4:4">
      <c r="D3942" s="291"/>
    </row>
    <row r="3943" spans="4:4">
      <c r="D3943" s="291"/>
    </row>
    <row r="3944" spans="4:4">
      <c r="D3944" s="291"/>
    </row>
    <row r="3945" spans="4:4">
      <c r="D3945" s="291"/>
    </row>
    <row r="3946" spans="4:4">
      <c r="D3946" s="291"/>
    </row>
    <row r="3947" spans="4:4">
      <c r="D3947" s="291"/>
    </row>
    <row r="3948" spans="4:4">
      <c r="D3948" s="291"/>
    </row>
    <row r="3949" spans="4:4">
      <c r="D3949" s="291"/>
    </row>
    <row r="3950" spans="4:4">
      <c r="D3950" s="291"/>
    </row>
    <row r="3951" spans="4:4">
      <c r="D3951" s="291"/>
    </row>
    <row r="3952" spans="4:4">
      <c r="D3952" s="291"/>
    </row>
    <row r="3953" spans="4:4">
      <c r="D3953" s="291"/>
    </row>
    <row r="3954" spans="4:4">
      <c r="D3954" s="291"/>
    </row>
    <row r="3955" spans="4:4">
      <c r="D3955" s="291"/>
    </row>
    <row r="3956" spans="4:4">
      <c r="D3956" s="291"/>
    </row>
    <row r="3957" spans="4:4">
      <c r="D3957" s="291"/>
    </row>
    <row r="3958" spans="4:4">
      <c r="D3958" s="291"/>
    </row>
    <row r="3959" spans="4:4">
      <c r="D3959" s="291"/>
    </row>
    <row r="3960" spans="4:4">
      <c r="D3960" s="291"/>
    </row>
    <row r="3961" spans="4:4">
      <c r="D3961" s="291"/>
    </row>
    <row r="3962" spans="4:4">
      <c r="D3962" s="291"/>
    </row>
    <row r="3963" spans="4:4">
      <c r="D3963" s="291"/>
    </row>
    <row r="3964" spans="4:4">
      <c r="D3964" s="291"/>
    </row>
    <row r="3965" spans="4:4">
      <c r="D3965" s="291"/>
    </row>
    <row r="3966" spans="4:4">
      <c r="D3966" s="291"/>
    </row>
    <row r="3967" spans="4:4">
      <c r="D3967" s="291"/>
    </row>
    <row r="3968" spans="4:4">
      <c r="D3968" s="291"/>
    </row>
    <row r="3969" spans="4:4">
      <c r="D3969" s="291"/>
    </row>
    <row r="3970" spans="4:4">
      <c r="D3970" s="291"/>
    </row>
    <row r="3971" spans="4:4">
      <c r="D3971" s="291"/>
    </row>
    <row r="3972" spans="4:4">
      <c r="D3972" s="291"/>
    </row>
    <row r="3973" spans="4:4">
      <c r="D3973" s="291"/>
    </row>
    <row r="3974" spans="4:4">
      <c r="D3974" s="291"/>
    </row>
    <row r="3975" spans="4:4">
      <c r="D3975" s="291"/>
    </row>
    <row r="3976" spans="4:4">
      <c r="D3976" s="291"/>
    </row>
    <row r="3977" spans="4:4">
      <c r="D3977" s="291"/>
    </row>
    <row r="3978" spans="4:4">
      <c r="D3978" s="291"/>
    </row>
    <row r="3979" spans="4:4">
      <c r="D3979" s="291"/>
    </row>
    <row r="3980" spans="4:4">
      <c r="D3980" s="291"/>
    </row>
    <row r="3981" spans="4:4">
      <c r="D3981" s="291"/>
    </row>
    <row r="3982" spans="4:4">
      <c r="D3982" s="291"/>
    </row>
    <row r="3983" spans="4:4">
      <c r="D3983" s="291"/>
    </row>
    <row r="3984" spans="4:4">
      <c r="D3984" s="291"/>
    </row>
    <row r="3985" spans="4:4">
      <c r="D3985" s="291"/>
    </row>
    <row r="3986" spans="4:4">
      <c r="D3986" s="291"/>
    </row>
    <row r="3987" spans="4:4">
      <c r="D3987" s="291"/>
    </row>
    <row r="3988" spans="4:4">
      <c r="D3988" s="291"/>
    </row>
    <row r="3989" spans="4:4">
      <c r="D3989" s="291"/>
    </row>
    <row r="3990" spans="4:4">
      <c r="D3990" s="291"/>
    </row>
    <row r="3991" spans="4:4">
      <c r="D3991" s="291"/>
    </row>
    <row r="3992" spans="4:4">
      <c r="D3992" s="291"/>
    </row>
    <row r="3993" spans="4:4">
      <c r="D3993" s="291"/>
    </row>
    <row r="3994" spans="4:4">
      <c r="D3994" s="291"/>
    </row>
    <row r="3995" spans="4:4">
      <c r="D3995" s="291"/>
    </row>
    <row r="3996" spans="4:4">
      <c r="D3996" s="291"/>
    </row>
    <row r="3997" spans="4:4">
      <c r="D3997" s="291"/>
    </row>
    <row r="3998" spans="4:4">
      <c r="D3998" s="291"/>
    </row>
    <row r="3999" spans="4:4">
      <c r="D3999" s="291"/>
    </row>
    <row r="4000" spans="4:4">
      <c r="D4000" s="291"/>
    </row>
    <row r="4001" spans="4:4">
      <c r="D4001" s="291"/>
    </row>
    <row r="4002" spans="4:4">
      <c r="D4002" s="291"/>
    </row>
    <row r="4003" spans="4:4">
      <c r="D4003" s="291"/>
    </row>
    <row r="4004" spans="4:4">
      <c r="D4004" s="291"/>
    </row>
    <row r="4005" spans="4:4">
      <c r="D4005" s="291"/>
    </row>
    <row r="4006" spans="4:4">
      <c r="D4006" s="291"/>
    </row>
    <row r="4007" spans="4:4">
      <c r="D4007" s="291"/>
    </row>
    <row r="4008" spans="4:4">
      <c r="D4008" s="291"/>
    </row>
    <row r="4009" spans="4:4">
      <c r="D4009" s="291"/>
    </row>
    <row r="4010" spans="4:4">
      <c r="D4010" s="291"/>
    </row>
    <row r="4011" spans="4:4">
      <c r="D4011" s="291"/>
    </row>
    <row r="4012" spans="4:4">
      <c r="D4012" s="291"/>
    </row>
    <row r="4013" spans="4:4">
      <c r="D4013" s="291"/>
    </row>
    <row r="4014" spans="4:4">
      <c r="D4014" s="291"/>
    </row>
    <row r="4015" spans="4:4">
      <c r="D4015" s="291"/>
    </row>
    <row r="4016" spans="4:4">
      <c r="D4016" s="291"/>
    </row>
    <row r="4017" spans="4:4">
      <c r="D4017" s="291"/>
    </row>
    <row r="4018" spans="4:4">
      <c r="D4018" s="291"/>
    </row>
    <row r="4019" spans="4:4">
      <c r="D4019" s="291"/>
    </row>
    <row r="4020" spans="4:4">
      <c r="D4020" s="291"/>
    </row>
    <row r="4021" spans="4:4">
      <c r="D4021" s="291"/>
    </row>
    <row r="4022" spans="4:4">
      <c r="D4022" s="291"/>
    </row>
    <row r="4023" spans="4:4">
      <c r="D4023" s="291"/>
    </row>
    <row r="4024" spans="4:4">
      <c r="D4024" s="291"/>
    </row>
    <row r="4025" spans="4:4">
      <c r="D4025" s="291"/>
    </row>
    <row r="4026" spans="4:4">
      <c r="D4026" s="291"/>
    </row>
    <row r="4027" spans="4:4">
      <c r="D4027" s="291"/>
    </row>
    <row r="4028" spans="4:4">
      <c r="D4028" s="291"/>
    </row>
    <row r="4029" spans="4:4">
      <c r="D4029" s="291"/>
    </row>
    <row r="4030" spans="4:4">
      <c r="D4030" s="291"/>
    </row>
    <row r="4031" spans="4:4">
      <c r="D4031" s="291"/>
    </row>
    <row r="4032" spans="4:4">
      <c r="D4032" s="291"/>
    </row>
    <row r="4033" spans="4:4">
      <c r="D4033" s="291"/>
    </row>
    <row r="4034" spans="4:4">
      <c r="D4034" s="291"/>
    </row>
    <row r="4035" spans="4:4">
      <c r="D4035" s="291"/>
    </row>
    <row r="4036" spans="4:4">
      <c r="D4036" s="291"/>
    </row>
    <row r="4037" spans="4:4">
      <c r="D4037" s="291"/>
    </row>
    <row r="4038" spans="4:4">
      <c r="D4038" s="291"/>
    </row>
    <row r="4039" spans="4:4">
      <c r="D4039" s="291"/>
    </row>
    <row r="4040" spans="4:4">
      <c r="D4040" s="291"/>
    </row>
    <row r="4041" spans="4:4">
      <c r="D4041" s="291"/>
    </row>
    <row r="4042" spans="4:4">
      <c r="D4042" s="291"/>
    </row>
    <row r="4043" spans="4:4">
      <c r="D4043" s="291"/>
    </row>
    <row r="4044" spans="4:4">
      <c r="D4044" s="291"/>
    </row>
    <row r="4045" spans="4:4">
      <c r="D4045" s="291"/>
    </row>
    <row r="4046" spans="4:4">
      <c r="D4046" s="291"/>
    </row>
    <row r="4047" spans="4:4">
      <c r="D4047" s="291"/>
    </row>
    <row r="4048" spans="4:4">
      <c r="D4048" s="291"/>
    </row>
    <row r="4049" spans="4:4">
      <c r="D4049" s="291"/>
    </row>
    <row r="4050" spans="4:4">
      <c r="D4050" s="291"/>
    </row>
    <row r="4051" spans="4:4">
      <c r="D4051" s="291"/>
    </row>
    <row r="4052" spans="4:4">
      <c r="D4052" s="291"/>
    </row>
    <row r="4053" spans="4:4">
      <c r="D4053" s="291"/>
    </row>
    <row r="4054" spans="4:4">
      <c r="D4054" s="291"/>
    </row>
    <row r="4055" spans="4:4">
      <c r="D4055" s="291"/>
    </row>
    <row r="4056" spans="4:4">
      <c r="D4056" s="291"/>
    </row>
    <row r="4057" spans="4:4">
      <c r="D4057" s="291"/>
    </row>
    <row r="4058" spans="4:4">
      <c r="D4058" s="291"/>
    </row>
    <row r="4059" spans="4:4">
      <c r="D4059" s="291"/>
    </row>
    <row r="4060" spans="4:4">
      <c r="D4060" s="291"/>
    </row>
    <row r="4061" spans="4:4">
      <c r="D4061" s="291"/>
    </row>
    <row r="4062" spans="4:4">
      <c r="D4062" s="291"/>
    </row>
    <row r="4063" spans="4:4">
      <c r="D4063" s="291"/>
    </row>
    <row r="4064" spans="4:4">
      <c r="D4064" s="291"/>
    </row>
    <row r="4065" spans="4:4">
      <c r="D4065" s="291"/>
    </row>
    <row r="4066" spans="4:4">
      <c r="D4066" s="291"/>
    </row>
    <row r="4067" spans="4:4">
      <c r="D4067" s="291"/>
    </row>
    <row r="4068" spans="4:4">
      <c r="D4068" s="291"/>
    </row>
    <row r="4069" spans="4:4">
      <c r="D4069" s="291"/>
    </row>
    <row r="4070" spans="4:4">
      <c r="D4070" s="291"/>
    </row>
    <row r="4071" spans="4:4">
      <c r="D4071" s="291"/>
    </row>
    <row r="4072" spans="4:4">
      <c r="D4072" s="291"/>
    </row>
    <row r="4073" spans="4:4">
      <c r="D4073" s="291"/>
    </row>
    <row r="4074" spans="4:4">
      <c r="D4074" s="291"/>
    </row>
    <row r="4075" spans="4:4">
      <c r="D4075" s="291"/>
    </row>
    <row r="4076" spans="4:4">
      <c r="D4076" s="291"/>
    </row>
    <row r="4077" spans="4:4">
      <c r="D4077" s="291"/>
    </row>
    <row r="4078" spans="4:4">
      <c r="D4078" s="291"/>
    </row>
    <row r="4079" spans="4:4">
      <c r="D4079" s="291"/>
    </row>
    <row r="4080" spans="4:4">
      <c r="D4080" s="291"/>
    </row>
    <row r="4081" spans="4:4">
      <c r="D4081" s="291"/>
    </row>
    <row r="4082" spans="4:4">
      <c r="D4082" s="291"/>
    </row>
    <row r="4083" spans="4:4">
      <c r="D4083" s="291"/>
    </row>
    <row r="4084" spans="4:4">
      <c r="D4084" s="291"/>
    </row>
    <row r="4085" spans="4:4">
      <c r="D4085" s="291"/>
    </row>
    <row r="4086" spans="4:4">
      <c r="D4086" s="291"/>
    </row>
    <row r="4087" spans="4:4">
      <c r="D4087" s="291"/>
    </row>
    <row r="4088" spans="4:4">
      <c r="D4088" s="291"/>
    </row>
    <row r="4089" spans="4:4">
      <c r="D4089" s="291"/>
    </row>
    <row r="4090" spans="4:4">
      <c r="D4090" s="291"/>
    </row>
    <row r="4091" spans="4:4">
      <c r="D4091" s="291"/>
    </row>
    <row r="4092" spans="4:4">
      <c r="D4092" s="291"/>
    </row>
    <row r="4093" spans="4:4">
      <c r="D4093" s="291"/>
    </row>
    <row r="4094" spans="4:4">
      <c r="D4094" s="291"/>
    </row>
    <row r="4095" spans="4:4">
      <c r="D4095" s="291"/>
    </row>
    <row r="4096" spans="4:4">
      <c r="D4096" s="291"/>
    </row>
    <row r="4097" spans="4:4">
      <c r="D4097" s="291"/>
    </row>
    <row r="4098" spans="4:4">
      <c r="D4098" s="291"/>
    </row>
    <row r="4099" spans="4:4">
      <c r="D4099" s="291"/>
    </row>
    <row r="4100" spans="4:4">
      <c r="D4100" s="291"/>
    </row>
    <row r="4101" spans="4:4">
      <c r="D4101" s="291"/>
    </row>
    <row r="4102" spans="4:4">
      <c r="D4102" s="291"/>
    </row>
    <row r="4103" spans="4:4">
      <c r="D4103" s="291"/>
    </row>
    <row r="4104" spans="4:4">
      <c r="D4104" s="291"/>
    </row>
    <row r="4105" spans="4:4">
      <c r="D4105" s="291"/>
    </row>
    <row r="4106" spans="4:4">
      <c r="D4106" s="291"/>
    </row>
    <row r="4107" spans="4:4">
      <c r="D4107" s="291"/>
    </row>
    <row r="4108" spans="4:4">
      <c r="D4108" s="291"/>
    </row>
    <row r="4109" spans="4:4">
      <c r="D4109" s="291"/>
    </row>
    <row r="4110" spans="4:4">
      <c r="D4110" s="291"/>
    </row>
    <row r="4111" spans="4:4">
      <c r="D4111" s="291"/>
    </row>
    <row r="4112" spans="4:4">
      <c r="D4112" s="291"/>
    </row>
    <row r="4113" spans="4:4">
      <c r="D4113" s="291"/>
    </row>
    <row r="4114" spans="4:4">
      <c r="D4114" s="291"/>
    </row>
    <row r="4115" spans="4:4">
      <c r="D4115" s="291"/>
    </row>
    <row r="4116" spans="4:4">
      <c r="D4116" s="291"/>
    </row>
    <row r="4117" spans="4:4">
      <c r="D4117" s="291"/>
    </row>
    <row r="4118" spans="4:4">
      <c r="D4118" s="291"/>
    </row>
    <row r="4119" spans="4:4">
      <c r="D4119" s="291"/>
    </row>
    <row r="4120" spans="4:4">
      <c r="D4120" s="291"/>
    </row>
    <row r="4121" spans="4:4">
      <c r="D4121" s="291"/>
    </row>
    <row r="4122" spans="4:4">
      <c r="D4122" s="291"/>
    </row>
    <row r="4123" spans="4:4">
      <c r="D4123" s="291"/>
    </row>
    <row r="4124" spans="4:4">
      <c r="D4124" s="291"/>
    </row>
    <row r="4125" spans="4:4">
      <c r="D4125" s="291"/>
    </row>
    <row r="4126" spans="4:4">
      <c r="D4126" s="291"/>
    </row>
    <row r="4127" spans="4:4">
      <c r="D4127" s="291"/>
    </row>
    <row r="4128" spans="4:4">
      <c r="D4128" s="291"/>
    </row>
    <row r="4129" spans="4:4">
      <c r="D4129" s="291"/>
    </row>
    <row r="4130" spans="4:4">
      <c r="D4130" s="291"/>
    </row>
    <row r="4131" spans="4:4">
      <c r="D4131" s="291"/>
    </row>
    <row r="4132" spans="4:4">
      <c r="D4132" s="291"/>
    </row>
    <row r="4133" spans="4:4">
      <c r="D4133" s="291"/>
    </row>
    <row r="4134" spans="4:4">
      <c r="D4134" s="291"/>
    </row>
    <row r="4135" spans="4:4">
      <c r="D4135" s="291"/>
    </row>
    <row r="4136" spans="4:4">
      <c r="D4136" s="291"/>
    </row>
    <row r="4137" spans="4:4">
      <c r="D4137" s="291"/>
    </row>
    <row r="4138" spans="4:4">
      <c r="D4138" s="291"/>
    </row>
    <row r="4139" spans="4:4">
      <c r="D4139" s="291"/>
    </row>
    <row r="4140" spans="4:4">
      <c r="D4140" s="291"/>
    </row>
    <row r="4141" spans="4:4">
      <c r="D4141" s="291"/>
    </row>
    <row r="4142" spans="4:4">
      <c r="D4142" s="291"/>
    </row>
    <row r="4143" spans="4:4">
      <c r="D4143" s="291"/>
    </row>
    <row r="4144" spans="4:4">
      <c r="D4144" s="291"/>
    </row>
    <row r="4145" spans="4:4">
      <c r="D4145" s="291"/>
    </row>
    <row r="4146" spans="4:4">
      <c r="D4146" s="291"/>
    </row>
    <row r="4147" spans="4:4">
      <c r="D4147" s="291"/>
    </row>
    <row r="4148" spans="4:4">
      <c r="D4148" s="291"/>
    </row>
    <row r="4149" spans="4:4">
      <c r="D4149" s="291"/>
    </row>
    <row r="4150" spans="4:4">
      <c r="D4150" s="291"/>
    </row>
    <row r="4151" spans="4:4">
      <c r="D4151" s="291"/>
    </row>
    <row r="4152" spans="4:4">
      <c r="D4152" s="291"/>
    </row>
    <row r="4153" spans="4:4">
      <c r="D4153" s="291"/>
    </row>
    <row r="4154" spans="4:4">
      <c r="D4154" s="291"/>
    </row>
    <row r="4155" spans="4:4">
      <c r="D4155" s="291"/>
    </row>
    <row r="4156" spans="4:4">
      <c r="D4156" s="291"/>
    </row>
    <row r="4157" spans="4:4">
      <c r="D4157" s="291"/>
    </row>
    <row r="4158" spans="4:4">
      <c r="D4158" s="291"/>
    </row>
    <row r="4159" spans="4:4">
      <c r="D4159" s="291"/>
    </row>
    <row r="4160" spans="4:4">
      <c r="D4160" s="291"/>
    </row>
    <row r="4161" spans="4:4">
      <c r="D4161" s="291"/>
    </row>
    <row r="4162" spans="4:4">
      <c r="D4162" s="291"/>
    </row>
    <row r="4163" spans="4:4">
      <c r="D4163" s="291"/>
    </row>
    <row r="4164" spans="4:4">
      <c r="D4164" s="291"/>
    </row>
    <row r="4165" spans="4:4">
      <c r="D4165" s="291"/>
    </row>
    <row r="4166" spans="4:4">
      <c r="D4166" s="291"/>
    </row>
    <row r="4167" spans="4:4">
      <c r="D4167" s="291"/>
    </row>
    <row r="4168" spans="4:4">
      <c r="D4168" s="291"/>
    </row>
    <row r="4169" spans="4:4">
      <c r="D4169" s="291"/>
    </row>
    <row r="4170" spans="4:4">
      <c r="D4170" s="291"/>
    </row>
    <row r="4171" spans="4:4">
      <c r="D4171" s="291"/>
    </row>
    <row r="4172" spans="4:4">
      <c r="D4172" s="291"/>
    </row>
    <row r="4173" spans="4:4">
      <c r="D4173" s="291"/>
    </row>
    <row r="4174" spans="4:4">
      <c r="D4174" s="291"/>
    </row>
    <row r="4175" spans="4:4">
      <c r="D4175" s="291"/>
    </row>
    <row r="4176" spans="4:4">
      <c r="D4176" s="291"/>
    </row>
    <row r="4177" spans="4:4">
      <c r="D4177" s="291"/>
    </row>
    <row r="4178" spans="4:4">
      <c r="D4178" s="291"/>
    </row>
    <row r="4179" spans="4:4">
      <c r="D4179" s="291"/>
    </row>
    <row r="4180" spans="4:4">
      <c r="D4180" s="291"/>
    </row>
    <row r="4181" spans="4:4">
      <c r="D4181" s="291"/>
    </row>
    <row r="4182" spans="4:4">
      <c r="D4182" s="291"/>
    </row>
    <row r="4183" spans="4:4">
      <c r="D4183" s="291"/>
    </row>
    <row r="4184" spans="4:4">
      <c r="D4184" s="291"/>
    </row>
    <row r="4185" spans="4:4">
      <c r="D4185" s="291"/>
    </row>
    <row r="4186" spans="4:4">
      <c r="D4186" s="291"/>
    </row>
    <row r="4187" spans="4:4">
      <c r="D4187" s="291"/>
    </row>
    <row r="4188" spans="4:4">
      <c r="D4188" s="291"/>
    </row>
    <row r="4189" spans="4:4">
      <c r="D4189" s="291"/>
    </row>
    <row r="4190" spans="4:4">
      <c r="D4190" s="291"/>
    </row>
    <row r="4191" spans="4:4">
      <c r="D4191" s="291"/>
    </row>
    <row r="4192" spans="4:4">
      <c r="D4192" s="291"/>
    </row>
    <row r="4193" spans="4:4">
      <c r="D4193" s="291"/>
    </row>
    <row r="4194" spans="4:4">
      <c r="D4194" s="291"/>
    </row>
    <row r="4195" spans="4:4">
      <c r="D4195" s="291"/>
    </row>
    <row r="4196" spans="4:4">
      <c r="D4196" s="291"/>
    </row>
    <row r="4197" spans="4:4">
      <c r="D4197" s="291"/>
    </row>
    <row r="4198" spans="4:4">
      <c r="D4198" s="291"/>
    </row>
    <row r="4199" spans="4:4">
      <c r="D4199" s="291"/>
    </row>
    <row r="4200" spans="4:4">
      <c r="D4200" s="291"/>
    </row>
    <row r="4201" spans="4:4">
      <c r="D4201" s="291"/>
    </row>
    <row r="4202" spans="4:4">
      <c r="D4202" s="291"/>
    </row>
    <row r="4203" spans="4:4">
      <c r="D4203" s="291"/>
    </row>
    <row r="4204" spans="4:4">
      <c r="D4204" s="291"/>
    </row>
    <row r="4205" spans="4:4">
      <c r="D4205" s="291"/>
    </row>
    <row r="4206" spans="4:4">
      <c r="D4206" s="291"/>
    </row>
    <row r="4207" spans="4:4">
      <c r="D4207" s="291"/>
    </row>
    <row r="4208" spans="4:4">
      <c r="D4208" s="291"/>
    </row>
    <row r="4209" spans="4:4">
      <c r="D4209" s="291"/>
    </row>
    <row r="4210" spans="4:4">
      <c r="D4210" s="291"/>
    </row>
    <row r="4211" spans="4:4">
      <c r="D4211" s="291"/>
    </row>
    <row r="4212" spans="4:4">
      <c r="D4212" s="291"/>
    </row>
    <row r="4213" spans="4:4">
      <c r="D4213" s="291"/>
    </row>
    <row r="4214" spans="4:4">
      <c r="D4214" s="291"/>
    </row>
    <row r="4215" spans="4:4">
      <c r="D4215" s="291"/>
    </row>
    <row r="4216" spans="4:4">
      <c r="D4216" s="291"/>
    </row>
    <row r="4217" spans="4:4">
      <c r="D4217" s="291"/>
    </row>
    <row r="4218" spans="4:4">
      <c r="D4218" s="291"/>
    </row>
    <row r="4219" spans="4:4">
      <c r="D4219" s="291"/>
    </row>
    <row r="4220" spans="4:4">
      <c r="D4220" s="291"/>
    </row>
    <row r="4221" spans="4:4">
      <c r="D4221" s="291"/>
    </row>
    <row r="4222" spans="4:4">
      <c r="D4222" s="291"/>
    </row>
    <row r="4223" spans="4:4">
      <c r="D4223" s="291"/>
    </row>
    <row r="4224" spans="4:4">
      <c r="D4224" s="291"/>
    </row>
    <row r="4225" spans="4:4">
      <c r="D4225" s="291"/>
    </row>
    <row r="4226" spans="4:4">
      <c r="D4226" s="291"/>
    </row>
    <row r="4227" spans="4:4">
      <c r="D4227" s="291"/>
    </row>
    <row r="4228" spans="4:4">
      <c r="D4228" s="291"/>
    </row>
    <row r="4229" spans="4:4">
      <c r="D4229" s="291"/>
    </row>
    <row r="4230" spans="4:4">
      <c r="D4230" s="291"/>
    </row>
    <row r="4231" spans="4:4">
      <c r="D4231" s="291"/>
    </row>
    <row r="4232" spans="4:4">
      <c r="D4232" s="291"/>
    </row>
    <row r="4233" spans="4:4">
      <c r="D4233" s="291"/>
    </row>
    <row r="4234" spans="4:4">
      <c r="D4234" s="291"/>
    </row>
    <row r="4235" spans="4:4">
      <c r="D4235" s="291"/>
    </row>
    <row r="4236" spans="4:4">
      <c r="D4236" s="291"/>
    </row>
    <row r="4237" spans="4:4">
      <c r="D4237" s="291"/>
    </row>
    <row r="4238" spans="4:4">
      <c r="D4238" s="291"/>
    </row>
    <row r="4239" spans="4:4">
      <c r="D4239" s="291"/>
    </row>
    <row r="4240" spans="4:4">
      <c r="D4240" s="291"/>
    </row>
    <row r="4241" spans="4:4">
      <c r="D4241" s="291"/>
    </row>
    <row r="4242" spans="4:4">
      <c r="D4242" s="291"/>
    </row>
    <row r="4243" spans="4:4">
      <c r="D4243" s="291"/>
    </row>
    <row r="4244" spans="4:4">
      <c r="D4244" s="291"/>
    </row>
    <row r="4245" spans="4:4">
      <c r="D4245" s="291"/>
    </row>
    <row r="4246" spans="4:4">
      <c r="D4246" s="291"/>
    </row>
    <row r="4247" spans="4:4">
      <c r="D4247" s="291"/>
    </row>
    <row r="4248" spans="4:4">
      <c r="D4248" s="291"/>
    </row>
    <row r="4249" spans="4:4">
      <c r="D4249" s="291"/>
    </row>
    <row r="4250" spans="4:4">
      <c r="D4250" s="291"/>
    </row>
    <row r="4251" spans="4:4">
      <c r="D4251" s="291"/>
    </row>
    <row r="4252" spans="4:4">
      <c r="D4252" s="291"/>
    </row>
    <row r="4253" spans="4:4">
      <c r="D4253" s="291"/>
    </row>
    <row r="4254" spans="4:4">
      <c r="D4254" s="291"/>
    </row>
    <row r="4255" spans="4:4">
      <c r="D4255" s="291"/>
    </row>
    <row r="4256" spans="4:4">
      <c r="D4256" s="291"/>
    </row>
    <row r="4257" spans="4:4">
      <c r="D4257" s="291"/>
    </row>
    <row r="4258" spans="4:4">
      <c r="D4258" s="291"/>
    </row>
    <row r="4259" spans="4:4">
      <c r="D4259" s="291"/>
    </row>
    <row r="4260" spans="4:4">
      <c r="D4260" s="291"/>
    </row>
    <row r="4261" spans="4:4">
      <c r="D4261" s="291"/>
    </row>
    <row r="4262" spans="4:4">
      <c r="D4262" s="291"/>
    </row>
    <row r="4263" spans="4:4">
      <c r="D4263" s="291"/>
    </row>
    <row r="4264" spans="4:4">
      <c r="D4264" s="291"/>
    </row>
    <row r="4265" spans="4:4">
      <c r="D4265" s="291"/>
    </row>
    <row r="4266" spans="4:4">
      <c r="D4266" s="291"/>
    </row>
    <row r="4267" spans="4:4">
      <c r="D4267" s="291"/>
    </row>
    <row r="4268" spans="4:4">
      <c r="D4268" s="291"/>
    </row>
    <row r="4269" spans="4:4">
      <c r="D4269" s="291"/>
    </row>
    <row r="4270" spans="4:4">
      <c r="D4270" s="291"/>
    </row>
    <row r="4271" spans="4:4">
      <c r="D4271" s="291"/>
    </row>
    <row r="4272" spans="4:4">
      <c r="D4272" s="291"/>
    </row>
    <row r="4273" spans="4:4">
      <c r="D4273" s="291"/>
    </row>
    <row r="4274" spans="4:4">
      <c r="D4274" s="291"/>
    </row>
    <row r="4275" spans="4:4">
      <c r="D4275" s="291"/>
    </row>
    <row r="4276" spans="4:4">
      <c r="D4276" s="291"/>
    </row>
    <row r="4277" spans="4:4">
      <c r="D4277" s="291"/>
    </row>
    <row r="4278" spans="4:4">
      <c r="D4278" s="291"/>
    </row>
    <row r="4279" spans="4:4">
      <c r="D4279" s="291"/>
    </row>
    <row r="4280" spans="4:4">
      <c r="D4280" s="291"/>
    </row>
    <row r="4281" spans="4:4">
      <c r="D4281" s="291"/>
    </row>
    <row r="4282" spans="4:4">
      <c r="D4282" s="291"/>
    </row>
    <row r="4283" spans="4:4">
      <c r="D4283" s="291"/>
    </row>
    <row r="4284" spans="4:4">
      <c r="D4284" s="291"/>
    </row>
    <row r="4285" spans="4:4">
      <c r="D4285" s="291"/>
    </row>
    <row r="4286" spans="4:4">
      <c r="D4286" s="291"/>
    </row>
    <row r="4287" spans="4:4">
      <c r="D4287" s="291"/>
    </row>
    <row r="4288" spans="4:4">
      <c r="D4288" s="291"/>
    </row>
    <row r="4289" spans="4:4">
      <c r="D4289" s="291"/>
    </row>
    <row r="4290" spans="4:4">
      <c r="D4290" s="291"/>
    </row>
    <row r="4291" spans="4:4">
      <c r="D4291" s="291"/>
    </row>
    <row r="4292" spans="4:4">
      <c r="D4292" s="291"/>
    </row>
    <row r="4293" spans="4:4">
      <c r="D4293" s="291"/>
    </row>
    <row r="4294" spans="4:4">
      <c r="D4294" s="291"/>
    </row>
    <row r="4295" spans="4:4">
      <c r="D4295" s="291"/>
    </row>
    <row r="4296" spans="4:4">
      <c r="D4296" s="291"/>
    </row>
    <row r="4297" spans="4:4">
      <c r="D4297" s="291"/>
    </row>
    <row r="4298" spans="4:4">
      <c r="D4298" s="291"/>
    </row>
    <row r="4299" spans="4:4">
      <c r="D4299" s="291"/>
    </row>
    <row r="4300" spans="4:4">
      <c r="D4300" s="291"/>
    </row>
    <row r="4301" spans="4:4">
      <c r="D4301" s="291"/>
    </row>
    <row r="4302" spans="4:4">
      <c r="D4302" s="291"/>
    </row>
    <row r="4303" spans="4:4">
      <c r="D4303" s="291"/>
    </row>
    <row r="4304" spans="4:4">
      <c r="D4304" s="291"/>
    </row>
    <row r="4305" spans="4:4">
      <c r="D4305" s="291"/>
    </row>
    <row r="4306" spans="4:4">
      <c r="D4306" s="291"/>
    </row>
    <row r="4307" spans="4:4">
      <c r="D4307" s="291"/>
    </row>
    <row r="4308" spans="4:4">
      <c r="D4308" s="291"/>
    </row>
    <row r="4309" spans="4:4">
      <c r="D4309" s="291"/>
    </row>
    <row r="4310" spans="4:4">
      <c r="D4310" s="291"/>
    </row>
    <row r="4311" spans="4:4">
      <c r="D4311" s="291"/>
    </row>
    <row r="4312" spans="4:4">
      <c r="D4312" s="291"/>
    </row>
    <row r="4313" spans="4:4">
      <c r="D4313" s="291"/>
    </row>
    <row r="4314" spans="4:4">
      <c r="D4314" s="291"/>
    </row>
    <row r="4315" spans="4:4">
      <c r="D4315" s="291"/>
    </row>
    <row r="4316" spans="4:4">
      <c r="D4316" s="291"/>
    </row>
    <row r="4317" spans="4:4">
      <c r="D4317" s="291"/>
    </row>
    <row r="4318" spans="4:4">
      <c r="D4318" s="291"/>
    </row>
    <row r="4319" spans="4:4">
      <c r="D4319" s="291"/>
    </row>
    <row r="4320" spans="4:4">
      <c r="D4320" s="291"/>
    </row>
    <row r="4321" spans="4:4">
      <c r="D4321" s="291"/>
    </row>
    <row r="4322" spans="4:4">
      <c r="D4322" s="291"/>
    </row>
    <row r="4323" spans="4:4">
      <c r="D4323" s="291"/>
    </row>
    <row r="4324" spans="4:4">
      <c r="D4324" s="291"/>
    </row>
    <row r="4325" spans="4:4">
      <c r="D4325" s="291"/>
    </row>
    <row r="4326" spans="4:4">
      <c r="D4326" s="291"/>
    </row>
    <row r="4327" spans="4:4">
      <c r="D4327" s="291"/>
    </row>
    <row r="4328" spans="4:4">
      <c r="D4328" s="291"/>
    </row>
    <row r="4329" spans="4:4">
      <c r="D4329" s="291"/>
    </row>
    <row r="4330" spans="4:4">
      <c r="D4330" s="291"/>
    </row>
    <row r="4331" spans="4:4">
      <c r="D4331" s="291"/>
    </row>
    <row r="4332" spans="4:4">
      <c r="D4332" s="291"/>
    </row>
    <row r="4333" spans="4:4">
      <c r="D4333" s="291"/>
    </row>
    <row r="4334" spans="4:4">
      <c r="D4334" s="291"/>
    </row>
    <row r="4335" spans="4:4">
      <c r="D4335" s="291"/>
    </row>
    <row r="4336" spans="4:4">
      <c r="D4336" s="291"/>
    </row>
    <row r="4337" spans="4:4">
      <c r="D4337" s="291"/>
    </row>
    <row r="4338" spans="4:4">
      <c r="D4338" s="291"/>
    </row>
    <row r="4339" spans="4:4">
      <c r="D4339" s="291"/>
    </row>
    <row r="4340" spans="4:4">
      <c r="D4340" s="291"/>
    </row>
    <row r="4341" spans="4:4">
      <c r="D4341" s="291"/>
    </row>
    <row r="4342" spans="4:4">
      <c r="D4342" s="291"/>
    </row>
    <row r="4343" spans="4:4">
      <c r="D4343" s="291"/>
    </row>
    <row r="4344" spans="4:4">
      <c r="D4344" s="291"/>
    </row>
    <row r="4345" spans="4:4">
      <c r="D4345" s="291"/>
    </row>
    <row r="4346" spans="4:4">
      <c r="D4346" s="291"/>
    </row>
    <row r="4347" spans="4:4">
      <c r="D4347" s="291"/>
    </row>
    <row r="4348" spans="4:4">
      <c r="D4348" s="291"/>
    </row>
    <row r="4349" spans="4:4">
      <c r="D4349" s="291"/>
    </row>
    <row r="4350" spans="4:4">
      <c r="D4350" s="291"/>
    </row>
    <row r="4351" spans="4:4">
      <c r="D4351" s="291"/>
    </row>
    <row r="4352" spans="4:4">
      <c r="D4352" s="291"/>
    </row>
    <row r="4353" spans="4:4">
      <c r="D4353" s="291"/>
    </row>
    <row r="4354" spans="4:4">
      <c r="D4354" s="291"/>
    </row>
    <row r="4355" spans="4:4">
      <c r="D4355" s="291"/>
    </row>
    <row r="4356" spans="4:4">
      <c r="D4356" s="291"/>
    </row>
    <row r="4357" spans="4:4">
      <c r="D4357" s="291"/>
    </row>
    <row r="4358" spans="4:4">
      <c r="D4358" s="291"/>
    </row>
    <row r="4359" spans="4:4">
      <c r="D4359" s="291"/>
    </row>
    <row r="4360" spans="4:4">
      <c r="D4360" s="291"/>
    </row>
    <row r="4361" spans="4:4">
      <c r="D4361" s="291"/>
    </row>
    <row r="4362" spans="4:4">
      <c r="D4362" s="291"/>
    </row>
    <row r="4363" spans="4:4">
      <c r="D4363" s="291"/>
    </row>
    <row r="4364" spans="4:4">
      <c r="D4364" s="291"/>
    </row>
    <row r="4365" spans="4:4">
      <c r="D4365" s="291"/>
    </row>
    <row r="4366" spans="4:4">
      <c r="D4366" s="291"/>
    </row>
    <row r="4367" spans="4:4">
      <c r="D4367" s="291"/>
    </row>
    <row r="4368" spans="4:4">
      <c r="D4368" s="291"/>
    </row>
    <row r="4369" spans="4:4">
      <c r="D4369" s="291"/>
    </row>
    <row r="4370" spans="4:4">
      <c r="D4370" s="291"/>
    </row>
    <row r="4371" spans="4:4">
      <c r="D4371" s="291"/>
    </row>
    <row r="4372" spans="4:4">
      <c r="D4372" s="291"/>
    </row>
    <row r="4373" spans="4:4">
      <c r="D4373" s="291"/>
    </row>
    <row r="4374" spans="4:4">
      <c r="D4374" s="291"/>
    </row>
    <row r="4375" spans="4:4">
      <c r="D4375" s="291"/>
    </row>
    <row r="4376" spans="4:4">
      <c r="D4376" s="291"/>
    </row>
    <row r="4377" spans="4:4">
      <c r="D4377" s="291"/>
    </row>
    <row r="4378" spans="4:4">
      <c r="D4378" s="291"/>
    </row>
    <row r="4379" spans="4:4">
      <c r="D4379" s="291"/>
    </row>
    <row r="4380" spans="4:4">
      <c r="D4380" s="291"/>
    </row>
    <row r="4381" spans="4:4">
      <c r="D4381" s="291"/>
    </row>
    <row r="4382" spans="4:4">
      <c r="D4382" s="291"/>
    </row>
    <row r="4383" spans="4:4">
      <c r="D4383" s="291"/>
    </row>
    <row r="4384" spans="4:4">
      <c r="D4384" s="291"/>
    </row>
    <row r="4385" spans="4:4">
      <c r="D4385" s="291"/>
    </row>
    <row r="4386" spans="4:4">
      <c r="D4386" s="291"/>
    </row>
    <row r="4387" spans="4:4">
      <c r="D4387" s="291"/>
    </row>
    <row r="4388" spans="4:4">
      <c r="D4388" s="291"/>
    </row>
    <row r="4389" spans="4:4">
      <c r="D4389" s="291"/>
    </row>
    <row r="4390" spans="4:4">
      <c r="D4390" s="291"/>
    </row>
    <row r="4391" spans="4:4">
      <c r="D4391" s="291"/>
    </row>
    <row r="4392" spans="4:4">
      <c r="D4392" s="291"/>
    </row>
    <row r="4393" spans="4:4">
      <c r="D4393" s="291"/>
    </row>
    <row r="4394" spans="4:4">
      <c r="D4394" s="291"/>
    </row>
    <row r="4395" spans="4:4">
      <c r="D4395" s="291"/>
    </row>
    <row r="4396" spans="4:4">
      <c r="D4396" s="291"/>
    </row>
    <row r="4397" spans="4:4">
      <c r="D4397" s="291"/>
    </row>
    <row r="4398" spans="4:4">
      <c r="D4398" s="291"/>
    </row>
    <row r="4399" spans="4:4">
      <c r="D4399" s="291"/>
    </row>
    <row r="4400" spans="4:4">
      <c r="D4400" s="291"/>
    </row>
    <row r="4401" spans="4:4">
      <c r="D4401" s="291"/>
    </row>
    <row r="4402" spans="4:4">
      <c r="D4402" s="291"/>
    </row>
    <row r="4403" spans="4:4">
      <c r="D4403" s="291"/>
    </row>
    <row r="4404" spans="4:4">
      <c r="D4404" s="291"/>
    </row>
    <row r="4405" spans="4:4">
      <c r="D4405" s="291"/>
    </row>
    <row r="4406" spans="4:4">
      <c r="D4406" s="291"/>
    </row>
    <row r="4407" spans="4:4">
      <c r="D4407" s="291"/>
    </row>
    <row r="4408" spans="4:4">
      <c r="D4408" s="291"/>
    </row>
    <row r="4409" spans="4:4">
      <c r="D4409" s="291"/>
    </row>
    <row r="4410" spans="4:4">
      <c r="D4410" s="291"/>
    </row>
    <row r="4411" spans="4:4">
      <c r="D4411" s="291"/>
    </row>
    <row r="4412" spans="4:4">
      <c r="D4412" s="291"/>
    </row>
    <row r="4413" spans="4:4">
      <c r="D4413" s="291"/>
    </row>
    <row r="4414" spans="4:4">
      <c r="D4414" s="291"/>
    </row>
    <row r="4415" spans="4:4">
      <c r="D4415" s="291"/>
    </row>
    <row r="4416" spans="4:4">
      <c r="D4416" s="291"/>
    </row>
    <row r="4417" spans="4:4">
      <c r="D4417" s="291"/>
    </row>
    <row r="4418" spans="4:4">
      <c r="D4418" s="291"/>
    </row>
    <row r="4419" spans="4:4">
      <c r="D4419" s="291"/>
    </row>
    <row r="4420" spans="4:4">
      <c r="D4420" s="291"/>
    </row>
    <row r="4421" spans="4:4">
      <c r="D4421" s="291"/>
    </row>
    <row r="4422" spans="4:4">
      <c r="D4422" s="291"/>
    </row>
    <row r="4423" spans="4:4">
      <c r="D4423" s="291"/>
    </row>
    <row r="4424" spans="4:4">
      <c r="D4424" s="291"/>
    </row>
    <row r="4425" spans="4:4">
      <c r="D4425" s="291"/>
    </row>
    <row r="4426" spans="4:4">
      <c r="D4426" s="291"/>
    </row>
    <row r="4427" spans="4:4">
      <c r="D4427" s="291"/>
    </row>
    <row r="4428" spans="4:4">
      <c r="D4428" s="291"/>
    </row>
    <row r="4429" spans="4:4">
      <c r="D4429" s="291"/>
    </row>
    <row r="4430" spans="4:4">
      <c r="D4430" s="291"/>
    </row>
    <row r="4431" spans="4:4">
      <c r="D4431" s="291"/>
    </row>
    <row r="4432" spans="4:4">
      <c r="D4432" s="291"/>
    </row>
    <row r="4433" spans="4:4">
      <c r="D4433" s="291"/>
    </row>
    <row r="4434" spans="4:4">
      <c r="D4434" s="291"/>
    </row>
    <row r="4435" spans="4:4">
      <c r="D4435" s="291"/>
    </row>
    <row r="4436" spans="4:4">
      <c r="D4436" s="291"/>
    </row>
    <row r="4437" spans="4:4">
      <c r="D4437" s="291"/>
    </row>
    <row r="4438" spans="4:4">
      <c r="D4438" s="291"/>
    </row>
    <row r="4439" spans="4:4">
      <c r="D4439" s="291"/>
    </row>
    <row r="4440" spans="4:4">
      <c r="D4440" s="291"/>
    </row>
    <row r="4441" spans="4:4">
      <c r="D4441" s="291"/>
    </row>
    <row r="4442" spans="4:4">
      <c r="D4442" s="291"/>
    </row>
    <row r="4443" spans="4:4">
      <c r="D4443" s="291"/>
    </row>
    <row r="4444" spans="4:4">
      <c r="D4444" s="291"/>
    </row>
    <row r="4445" spans="4:4">
      <c r="D4445" s="291"/>
    </row>
    <row r="4446" spans="4:4">
      <c r="D4446" s="291"/>
    </row>
    <row r="4447" spans="4:4">
      <c r="D4447" s="291"/>
    </row>
    <row r="4448" spans="4:4">
      <c r="D4448" s="291"/>
    </row>
    <row r="4449" spans="4:4">
      <c r="D4449" s="291"/>
    </row>
    <row r="4450" spans="4:4">
      <c r="D4450" s="291"/>
    </row>
    <row r="4451" spans="4:4">
      <c r="D4451" s="291"/>
    </row>
    <row r="4452" spans="4:4">
      <c r="D4452" s="291"/>
    </row>
    <row r="4453" spans="4:4">
      <c r="D4453" s="291"/>
    </row>
    <row r="4454" spans="4:4">
      <c r="D4454" s="291"/>
    </row>
    <row r="4455" spans="4:4">
      <c r="D4455" s="291"/>
    </row>
    <row r="4456" spans="4:4">
      <c r="D4456" s="291"/>
    </row>
    <row r="4457" spans="4:4">
      <c r="D4457" s="291"/>
    </row>
    <row r="4458" spans="4:4">
      <c r="D4458" s="291"/>
    </row>
    <row r="4459" spans="4:4">
      <c r="D4459" s="291"/>
    </row>
    <row r="4460" spans="4:4">
      <c r="D4460" s="291"/>
    </row>
    <row r="4461" spans="4:4">
      <c r="D4461" s="291"/>
    </row>
    <row r="4462" spans="4:4">
      <c r="D4462" s="291"/>
    </row>
    <row r="4463" spans="4:4">
      <c r="D4463" s="291"/>
    </row>
    <row r="4464" spans="4:4">
      <c r="D4464" s="291"/>
    </row>
    <row r="4465" spans="4:4">
      <c r="D4465" s="291"/>
    </row>
    <row r="4466" spans="4:4">
      <c r="D4466" s="291"/>
    </row>
    <row r="4467" spans="4:4">
      <c r="D4467" s="291"/>
    </row>
    <row r="4468" spans="4:4">
      <c r="D4468" s="291"/>
    </row>
    <row r="4469" spans="4:4">
      <c r="D4469" s="291"/>
    </row>
    <row r="4470" spans="4:4">
      <c r="D4470" s="291"/>
    </row>
    <row r="4471" spans="4:4">
      <c r="D4471" s="291"/>
    </row>
    <row r="4472" spans="4:4">
      <c r="D4472" s="291"/>
    </row>
    <row r="4473" spans="4:4">
      <c r="D4473" s="291"/>
    </row>
    <row r="4474" spans="4:4">
      <c r="D4474" s="291"/>
    </row>
    <row r="4475" spans="4:4">
      <c r="D4475" s="291"/>
    </row>
    <row r="4476" spans="4:4">
      <c r="D4476" s="291"/>
    </row>
    <row r="4477" spans="4:4">
      <c r="D4477" s="291"/>
    </row>
    <row r="4478" spans="4:4">
      <c r="D4478" s="291"/>
    </row>
    <row r="4479" spans="4:4">
      <c r="D4479" s="291"/>
    </row>
    <row r="4480" spans="4:4">
      <c r="D4480" s="291"/>
    </row>
    <row r="4481" spans="4:4">
      <c r="D4481" s="291"/>
    </row>
    <row r="4482" spans="4:4">
      <c r="D4482" s="291"/>
    </row>
    <row r="4483" spans="4:4">
      <c r="D4483" s="291"/>
    </row>
    <row r="4484" spans="4:4">
      <c r="D4484" s="291"/>
    </row>
    <row r="4485" spans="4:4">
      <c r="D4485" s="291"/>
    </row>
    <row r="4486" spans="4:4">
      <c r="D4486" s="291"/>
    </row>
    <row r="4487" spans="4:4">
      <c r="D4487" s="291"/>
    </row>
    <row r="4488" spans="4:4">
      <c r="D4488" s="291"/>
    </row>
    <row r="4489" spans="4:4">
      <c r="D4489" s="291"/>
    </row>
    <row r="4490" spans="4:4">
      <c r="D4490" s="291"/>
    </row>
    <row r="4491" spans="4:4">
      <c r="D4491" s="291"/>
    </row>
    <row r="4492" spans="4:4">
      <c r="D4492" s="291"/>
    </row>
    <row r="4493" spans="4:4">
      <c r="D4493" s="291"/>
    </row>
    <row r="4494" spans="4:4">
      <c r="D4494" s="291"/>
    </row>
    <row r="4495" spans="4:4">
      <c r="D4495" s="291"/>
    </row>
    <row r="4496" spans="4:4">
      <c r="D4496" s="291"/>
    </row>
    <row r="4497" spans="4:4">
      <c r="D4497" s="291"/>
    </row>
    <row r="4498" spans="4:4">
      <c r="D4498" s="291"/>
    </row>
    <row r="4499" spans="4:4">
      <c r="D4499" s="291"/>
    </row>
    <row r="4500" spans="4:4">
      <c r="D4500" s="291"/>
    </row>
    <row r="4501" spans="4:4">
      <c r="D4501" s="291"/>
    </row>
    <row r="4502" spans="4:4">
      <c r="D4502" s="291"/>
    </row>
    <row r="4503" spans="4:4">
      <c r="D4503" s="291"/>
    </row>
    <row r="4504" spans="4:4">
      <c r="D4504" s="291"/>
    </row>
    <row r="4505" spans="4:4">
      <c r="D4505" s="291"/>
    </row>
    <row r="4506" spans="4:4">
      <c r="D4506" s="291"/>
    </row>
    <row r="4507" spans="4:4">
      <c r="D4507" s="291"/>
    </row>
    <row r="4508" spans="4:4">
      <c r="D4508" s="291"/>
    </row>
    <row r="4509" spans="4:4">
      <c r="D4509" s="291"/>
    </row>
    <row r="4510" spans="4:4">
      <c r="D4510" s="291"/>
    </row>
    <row r="4511" spans="4:4">
      <c r="D4511" s="291"/>
    </row>
    <row r="4512" spans="4:4">
      <c r="D4512" s="291"/>
    </row>
    <row r="4513" spans="4:4">
      <c r="D4513" s="291"/>
    </row>
    <row r="4514" spans="4:4">
      <c r="D4514" s="291"/>
    </row>
    <row r="4515" spans="4:4">
      <c r="D4515" s="291"/>
    </row>
    <row r="4516" spans="4:4">
      <c r="D4516" s="291"/>
    </row>
    <row r="4517" spans="4:4">
      <c r="D4517" s="291"/>
    </row>
    <row r="4518" spans="4:4">
      <c r="D4518" s="291"/>
    </row>
    <row r="4519" spans="4:4">
      <c r="D4519" s="291"/>
    </row>
    <row r="4520" spans="4:4">
      <c r="D4520" s="291"/>
    </row>
    <row r="4521" spans="4:4">
      <c r="D4521" s="291"/>
    </row>
    <row r="4522" spans="4:4">
      <c r="D4522" s="291"/>
    </row>
    <row r="4523" spans="4:4">
      <c r="D4523" s="291"/>
    </row>
    <row r="4524" spans="4:4">
      <c r="D4524" s="291"/>
    </row>
    <row r="4525" spans="4:4">
      <c r="D4525" s="291"/>
    </row>
    <row r="4526" spans="4:4">
      <c r="D4526" s="291"/>
    </row>
    <row r="4527" spans="4:4">
      <c r="D4527" s="291"/>
    </row>
    <row r="4528" spans="4:4">
      <c r="D4528" s="291"/>
    </row>
    <row r="4529" spans="4:4">
      <c r="D4529" s="291"/>
    </row>
    <row r="4530" spans="4:4">
      <c r="D4530" s="291"/>
    </row>
    <row r="4531" spans="4:4">
      <c r="D4531" s="291"/>
    </row>
    <row r="4532" spans="4:4">
      <c r="D4532" s="291"/>
    </row>
    <row r="4533" spans="4:4">
      <c r="D4533" s="291"/>
    </row>
    <row r="4534" spans="4:4">
      <c r="D4534" s="291"/>
    </row>
    <row r="4535" spans="4:4">
      <c r="D4535" s="291"/>
    </row>
    <row r="4536" spans="4:4">
      <c r="D4536" s="291"/>
    </row>
    <row r="4537" spans="4:4">
      <c r="D4537" s="291"/>
    </row>
    <row r="4538" spans="4:4">
      <c r="D4538" s="291"/>
    </row>
    <row r="4539" spans="4:4">
      <c r="D4539" s="291"/>
    </row>
    <row r="4540" spans="4:4">
      <c r="D4540" s="291"/>
    </row>
    <row r="4541" spans="4:4">
      <c r="D4541" s="291"/>
    </row>
    <row r="4542" spans="4:4">
      <c r="D4542" s="291"/>
    </row>
    <row r="4543" spans="4:4">
      <c r="D4543" s="291"/>
    </row>
    <row r="4544" spans="4:4">
      <c r="D4544" s="291"/>
    </row>
    <row r="4545" spans="4:4">
      <c r="D4545" s="291"/>
    </row>
    <row r="4546" spans="4:4">
      <c r="D4546" s="291"/>
    </row>
    <row r="4547" spans="4:4">
      <c r="D4547" s="291"/>
    </row>
    <row r="4548" spans="4:4">
      <c r="D4548" s="291"/>
    </row>
    <row r="4549" spans="4:4">
      <c r="D4549" s="291"/>
    </row>
    <row r="4550" spans="4:4">
      <c r="D4550" s="291"/>
    </row>
    <row r="4551" spans="4:4">
      <c r="D4551" s="291"/>
    </row>
    <row r="4552" spans="4:4">
      <c r="D4552" s="291"/>
    </row>
    <row r="4553" spans="4:4">
      <c r="D4553" s="291"/>
    </row>
    <row r="4554" spans="4:4">
      <c r="D4554" s="291"/>
    </row>
    <row r="4555" spans="4:4">
      <c r="D4555" s="291"/>
    </row>
    <row r="4556" spans="4:4">
      <c r="D4556" s="291"/>
    </row>
    <row r="4557" spans="4:4">
      <c r="D4557" s="291"/>
    </row>
    <row r="4558" spans="4:4">
      <c r="D4558" s="291"/>
    </row>
    <row r="4559" spans="4:4">
      <c r="D4559" s="291"/>
    </row>
    <row r="4560" spans="4:4">
      <c r="D4560" s="291"/>
    </row>
    <row r="4561" spans="4:4">
      <c r="D4561" s="291"/>
    </row>
    <row r="4562" spans="4:4">
      <c r="D4562" s="291"/>
    </row>
    <row r="4563" spans="4:4">
      <c r="D4563" s="291"/>
    </row>
    <row r="4564" spans="4:4">
      <c r="D4564" s="291"/>
    </row>
    <row r="4565" spans="4:4">
      <c r="D4565" s="291"/>
    </row>
    <row r="4566" spans="4:4">
      <c r="D4566" s="291"/>
    </row>
    <row r="4567" spans="4:4">
      <c r="D4567" s="291"/>
    </row>
    <row r="4568" spans="4:4">
      <c r="D4568" s="291"/>
    </row>
    <row r="4569" spans="4:4">
      <c r="D4569" s="291"/>
    </row>
    <row r="4570" spans="4:4">
      <c r="D4570" s="291"/>
    </row>
    <row r="4571" spans="4:4">
      <c r="D4571" s="291"/>
    </row>
    <row r="4572" spans="4:4">
      <c r="D4572" s="291"/>
    </row>
    <row r="4573" spans="4:4">
      <c r="D4573" s="291"/>
    </row>
    <row r="4574" spans="4:4">
      <c r="D4574" s="291"/>
    </row>
    <row r="4575" spans="4:4">
      <c r="D4575" s="291"/>
    </row>
    <row r="4576" spans="4:4">
      <c r="D4576" s="291"/>
    </row>
    <row r="4577" spans="4:4">
      <c r="D4577" s="291"/>
    </row>
    <row r="4578" spans="4:4">
      <c r="D4578" s="291"/>
    </row>
    <row r="4579" spans="4:4">
      <c r="D4579" s="291"/>
    </row>
    <row r="4580" spans="4:4">
      <c r="D4580" s="291"/>
    </row>
    <row r="4581" spans="4:4">
      <c r="D4581" s="291"/>
    </row>
    <row r="4582" spans="4:4">
      <c r="D4582" s="291"/>
    </row>
    <row r="4583" spans="4:4">
      <c r="D4583" s="291"/>
    </row>
    <row r="4584" spans="4:4">
      <c r="D4584" s="291"/>
    </row>
    <row r="4585" spans="4:4">
      <c r="D4585" s="291"/>
    </row>
    <row r="4586" spans="4:4">
      <c r="D4586" s="291"/>
    </row>
    <row r="4587" spans="4:4">
      <c r="D4587" s="291"/>
    </row>
    <row r="4588" spans="4:4">
      <c r="D4588" s="291"/>
    </row>
    <row r="4589" spans="4:4">
      <c r="D4589" s="291"/>
    </row>
    <row r="4590" spans="4:4">
      <c r="D4590" s="291"/>
    </row>
    <row r="4591" spans="4:4">
      <c r="D4591" s="291"/>
    </row>
    <row r="4592" spans="4:4">
      <c r="D4592" s="291"/>
    </row>
    <row r="4593" spans="4:4">
      <c r="D4593" s="291"/>
    </row>
    <row r="4594" spans="4:4">
      <c r="D4594" s="291"/>
    </row>
    <row r="4595" spans="4:4">
      <c r="D4595" s="291"/>
    </row>
    <row r="4596" spans="4:4">
      <c r="D4596" s="291"/>
    </row>
    <row r="4597" spans="4:4">
      <c r="D4597" s="291"/>
    </row>
    <row r="4598" spans="4:4">
      <c r="D4598" s="291"/>
    </row>
    <row r="4599" spans="4:4">
      <c r="D4599" s="291"/>
    </row>
    <row r="4600" spans="4:4">
      <c r="D4600" s="291"/>
    </row>
    <row r="4601" spans="4:4">
      <c r="D4601" s="291"/>
    </row>
    <row r="4602" spans="4:4">
      <c r="D4602" s="291"/>
    </row>
    <row r="4603" spans="4:4">
      <c r="D4603" s="291"/>
    </row>
    <row r="4604" spans="4:4">
      <c r="D4604" s="291"/>
    </row>
    <row r="4605" spans="4:4">
      <c r="D4605" s="291"/>
    </row>
    <row r="4606" spans="4:4">
      <c r="D4606" s="291"/>
    </row>
    <row r="4607" spans="4:4">
      <c r="D4607" s="291"/>
    </row>
    <row r="4608" spans="4:4">
      <c r="D4608" s="291"/>
    </row>
    <row r="4609" spans="4:4">
      <c r="D4609" s="291"/>
    </row>
    <row r="4610" spans="4:4">
      <c r="D4610" s="291"/>
    </row>
    <row r="4611" spans="4:4">
      <c r="D4611" s="291"/>
    </row>
    <row r="4612" spans="4:4">
      <c r="D4612" s="291"/>
    </row>
    <row r="4613" spans="4:4">
      <c r="D4613" s="291"/>
    </row>
    <row r="4614" spans="4:4">
      <c r="D4614" s="291"/>
    </row>
    <row r="4615" spans="4:4">
      <c r="D4615" s="291"/>
    </row>
    <row r="4616" spans="4:4">
      <c r="D4616" s="291"/>
    </row>
    <row r="4617" spans="4:4">
      <c r="D4617" s="291"/>
    </row>
    <row r="4618" spans="4:4">
      <c r="D4618" s="291"/>
    </row>
    <row r="4619" spans="4:4">
      <c r="D4619" s="291"/>
    </row>
    <row r="4620" spans="4:4">
      <c r="D4620" s="291"/>
    </row>
    <row r="4621" spans="4:4">
      <c r="D4621" s="291"/>
    </row>
    <row r="4622" spans="4:4">
      <c r="D4622" s="291"/>
    </row>
    <row r="4623" spans="4:4">
      <c r="D4623" s="291"/>
    </row>
    <row r="4624" spans="4:4">
      <c r="D4624" s="291"/>
    </row>
    <row r="4625" spans="4:4">
      <c r="D4625" s="291"/>
    </row>
    <row r="4626" spans="4:4">
      <c r="D4626" s="291"/>
    </row>
    <row r="4627" spans="4:4">
      <c r="D4627" s="291"/>
    </row>
    <row r="4628" spans="4:4">
      <c r="D4628" s="291"/>
    </row>
    <row r="4629" spans="4:4">
      <c r="D4629" s="291"/>
    </row>
    <row r="4630" spans="4:4">
      <c r="D4630" s="291"/>
    </row>
    <row r="4631" spans="4:4">
      <c r="D4631" s="291"/>
    </row>
    <row r="4632" spans="4:4">
      <c r="D4632" s="291"/>
    </row>
    <row r="4633" spans="4:4">
      <c r="D4633" s="291"/>
    </row>
    <row r="4634" spans="4:4">
      <c r="D4634" s="291"/>
    </row>
    <row r="4635" spans="4:4">
      <c r="D4635" s="291"/>
    </row>
    <row r="4636" spans="4:4">
      <c r="D4636" s="291"/>
    </row>
    <row r="4637" spans="4:4">
      <c r="D4637" s="291"/>
    </row>
    <row r="4638" spans="4:4">
      <c r="D4638" s="291"/>
    </row>
    <row r="4639" spans="4:4">
      <c r="D4639" s="291"/>
    </row>
    <row r="4640" spans="4:4">
      <c r="D4640" s="291"/>
    </row>
    <row r="4641" spans="4:4">
      <c r="D4641" s="291"/>
    </row>
    <row r="4642" spans="4:4">
      <c r="D4642" s="291"/>
    </row>
    <row r="4643" spans="4:4">
      <c r="D4643" s="291"/>
    </row>
    <row r="4644" spans="4:4">
      <c r="D4644" s="291"/>
    </row>
    <row r="4645" spans="4:4">
      <c r="D4645" s="291"/>
    </row>
    <row r="4646" spans="4:4">
      <c r="D4646" s="291"/>
    </row>
    <row r="4647" spans="4:4">
      <c r="D4647" s="291"/>
    </row>
    <row r="4648" spans="4:4">
      <c r="D4648" s="291"/>
    </row>
    <row r="4649" spans="4:4">
      <c r="D4649" s="291"/>
    </row>
    <row r="4650" spans="4:4">
      <c r="D4650" s="291"/>
    </row>
    <row r="4651" spans="4:4">
      <c r="D4651" s="291"/>
    </row>
    <row r="4652" spans="4:4">
      <c r="D4652" s="291"/>
    </row>
    <row r="4653" spans="4:4">
      <c r="D4653" s="291"/>
    </row>
    <row r="4654" spans="4:4">
      <c r="D4654" s="291"/>
    </row>
    <row r="4655" spans="4:4">
      <c r="D4655" s="291"/>
    </row>
    <row r="4656" spans="4:4">
      <c r="D4656" s="291"/>
    </row>
    <row r="4657" spans="4:4">
      <c r="D4657" s="291"/>
    </row>
    <row r="4658" spans="4:4">
      <c r="D4658" s="291"/>
    </row>
    <row r="4659" spans="4:4">
      <c r="D4659" s="291"/>
    </row>
    <row r="4660" spans="4:4">
      <c r="D4660" s="291"/>
    </row>
    <row r="4661" spans="4:4">
      <c r="D4661" s="291"/>
    </row>
    <row r="4662" spans="4:4">
      <c r="D4662" s="291"/>
    </row>
    <row r="4663" spans="4:4">
      <c r="D4663" s="291"/>
    </row>
    <row r="4664" spans="4:4">
      <c r="D4664" s="291"/>
    </row>
    <row r="4665" spans="4:4">
      <c r="D4665" s="291"/>
    </row>
    <row r="4666" spans="4:4">
      <c r="D4666" s="291"/>
    </row>
    <row r="4667" spans="4:4">
      <c r="D4667" s="291"/>
    </row>
    <row r="4668" spans="4:4">
      <c r="D4668" s="291"/>
    </row>
    <row r="4669" spans="4:4">
      <c r="D4669" s="291"/>
    </row>
    <row r="4670" spans="4:4">
      <c r="D4670" s="291"/>
    </row>
    <row r="4671" spans="4:4">
      <c r="D4671" s="291"/>
    </row>
    <row r="4672" spans="4:4">
      <c r="D4672" s="291"/>
    </row>
    <row r="4673" spans="4:4">
      <c r="D4673" s="291"/>
    </row>
    <row r="4674" spans="4:4">
      <c r="D4674" s="291"/>
    </row>
    <row r="4675" spans="4:4">
      <c r="D4675" s="291"/>
    </row>
    <row r="4676" spans="4:4">
      <c r="D4676" s="291"/>
    </row>
    <row r="4677" spans="4:4">
      <c r="D4677" s="291"/>
    </row>
    <row r="4678" spans="4:4">
      <c r="D4678" s="291"/>
    </row>
    <row r="4679" spans="4:4">
      <c r="D4679" s="291"/>
    </row>
    <row r="4680" spans="4:4">
      <c r="D4680" s="291"/>
    </row>
    <row r="4681" spans="4:4">
      <c r="D4681" s="291"/>
    </row>
    <row r="4682" spans="4:4">
      <c r="D4682" s="291"/>
    </row>
    <row r="4683" spans="4:4">
      <c r="D4683" s="291"/>
    </row>
    <row r="4684" spans="4:4">
      <c r="D4684" s="291"/>
    </row>
    <row r="4685" spans="4:4">
      <c r="D4685" s="291"/>
    </row>
    <row r="4686" spans="4:4">
      <c r="D4686" s="291"/>
    </row>
    <row r="4687" spans="4:4">
      <c r="D4687" s="291"/>
    </row>
    <row r="4688" spans="4:4">
      <c r="D4688" s="291"/>
    </row>
    <row r="4689" spans="4:4">
      <c r="D4689" s="291"/>
    </row>
    <row r="4690" spans="4:4">
      <c r="D4690" s="291"/>
    </row>
    <row r="4691" spans="4:4">
      <c r="D4691" s="291"/>
    </row>
    <row r="4692" spans="4:4">
      <c r="D4692" s="291"/>
    </row>
    <row r="4693" spans="4:4">
      <c r="D4693" s="291"/>
    </row>
    <row r="4694" spans="4:4">
      <c r="D4694" s="291"/>
    </row>
    <row r="4695" spans="4:4">
      <c r="D4695" s="291"/>
    </row>
    <row r="4696" spans="4:4">
      <c r="D4696" s="291"/>
    </row>
    <row r="4697" spans="4:4">
      <c r="D4697" s="291"/>
    </row>
    <row r="4698" spans="4:4">
      <c r="D4698" s="291"/>
    </row>
    <row r="4699" spans="4:4">
      <c r="D4699" s="291"/>
    </row>
    <row r="4700" spans="4:4">
      <c r="D4700" s="291"/>
    </row>
    <row r="4701" spans="4:4">
      <c r="D4701" s="291"/>
    </row>
    <row r="4702" spans="4:4">
      <c r="D4702" s="291"/>
    </row>
    <row r="4703" spans="4:4">
      <c r="D4703" s="291"/>
    </row>
    <row r="4704" spans="4:4">
      <c r="D4704" s="291"/>
    </row>
    <row r="4705" spans="4:4">
      <c r="D4705" s="291"/>
    </row>
    <row r="4706" spans="4:4">
      <c r="D4706" s="291"/>
    </row>
    <row r="4707" spans="4:4">
      <c r="D4707" s="291"/>
    </row>
    <row r="4708" spans="4:4">
      <c r="D4708" s="291"/>
    </row>
    <row r="4709" spans="4:4">
      <c r="D4709" s="291"/>
    </row>
    <row r="4710" spans="4:4">
      <c r="D4710" s="291"/>
    </row>
    <row r="4711" spans="4:4">
      <c r="D4711" s="291"/>
    </row>
    <row r="4712" spans="4:4">
      <c r="D4712" s="291"/>
    </row>
    <row r="4713" spans="4:4">
      <c r="D4713" s="291"/>
    </row>
    <row r="4714" spans="4:4">
      <c r="D4714" s="291"/>
    </row>
    <row r="4715" spans="4:4">
      <c r="D4715" s="291"/>
    </row>
    <row r="4716" spans="4:4">
      <c r="D4716" s="291"/>
    </row>
    <row r="4717" spans="4:4">
      <c r="D4717" s="291"/>
    </row>
    <row r="4718" spans="4:4">
      <c r="D4718" s="291"/>
    </row>
    <row r="4719" spans="4:4">
      <c r="D4719" s="291"/>
    </row>
    <row r="4720" spans="4:4">
      <c r="D4720" s="291"/>
    </row>
    <row r="4721" spans="4:4">
      <c r="D4721" s="291"/>
    </row>
    <row r="4722" spans="4:4">
      <c r="D4722" s="291"/>
    </row>
    <row r="4723" spans="4:4">
      <c r="D4723" s="291"/>
    </row>
    <row r="4724" spans="4:4">
      <c r="D4724" s="291"/>
    </row>
    <row r="4725" spans="4:4">
      <c r="D4725" s="291"/>
    </row>
    <row r="4726" spans="4:4">
      <c r="D4726" s="291"/>
    </row>
    <row r="4727" spans="4:4">
      <c r="D4727" s="291"/>
    </row>
    <row r="4728" spans="4:4">
      <c r="D4728" s="291"/>
    </row>
    <row r="4729" spans="4:4">
      <c r="D4729" s="291"/>
    </row>
    <row r="4730" spans="4:4">
      <c r="D4730" s="291"/>
    </row>
    <row r="4731" spans="4:4">
      <c r="D4731" s="291"/>
    </row>
    <row r="4732" spans="4:4">
      <c r="D4732" s="291"/>
    </row>
    <row r="4733" spans="4:4">
      <c r="D4733" s="291"/>
    </row>
    <row r="4734" spans="4:4">
      <c r="D4734" s="291"/>
    </row>
    <row r="4735" spans="4:4">
      <c r="D4735" s="291"/>
    </row>
    <row r="4736" spans="4:4">
      <c r="D4736" s="291"/>
    </row>
    <row r="4737" spans="4:4">
      <c r="D4737" s="291"/>
    </row>
    <row r="4738" spans="4:4">
      <c r="D4738" s="291"/>
    </row>
    <row r="4739" spans="4:4">
      <c r="D4739" s="291"/>
    </row>
    <row r="4740" spans="4:4">
      <c r="D4740" s="291"/>
    </row>
    <row r="4741" spans="4:4">
      <c r="D4741" s="291"/>
    </row>
    <row r="4742" spans="4:4">
      <c r="D4742" s="291"/>
    </row>
    <row r="4743" spans="4:4">
      <c r="D4743" s="291"/>
    </row>
    <row r="4744" spans="4:4">
      <c r="D4744" s="291"/>
    </row>
    <row r="4745" spans="4:4">
      <c r="D4745" s="291"/>
    </row>
    <row r="4746" spans="4:4">
      <c r="D4746" s="291"/>
    </row>
    <row r="4747" spans="4:4">
      <c r="D4747" s="291"/>
    </row>
    <row r="4748" spans="4:4">
      <c r="D4748" s="291"/>
    </row>
    <row r="4749" spans="4:4">
      <c r="D4749" s="291"/>
    </row>
    <row r="4750" spans="4:4">
      <c r="D4750" s="291"/>
    </row>
    <row r="4751" spans="4:4">
      <c r="D4751" s="291"/>
    </row>
    <row r="4752" spans="4:4">
      <c r="D4752" s="291"/>
    </row>
    <row r="4753" spans="4:4">
      <c r="D4753" s="291"/>
    </row>
    <row r="4754" spans="4:4">
      <c r="D4754" s="291"/>
    </row>
    <row r="4755" spans="4:4">
      <c r="D4755" s="291"/>
    </row>
    <row r="4756" spans="4:4">
      <c r="D4756" s="291"/>
    </row>
    <row r="4757" spans="4:4">
      <c r="D4757" s="291"/>
    </row>
    <row r="4758" spans="4:4">
      <c r="D4758" s="291"/>
    </row>
    <row r="4759" spans="4:4">
      <c r="D4759" s="291"/>
    </row>
    <row r="4760" spans="4:4">
      <c r="D4760" s="291"/>
    </row>
    <row r="4761" spans="4:4">
      <c r="D4761" s="291"/>
    </row>
    <row r="4762" spans="4:4">
      <c r="D4762" s="291"/>
    </row>
    <row r="4763" spans="4:4">
      <c r="D4763" s="291"/>
    </row>
    <row r="4764" spans="4:4">
      <c r="D4764" s="291"/>
    </row>
    <row r="4765" spans="4:4">
      <c r="D4765" s="291"/>
    </row>
    <row r="4766" spans="4:4">
      <c r="D4766" s="291"/>
    </row>
    <row r="4767" spans="4:4">
      <c r="D4767" s="291"/>
    </row>
    <row r="4768" spans="4:4">
      <c r="D4768" s="291"/>
    </row>
    <row r="4769" spans="4:4">
      <c r="D4769" s="291"/>
    </row>
    <row r="4770" spans="4:4">
      <c r="D4770" s="291"/>
    </row>
    <row r="4771" spans="4:4">
      <c r="D4771" s="291"/>
    </row>
    <row r="4772" spans="4:4">
      <c r="D4772" s="291"/>
    </row>
    <row r="4773" spans="4:4">
      <c r="D4773" s="291"/>
    </row>
    <row r="4774" spans="4:4">
      <c r="D4774" s="291"/>
    </row>
    <row r="4775" spans="4:4">
      <c r="D4775" s="291"/>
    </row>
    <row r="4776" spans="4:4">
      <c r="D4776" s="291"/>
    </row>
    <row r="4777" spans="4:4">
      <c r="D4777" s="291"/>
    </row>
    <row r="4778" spans="4:4">
      <c r="D4778" s="291"/>
    </row>
    <row r="4779" spans="4:4">
      <c r="D4779" s="291"/>
    </row>
    <row r="4780" spans="4:4">
      <c r="D4780" s="291"/>
    </row>
    <row r="4781" spans="4:4">
      <c r="D4781" s="291"/>
    </row>
    <row r="4782" spans="4:4">
      <c r="D4782" s="291"/>
    </row>
    <row r="4783" spans="4:4">
      <c r="D4783" s="291"/>
    </row>
    <row r="4784" spans="4:4">
      <c r="D4784" s="291"/>
    </row>
    <row r="4785" spans="4:4">
      <c r="D4785" s="291"/>
    </row>
    <row r="4786" spans="4:4">
      <c r="D4786" s="291"/>
    </row>
    <row r="4787" spans="4:4">
      <c r="D4787" s="291"/>
    </row>
    <row r="4788" spans="4:4">
      <c r="D4788" s="291"/>
    </row>
    <row r="4789" spans="4:4">
      <c r="D4789" s="291"/>
    </row>
    <row r="4790" spans="4:4">
      <c r="D4790" s="291"/>
    </row>
    <row r="4791" spans="4:4">
      <c r="D4791" s="291"/>
    </row>
    <row r="4792" spans="4:4">
      <c r="D4792" s="291"/>
    </row>
    <row r="4793" spans="4:4">
      <c r="D4793" s="291"/>
    </row>
    <row r="4794" spans="4:4">
      <c r="D4794" s="291"/>
    </row>
    <row r="4795" spans="4:4">
      <c r="D4795" s="291"/>
    </row>
    <row r="4796" spans="4:4">
      <c r="D4796" s="291"/>
    </row>
    <row r="4797" spans="4:4">
      <c r="D4797" s="291"/>
    </row>
    <row r="4798" spans="4:4">
      <c r="D4798" s="291"/>
    </row>
    <row r="4799" spans="4:4">
      <c r="D4799" s="291"/>
    </row>
    <row r="4800" spans="4:4">
      <c r="D4800" s="291"/>
    </row>
    <row r="4801" spans="4:4">
      <c r="D4801" s="291"/>
    </row>
    <row r="4802" spans="4:4">
      <c r="D4802" s="291"/>
    </row>
    <row r="4803" spans="4:4">
      <c r="D4803" s="291"/>
    </row>
    <row r="4804" spans="4:4">
      <c r="D4804" s="291"/>
    </row>
    <row r="4805" spans="4:4">
      <c r="D4805" s="291"/>
    </row>
    <row r="4806" spans="4:4">
      <c r="D4806" s="291"/>
    </row>
    <row r="4807" spans="4:4">
      <c r="D4807" s="291"/>
    </row>
    <row r="4808" spans="4:4">
      <c r="D4808" s="291"/>
    </row>
    <row r="4809" spans="4:4">
      <c r="D4809" s="291"/>
    </row>
    <row r="4810" spans="4:4">
      <c r="D4810" s="291"/>
    </row>
    <row r="4811" spans="4:4">
      <c r="D4811" s="291"/>
    </row>
    <row r="4812" spans="4:4">
      <c r="D4812" s="291"/>
    </row>
    <row r="4813" spans="4:4">
      <c r="D4813" s="291"/>
    </row>
    <row r="4814" spans="4:4">
      <c r="D4814" s="291"/>
    </row>
    <row r="4815" spans="4:4">
      <c r="D4815" s="291"/>
    </row>
    <row r="4816" spans="4:4">
      <c r="D4816" s="291"/>
    </row>
    <row r="4817" spans="4:4">
      <c r="D4817" s="291"/>
    </row>
    <row r="4818" spans="4:4">
      <c r="D4818" s="291"/>
    </row>
    <row r="4819" spans="4:4">
      <c r="D4819" s="291"/>
    </row>
    <row r="4820" spans="4:4">
      <c r="D4820" s="291"/>
    </row>
    <row r="4821" spans="4:4">
      <c r="D4821" s="291"/>
    </row>
    <row r="4822" spans="4:4">
      <c r="D4822" s="291"/>
    </row>
    <row r="4823" spans="4:4">
      <c r="D4823" s="291"/>
    </row>
    <row r="4824" spans="4:4">
      <c r="D4824" s="291"/>
    </row>
    <row r="4825" spans="4:4">
      <c r="D4825" s="291"/>
    </row>
    <row r="4826" spans="4:4">
      <c r="D4826" s="291"/>
    </row>
    <row r="4827" spans="4:4">
      <c r="D4827" s="291"/>
    </row>
    <row r="4828" spans="4:4">
      <c r="D4828" s="291"/>
    </row>
    <row r="4829" spans="4:4">
      <c r="D4829" s="291"/>
    </row>
    <row r="4830" spans="4:4">
      <c r="D4830" s="291"/>
    </row>
    <row r="4831" spans="4:4">
      <c r="D4831" s="291"/>
    </row>
    <row r="4832" spans="4:4">
      <c r="D4832" s="291"/>
    </row>
    <row r="4833" spans="4:4">
      <c r="D4833" s="291"/>
    </row>
    <row r="4834" spans="4:4">
      <c r="D4834" s="291"/>
    </row>
    <row r="4835" spans="4:4">
      <c r="D4835" s="291"/>
    </row>
    <row r="4836" spans="4:4">
      <c r="D4836" s="291"/>
    </row>
    <row r="4837" spans="4:4">
      <c r="D4837" s="291"/>
    </row>
    <row r="4838" spans="4:4">
      <c r="D4838" s="291"/>
    </row>
    <row r="4839" spans="4:4">
      <c r="D4839" s="291"/>
    </row>
    <row r="4840" spans="4:4">
      <c r="D4840" s="291"/>
    </row>
    <row r="4841" spans="4:4">
      <c r="D4841" s="291"/>
    </row>
    <row r="4842" spans="4:4">
      <c r="D4842" s="291"/>
    </row>
    <row r="4843" spans="4:4">
      <c r="D4843" s="291"/>
    </row>
    <row r="4844" spans="4:4">
      <c r="D4844" s="291"/>
    </row>
    <row r="4845" spans="4:4">
      <c r="D4845" s="291"/>
    </row>
    <row r="4846" spans="4:4">
      <c r="D4846" s="291"/>
    </row>
    <row r="4847" spans="4:4">
      <c r="D4847" s="291"/>
    </row>
    <row r="4848" spans="4:4">
      <c r="D4848" s="291"/>
    </row>
    <row r="4849" spans="4:4">
      <c r="D4849" s="291"/>
    </row>
    <row r="4850" spans="4:4">
      <c r="D4850" s="291"/>
    </row>
    <row r="4851" spans="4:4">
      <c r="D4851" s="291"/>
    </row>
    <row r="4852" spans="4:4">
      <c r="D4852" s="291"/>
    </row>
    <row r="4853" spans="4:4">
      <c r="D4853" s="291"/>
    </row>
    <row r="4854" spans="4:4">
      <c r="D4854" s="291"/>
    </row>
    <row r="4855" spans="4:4">
      <c r="D4855" s="291"/>
    </row>
    <row r="4856" spans="4:4">
      <c r="D4856" s="291"/>
    </row>
    <row r="4857" spans="4:4">
      <c r="D4857" s="291"/>
    </row>
    <row r="4858" spans="4:4">
      <c r="D4858" s="291"/>
    </row>
    <row r="4859" spans="4:4">
      <c r="D4859" s="291"/>
    </row>
    <row r="4860" spans="4:4">
      <c r="D4860" s="291"/>
    </row>
    <row r="4861" spans="4:4">
      <c r="D4861" s="291"/>
    </row>
    <row r="4862" spans="4:4">
      <c r="D4862" s="291"/>
    </row>
    <row r="4863" spans="4:4">
      <c r="D4863" s="291"/>
    </row>
    <row r="4864" spans="4:4">
      <c r="D4864" s="291"/>
    </row>
    <row r="4865" spans="4:4">
      <c r="D4865" s="291"/>
    </row>
    <row r="4866" spans="4:4">
      <c r="D4866" s="291"/>
    </row>
    <row r="4867" spans="4:4">
      <c r="D4867" s="291"/>
    </row>
    <row r="4868" spans="4:4">
      <c r="D4868" s="291"/>
    </row>
    <row r="4869" spans="4:4">
      <c r="D4869" s="291"/>
    </row>
    <row r="4870" spans="4:4">
      <c r="D4870" s="291"/>
    </row>
    <row r="4871" spans="4:4">
      <c r="D4871" s="291"/>
    </row>
    <row r="4872" spans="4:4">
      <c r="D4872" s="291"/>
    </row>
    <row r="4873" spans="4:4">
      <c r="D4873" s="291"/>
    </row>
    <row r="4874" spans="4:4">
      <c r="D4874" s="291"/>
    </row>
    <row r="4875" spans="4:4">
      <c r="D4875" s="291"/>
    </row>
    <row r="4876" spans="4:4">
      <c r="D4876" s="291"/>
    </row>
    <row r="4877" spans="4:4">
      <c r="D4877" s="291"/>
    </row>
    <row r="4878" spans="4:4">
      <c r="D4878" s="291"/>
    </row>
    <row r="4879" spans="4:4">
      <c r="D4879" s="291"/>
    </row>
    <row r="4880" spans="4:4">
      <c r="D4880" s="291"/>
    </row>
    <row r="4881" spans="4:4">
      <c r="D4881" s="291"/>
    </row>
    <row r="4882" spans="4:4">
      <c r="D4882" s="291"/>
    </row>
    <row r="4883" spans="4:4">
      <c r="D4883" s="291"/>
    </row>
    <row r="4884" spans="4:4">
      <c r="D4884" s="291"/>
    </row>
    <row r="4885" spans="4:4">
      <c r="D4885" s="291"/>
    </row>
    <row r="4886" spans="4:4">
      <c r="D4886" s="291"/>
    </row>
    <row r="4887" spans="4:4">
      <c r="D4887" s="291"/>
    </row>
    <row r="4888" spans="4:4">
      <c r="D4888" s="291"/>
    </row>
    <row r="4889" spans="4:4">
      <c r="D4889" s="291"/>
    </row>
    <row r="4890" spans="4:4">
      <c r="D4890" s="291"/>
    </row>
    <row r="4891" spans="4:4">
      <c r="D4891" s="291"/>
    </row>
    <row r="4892" spans="4:4">
      <c r="D4892" s="291"/>
    </row>
    <row r="4893" spans="4:4">
      <c r="D4893" s="291"/>
    </row>
    <row r="4894" spans="4:4">
      <c r="D4894" s="291"/>
    </row>
    <row r="4895" spans="4:4">
      <c r="D4895" s="291"/>
    </row>
    <row r="4896" spans="4:4">
      <c r="D4896" s="291"/>
    </row>
    <row r="4897" spans="4:4">
      <c r="D4897" s="291"/>
    </row>
    <row r="4898" spans="4:4">
      <c r="D4898" s="291"/>
    </row>
    <row r="4899" spans="4:4">
      <c r="D4899" s="291"/>
    </row>
    <row r="4900" spans="4:4">
      <c r="D4900" s="291"/>
    </row>
    <row r="4901" spans="4:4">
      <c r="D4901" s="291"/>
    </row>
    <row r="4902" spans="4:4">
      <c r="D4902" s="291"/>
    </row>
    <row r="4903" spans="4:4">
      <c r="D4903" s="291"/>
    </row>
    <row r="4904" spans="4:4">
      <c r="D4904" s="291"/>
    </row>
    <row r="4905" spans="4:4">
      <c r="D4905" s="291"/>
    </row>
    <row r="4906" spans="4:4">
      <c r="D4906" s="291"/>
    </row>
    <row r="4907" spans="4:4">
      <c r="D4907" s="291"/>
    </row>
    <row r="4908" spans="4:4">
      <c r="D4908" s="291"/>
    </row>
    <row r="4909" spans="4:4">
      <c r="D4909" s="291"/>
    </row>
    <row r="4910" spans="4:4">
      <c r="D4910" s="291"/>
    </row>
    <row r="4911" spans="4:4">
      <c r="D4911" s="291"/>
    </row>
    <row r="4912" spans="4:4">
      <c r="D4912" s="291"/>
    </row>
    <row r="4913" spans="4:4">
      <c r="D4913" s="291"/>
    </row>
    <row r="4914" spans="4:4">
      <c r="D4914" s="291"/>
    </row>
    <row r="4915" spans="4:4">
      <c r="D4915" s="291"/>
    </row>
    <row r="4916" spans="4:4">
      <c r="D4916" s="291"/>
    </row>
    <row r="4917" spans="4:4">
      <c r="D4917" s="291"/>
    </row>
    <row r="4918" spans="4:4">
      <c r="D4918" s="291"/>
    </row>
    <row r="4919" spans="4:4">
      <c r="D4919" s="291"/>
    </row>
    <row r="4920" spans="4:4">
      <c r="D4920" s="291"/>
    </row>
    <row r="4921" spans="4:4">
      <c r="D4921" s="291"/>
    </row>
    <row r="4922" spans="4:4">
      <c r="D4922" s="291"/>
    </row>
    <row r="4923" spans="4:4">
      <c r="D4923" s="291"/>
    </row>
    <row r="4924" spans="4:4">
      <c r="D4924" s="291"/>
    </row>
    <row r="4925" spans="4:4">
      <c r="D4925" s="291"/>
    </row>
    <row r="4926" spans="4:4">
      <c r="D4926" s="291"/>
    </row>
    <row r="4927" spans="4:4">
      <c r="D4927" s="291"/>
    </row>
    <row r="4928" spans="4:4">
      <c r="D4928" s="291"/>
    </row>
    <row r="4929" spans="4:4">
      <c r="D4929" s="291"/>
    </row>
    <row r="4930" spans="4:4">
      <c r="D4930" s="291"/>
    </row>
    <row r="4931" spans="4:4">
      <c r="D4931" s="291"/>
    </row>
    <row r="4932" spans="4:4">
      <c r="D4932" s="291"/>
    </row>
    <row r="4933" spans="4:4">
      <c r="D4933" s="291"/>
    </row>
    <row r="4934" spans="4:4">
      <c r="D4934" s="291"/>
    </row>
    <row r="4935" spans="4:4">
      <c r="D4935" s="291"/>
    </row>
    <row r="4936" spans="4:4">
      <c r="D4936" s="291"/>
    </row>
    <row r="4937" spans="4:4">
      <c r="D4937" s="291"/>
    </row>
    <row r="4938" spans="4:4">
      <c r="D4938" s="291"/>
    </row>
    <row r="4939" spans="4:4">
      <c r="D4939" s="291"/>
    </row>
    <row r="4940" spans="4:4">
      <c r="D4940" s="291"/>
    </row>
    <row r="4941" spans="4:4">
      <c r="D4941" s="291"/>
    </row>
    <row r="4942" spans="4:4">
      <c r="D4942" s="291"/>
    </row>
    <row r="4943" spans="4:4">
      <c r="D4943" s="291"/>
    </row>
    <row r="4944" spans="4:4">
      <c r="D4944" s="291"/>
    </row>
    <row r="4945" spans="4:4">
      <c r="D4945" s="291"/>
    </row>
    <row r="4946" spans="4:4">
      <c r="D4946" s="291"/>
    </row>
    <row r="4947" spans="4:4">
      <c r="D4947" s="291"/>
    </row>
    <row r="4948" spans="4:4">
      <c r="D4948" s="291"/>
    </row>
    <row r="4949" spans="4:4">
      <c r="D4949" s="291"/>
    </row>
    <row r="4950" spans="4:4">
      <c r="D4950" s="291"/>
    </row>
    <row r="4951" spans="4:4">
      <c r="D4951" s="291"/>
    </row>
    <row r="4952" spans="4:4">
      <c r="D4952" s="291"/>
    </row>
    <row r="4953" spans="4:4">
      <c r="D4953" s="291"/>
    </row>
    <row r="4954" spans="4:4">
      <c r="D4954" s="291"/>
    </row>
    <row r="4955" spans="4:4">
      <c r="D4955" s="291"/>
    </row>
    <row r="4956" spans="4:4">
      <c r="D4956" s="291"/>
    </row>
    <row r="4957" spans="4:4">
      <c r="D4957" s="291"/>
    </row>
    <row r="4958" spans="4:4">
      <c r="D4958" s="291"/>
    </row>
    <row r="4959" spans="4:4">
      <c r="D4959" s="291"/>
    </row>
    <row r="4960" spans="4:4">
      <c r="D4960" s="291"/>
    </row>
    <row r="4961" spans="4:4">
      <c r="D4961" s="291"/>
    </row>
    <row r="4962" spans="4:4">
      <c r="D4962" s="291"/>
    </row>
    <row r="4963" spans="4:4">
      <c r="D4963" s="291"/>
    </row>
    <row r="4964" spans="4:4">
      <c r="D4964" s="291"/>
    </row>
    <row r="4965" spans="4:4">
      <c r="D4965" s="291"/>
    </row>
    <row r="4966" spans="4:4">
      <c r="D4966" s="291"/>
    </row>
    <row r="4967" spans="4:4">
      <c r="D4967" s="291"/>
    </row>
    <row r="4968" spans="4:4">
      <c r="D4968" s="291"/>
    </row>
    <row r="4969" spans="4:4">
      <c r="D4969" s="291"/>
    </row>
    <row r="4970" spans="4:4">
      <c r="D4970" s="291"/>
    </row>
    <row r="4971" spans="4:4">
      <c r="D4971" s="291"/>
    </row>
    <row r="4972" spans="4:4">
      <c r="D4972" s="291"/>
    </row>
    <row r="4973" spans="4:4">
      <c r="D4973" s="291"/>
    </row>
    <row r="4974" spans="4:4">
      <c r="D4974" s="291"/>
    </row>
    <row r="4975" spans="4:4">
      <c r="D4975" s="291"/>
    </row>
    <row r="4976" spans="4:4">
      <c r="D4976" s="291"/>
    </row>
    <row r="4977" spans="4:4">
      <c r="D4977" s="291"/>
    </row>
    <row r="4978" spans="4:4">
      <c r="D4978" s="291"/>
    </row>
    <row r="4979" spans="4:4">
      <c r="D4979" s="291"/>
    </row>
    <row r="4980" spans="4:4">
      <c r="D4980" s="291"/>
    </row>
    <row r="4981" spans="4:4">
      <c r="D4981" s="291"/>
    </row>
    <row r="4982" spans="4:4">
      <c r="D4982" s="291"/>
    </row>
    <row r="4983" spans="4:4">
      <c r="D4983" s="291"/>
    </row>
    <row r="4984" spans="4:4">
      <c r="D4984" s="291"/>
    </row>
    <row r="4985" spans="4:4">
      <c r="D4985" s="291"/>
    </row>
    <row r="4986" spans="4:4">
      <c r="D4986" s="291"/>
    </row>
    <row r="4987" spans="4:4">
      <c r="D4987" s="291"/>
    </row>
    <row r="4988" spans="4:4">
      <c r="D4988" s="291"/>
    </row>
    <row r="4989" spans="4:4">
      <c r="D4989" s="291"/>
    </row>
    <row r="4990" spans="4:4">
      <c r="D4990" s="291"/>
    </row>
    <row r="4991" spans="4:4">
      <c r="D4991" s="291"/>
    </row>
    <row r="4992" spans="4:4">
      <c r="D4992" s="291"/>
    </row>
    <row r="4993" spans="4:4">
      <c r="D4993" s="291"/>
    </row>
    <row r="4994" spans="4:4">
      <c r="D4994" s="291"/>
    </row>
    <row r="4995" spans="4:4">
      <c r="D4995" s="291"/>
    </row>
    <row r="4996" spans="4:4">
      <c r="D4996" s="291"/>
    </row>
    <row r="4997" spans="4:4">
      <c r="D4997" s="291"/>
    </row>
  </sheetData>
  <mergeCells count="6">
    <mergeCell ref="C156:F156"/>
    <mergeCell ref="A1:G1"/>
    <mergeCell ref="C2:G2"/>
    <mergeCell ref="C4:G4"/>
    <mergeCell ref="C151:G151"/>
    <mergeCell ref="C154:G154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618A-3EBF-AE4E-A130-57E317CFEDAF}">
  <dimension ref="A1:BH5000"/>
  <sheetViews>
    <sheetView topLeftCell="A4" workbookViewId="0">
      <selection activeCell="C16" sqref="C16:C17"/>
    </sheetView>
  </sheetViews>
  <sheetFormatPr baseColWidth="10" defaultColWidth="8.83203125" defaultRowHeight="13" outlineLevelRow="1"/>
  <cols>
    <col min="1" max="1" width="3.5" customWidth="1"/>
    <col min="2" max="2" width="12.5" style="288" customWidth="1"/>
    <col min="3" max="3" width="38.33203125" style="288" customWidth="1"/>
    <col min="4" max="4" width="4.83203125" customWidth="1"/>
    <col min="5" max="5" width="10.5" customWidth="1"/>
    <col min="6" max="6" width="9.83203125" customWidth="1"/>
    <col min="7" max="7" width="12.664062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415" t="s">
        <v>56</v>
      </c>
      <c r="B1" s="415"/>
      <c r="C1" s="415"/>
      <c r="D1" s="415"/>
      <c r="E1" s="415"/>
      <c r="F1" s="415"/>
      <c r="G1" s="415"/>
      <c r="AG1" t="s">
        <v>372</v>
      </c>
    </row>
    <row r="2" spans="1:60" ht="25" customHeight="1">
      <c r="A2" s="286" t="s">
        <v>373</v>
      </c>
      <c r="B2" s="287" t="s">
        <v>374</v>
      </c>
      <c r="C2" s="416" t="s">
        <v>375</v>
      </c>
      <c r="D2" s="417"/>
      <c r="E2" s="417"/>
      <c r="F2" s="417"/>
      <c r="G2" s="418"/>
      <c r="AG2" t="s">
        <v>376</v>
      </c>
    </row>
    <row r="3" spans="1:60" ht="25" customHeight="1">
      <c r="A3" s="286" t="s">
        <v>377</v>
      </c>
      <c r="B3" s="287" t="s">
        <v>249</v>
      </c>
      <c r="C3" s="424" t="s">
        <v>378</v>
      </c>
      <c r="D3" s="424"/>
      <c r="E3" s="424"/>
      <c r="F3" s="424"/>
      <c r="G3" s="425"/>
      <c r="AC3" s="288" t="s">
        <v>376</v>
      </c>
      <c r="AG3" t="s">
        <v>379</v>
      </c>
    </row>
    <row r="4" spans="1:60" ht="25" customHeight="1">
      <c r="A4" s="289" t="s">
        <v>380</v>
      </c>
      <c r="B4" s="290" t="s">
        <v>381</v>
      </c>
      <c r="C4" s="419" t="s">
        <v>382</v>
      </c>
      <c r="D4" s="420"/>
      <c r="E4" s="420"/>
      <c r="F4" s="420"/>
      <c r="G4" s="421"/>
      <c r="AG4" t="s">
        <v>383</v>
      </c>
    </row>
    <row r="5" spans="1:60">
      <c r="D5" s="291"/>
    </row>
    <row r="6" spans="1:60" ht="42">
      <c r="A6" s="292" t="s">
        <v>58</v>
      </c>
      <c r="B6" s="293" t="s">
        <v>59</v>
      </c>
      <c r="C6" s="293" t="s">
        <v>60</v>
      </c>
      <c r="D6" s="294" t="s">
        <v>61</v>
      </c>
      <c r="E6" s="292" t="s">
        <v>62</v>
      </c>
      <c r="F6" s="295" t="s">
        <v>63</v>
      </c>
      <c r="G6" s="292" t="s">
        <v>384</v>
      </c>
      <c r="H6" s="296" t="s">
        <v>47</v>
      </c>
      <c r="I6" s="296" t="s">
        <v>385</v>
      </c>
      <c r="J6" s="296" t="s">
        <v>48</v>
      </c>
      <c r="K6" s="296" t="s">
        <v>386</v>
      </c>
      <c r="L6" s="296" t="s">
        <v>38</v>
      </c>
      <c r="M6" s="296" t="s">
        <v>387</v>
      </c>
      <c r="N6" s="296" t="s">
        <v>245</v>
      </c>
      <c r="O6" s="296" t="s">
        <v>246</v>
      </c>
      <c r="P6" s="296" t="s">
        <v>388</v>
      </c>
      <c r="Q6" s="296" t="s">
        <v>389</v>
      </c>
      <c r="R6" s="296" t="s">
        <v>390</v>
      </c>
      <c r="S6" s="296" t="s">
        <v>391</v>
      </c>
      <c r="T6" s="296" t="s">
        <v>392</v>
      </c>
      <c r="U6" s="296" t="s">
        <v>393</v>
      </c>
      <c r="V6" s="296" t="s">
        <v>394</v>
      </c>
      <c r="W6" s="296" t="s">
        <v>16</v>
      </c>
    </row>
    <row r="7" spans="1:60">
      <c r="A7" s="239"/>
      <c r="B7" s="297"/>
      <c r="C7" s="297"/>
      <c r="D7" s="242"/>
      <c r="E7" s="298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</row>
    <row r="8" spans="1:60" ht="14">
      <c r="A8" s="299" t="s">
        <v>65</v>
      </c>
      <c r="B8" s="300" t="s">
        <v>395</v>
      </c>
      <c r="C8" s="301" t="s">
        <v>396</v>
      </c>
      <c r="D8" s="302"/>
      <c r="E8" s="303"/>
      <c r="F8" s="304"/>
      <c r="G8" s="304">
        <f>SUMIF(AG9:AG9,"&lt;&gt;NOR",G9:G9)</f>
        <v>0</v>
      </c>
      <c r="H8" s="304"/>
      <c r="I8" s="304">
        <f>SUM(I9:I9)</f>
        <v>32608</v>
      </c>
      <c r="J8" s="304"/>
      <c r="K8" s="304">
        <f>SUM(K9:K9)</f>
        <v>41592</v>
      </c>
      <c r="L8" s="304"/>
      <c r="M8" s="304">
        <f>SUM(M9:M9)</f>
        <v>0</v>
      </c>
      <c r="N8" s="304"/>
      <c r="O8" s="304">
        <f>SUM(O9:O9)</f>
        <v>2.54</v>
      </c>
      <c r="P8" s="304"/>
      <c r="Q8" s="305">
        <f>SUM(Q9:Q9)</f>
        <v>0</v>
      </c>
      <c r="R8" s="306"/>
      <c r="S8" s="306"/>
      <c r="T8" s="306"/>
      <c r="U8" s="306"/>
      <c r="V8" s="306">
        <f>SUM(V9:V9)</f>
        <v>104</v>
      </c>
      <c r="W8" s="306"/>
      <c r="AG8" t="s">
        <v>397</v>
      </c>
    </row>
    <row r="9" spans="1:60" outlineLevel="1">
      <c r="A9" s="307">
        <v>1</v>
      </c>
      <c r="B9" s="308" t="s">
        <v>398</v>
      </c>
      <c r="C9" s="309" t="s">
        <v>399</v>
      </c>
      <c r="D9" s="310" t="s">
        <v>103</v>
      </c>
      <c r="E9" s="311">
        <v>400</v>
      </c>
      <c r="F9" s="312">
        <v>185.5</v>
      </c>
      <c r="G9" s="312"/>
      <c r="H9" s="312">
        <v>81.52000000000001</v>
      </c>
      <c r="I9" s="312">
        <f>ROUND(E9*H9,2)</f>
        <v>32608</v>
      </c>
      <c r="J9" s="312">
        <v>103.98</v>
      </c>
      <c r="K9" s="312">
        <f>ROUND(E9*J9,2)</f>
        <v>41592</v>
      </c>
      <c r="L9" s="312">
        <v>21</v>
      </c>
      <c r="M9" s="312">
        <f>G9*(1+L9/100)</f>
        <v>0</v>
      </c>
      <c r="N9" s="312">
        <v>6.3500000000000006E-3</v>
      </c>
      <c r="O9" s="312">
        <f>ROUND(E9*N9,2)</f>
        <v>2.54</v>
      </c>
      <c r="P9" s="312">
        <v>0</v>
      </c>
      <c r="Q9" s="313">
        <f>ROUND(E9*P9,2)</f>
        <v>0</v>
      </c>
      <c r="R9" s="314"/>
      <c r="S9" s="314" t="s">
        <v>400</v>
      </c>
      <c r="T9" s="314" t="s">
        <v>400</v>
      </c>
      <c r="U9" s="314">
        <v>0.26</v>
      </c>
      <c r="V9" s="314">
        <f>ROUND(E9*U9,2)</f>
        <v>104</v>
      </c>
      <c r="W9" s="314"/>
      <c r="X9" s="315"/>
      <c r="Y9" s="315"/>
      <c r="Z9" s="315"/>
      <c r="AA9" s="315"/>
      <c r="AB9" s="315"/>
      <c r="AC9" s="315"/>
      <c r="AD9" s="315"/>
      <c r="AE9" s="315"/>
      <c r="AF9" s="315"/>
      <c r="AG9" s="315" t="s">
        <v>401</v>
      </c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</row>
    <row r="10" spans="1:60" ht="14">
      <c r="A10" s="299" t="s">
        <v>65</v>
      </c>
      <c r="B10" s="300" t="s">
        <v>95</v>
      </c>
      <c r="C10" s="301" t="s">
        <v>96</v>
      </c>
      <c r="D10" s="302"/>
      <c r="E10" s="303"/>
      <c r="F10" s="304"/>
      <c r="G10" s="304">
        <f>SUMIF(AG11:AG11,"&lt;&gt;NOR",G11:G11)</f>
        <v>0</v>
      </c>
      <c r="H10" s="304"/>
      <c r="I10" s="304">
        <f>SUM(I11:I11)</f>
        <v>0</v>
      </c>
      <c r="J10" s="304"/>
      <c r="K10" s="304">
        <f>SUM(K11:K11)</f>
        <v>3680.46</v>
      </c>
      <c r="L10" s="304"/>
      <c r="M10" s="304">
        <f>SUM(M11:M11)</f>
        <v>0</v>
      </c>
      <c r="N10" s="304"/>
      <c r="O10" s="304">
        <f>SUM(O11:O11)</f>
        <v>0</v>
      </c>
      <c r="P10" s="304"/>
      <c r="Q10" s="305">
        <f>SUM(Q11:Q11)</f>
        <v>0</v>
      </c>
      <c r="R10" s="306"/>
      <c r="S10" s="306"/>
      <c r="T10" s="306"/>
      <c r="U10" s="306"/>
      <c r="V10" s="306">
        <f>SUM(V11:V11)</f>
        <v>8.56</v>
      </c>
      <c r="W10" s="306"/>
      <c r="AG10" t="s">
        <v>397</v>
      </c>
    </row>
    <row r="11" spans="1:60" outlineLevel="1">
      <c r="A11" s="307">
        <v>2</v>
      </c>
      <c r="B11" s="308" t="s">
        <v>402</v>
      </c>
      <c r="C11" s="309" t="s">
        <v>98</v>
      </c>
      <c r="D11" s="310" t="s">
        <v>84</v>
      </c>
      <c r="E11" s="311">
        <v>2.54</v>
      </c>
      <c r="F11" s="312">
        <v>1449</v>
      </c>
      <c r="G11" s="312"/>
      <c r="H11" s="312">
        <v>0</v>
      </c>
      <c r="I11" s="312">
        <f>ROUND(E11*H11,2)</f>
        <v>0</v>
      </c>
      <c r="J11" s="312">
        <v>1449</v>
      </c>
      <c r="K11" s="312">
        <f>ROUND(E11*J11,2)</f>
        <v>3680.46</v>
      </c>
      <c r="L11" s="312">
        <v>21</v>
      </c>
      <c r="M11" s="312">
        <f>G11*(1+L11/100)</f>
        <v>0</v>
      </c>
      <c r="N11" s="312">
        <v>0</v>
      </c>
      <c r="O11" s="312">
        <f>ROUND(E11*N11,2)</f>
        <v>0</v>
      </c>
      <c r="P11" s="312">
        <v>0</v>
      </c>
      <c r="Q11" s="313">
        <f>ROUND(E11*P11,2)</f>
        <v>0</v>
      </c>
      <c r="R11" s="314"/>
      <c r="S11" s="314" t="s">
        <v>400</v>
      </c>
      <c r="T11" s="314" t="s">
        <v>400</v>
      </c>
      <c r="U11" s="314">
        <v>3.3720000000000003</v>
      </c>
      <c r="V11" s="314">
        <f>ROUND(E11*U11,2)</f>
        <v>8.56</v>
      </c>
      <c r="W11" s="314"/>
      <c r="X11" s="315"/>
      <c r="Y11" s="315"/>
      <c r="Z11" s="315"/>
      <c r="AA11" s="315"/>
      <c r="AB11" s="315"/>
      <c r="AC11" s="315"/>
      <c r="AD11" s="315"/>
      <c r="AE11" s="315"/>
      <c r="AF11" s="315"/>
      <c r="AG11" s="315" t="s">
        <v>403</v>
      </c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</row>
    <row r="12" spans="1:60" ht="14">
      <c r="A12" s="299" t="s">
        <v>65</v>
      </c>
      <c r="B12" s="300" t="s">
        <v>316</v>
      </c>
      <c r="C12" s="301" t="s">
        <v>317</v>
      </c>
      <c r="D12" s="302"/>
      <c r="E12" s="303"/>
      <c r="F12" s="304"/>
      <c r="G12" s="304">
        <f>SUMIF(AG13:AG19,"&lt;&gt;NOR",G13:G19)</f>
        <v>0</v>
      </c>
      <c r="H12" s="304"/>
      <c r="I12" s="304">
        <f>SUM(I13:I19)</f>
        <v>466653.2</v>
      </c>
      <c r="J12" s="304"/>
      <c r="K12" s="304">
        <f>SUM(K13:K19)</f>
        <v>161449.03</v>
      </c>
      <c r="L12" s="304"/>
      <c r="M12" s="304">
        <f>SUM(M13:M19)</f>
        <v>0</v>
      </c>
      <c r="N12" s="304"/>
      <c r="O12" s="304">
        <f>SUM(O13:O19)</f>
        <v>3.3899999999999997</v>
      </c>
      <c r="P12" s="304"/>
      <c r="Q12" s="305">
        <f>SUM(Q13:Q19)</f>
        <v>0</v>
      </c>
      <c r="R12" s="306"/>
      <c r="S12" s="306"/>
      <c r="T12" s="306"/>
      <c r="U12" s="306"/>
      <c r="V12" s="306">
        <f>SUM(V13:V19)</f>
        <v>347.92</v>
      </c>
      <c r="W12" s="306"/>
      <c r="AG12" t="s">
        <v>397</v>
      </c>
    </row>
    <row r="13" spans="1:60" ht="24" outlineLevel="1">
      <c r="A13" s="316">
        <v>3</v>
      </c>
      <c r="B13" s="317" t="s">
        <v>404</v>
      </c>
      <c r="C13" s="318" t="s">
        <v>405</v>
      </c>
      <c r="D13" s="319" t="s">
        <v>103</v>
      </c>
      <c r="E13" s="320">
        <v>490</v>
      </c>
      <c r="F13" s="321">
        <v>370</v>
      </c>
      <c r="G13" s="321"/>
      <c r="H13" s="321">
        <v>65.03</v>
      </c>
      <c r="I13" s="321">
        <f>ROUND(E13*H13,2)</f>
        <v>31864.7</v>
      </c>
      <c r="J13" s="321">
        <v>304.97000000000003</v>
      </c>
      <c r="K13" s="321">
        <f>ROUND(E13*J13,2)</f>
        <v>149435.29999999999</v>
      </c>
      <c r="L13" s="321">
        <v>21</v>
      </c>
      <c r="M13" s="321">
        <f>G13*(1+L13/100)</f>
        <v>0</v>
      </c>
      <c r="N13" s="321">
        <v>3.3800000000000002E-3</v>
      </c>
      <c r="O13" s="321">
        <f>ROUND(E13*N13,2)</f>
        <v>1.66</v>
      </c>
      <c r="P13" s="321">
        <v>0</v>
      </c>
      <c r="Q13" s="322">
        <f>ROUND(E13*P13,2)</f>
        <v>0</v>
      </c>
      <c r="R13" s="314"/>
      <c r="S13" s="314" t="s">
        <v>400</v>
      </c>
      <c r="T13" s="314" t="s">
        <v>406</v>
      </c>
      <c r="U13" s="314">
        <v>0.71004</v>
      </c>
      <c r="V13" s="314">
        <f>ROUND(E13*U13,2)</f>
        <v>347.92</v>
      </c>
      <c r="W13" s="314"/>
      <c r="X13" s="315"/>
      <c r="Y13" s="315"/>
      <c r="Z13" s="315"/>
      <c r="AA13" s="315"/>
      <c r="AB13" s="315"/>
      <c r="AC13" s="315"/>
      <c r="AD13" s="315"/>
      <c r="AE13" s="315"/>
      <c r="AF13" s="315"/>
      <c r="AG13" s="315" t="s">
        <v>401</v>
      </c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</row>
    <row r="14" spans="1:60" outlineLevel="1">
      <c r="A14" s="323"/>
      <c r="B14" s="324"/>
      <c r="C14" s="325" t="s">
        <v>407</v>
      </c>
      <c r="D14" s="326"/>
      <c r="E14" s="327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5"/>
      <c r="Y14" s="315"/>
      <c r="Z14" s="315"/>
      <c r="AA14" s="315"/>
      <c r="AB14" s="315"/>
      <c r="AC14" s="315"/>
      <c r="AD14" s="315"/>
      <c r="AE14" s="315"/>
      <c r="AF14" s="315"/>
      <c r="AG14" s="315" t="s">
        <v>408</v>
      </c>
      <c r="AH14" s="315">
        <v>0</v>
      </c>
      <c r="AI14" s="315"/>
      <c r="AJ14" s="315"/>
      <c r="AK14" s="315"/>
      <c r="AL14" s="315"/>
      <c r="AM14" s="315"/>
      <c r="AN14" s="315"/>
      <c r="AO14" s="315"/>
      <c r="AP14" s="315"/>
      <c r="AQ14" s="315"/>
      <c r="AR14" s="315"/>
      <c r="AS14" s="315"/>
      <c r="AT14" s="315"/>
      <c r="AU14" s="315"/>
      <c r="AV14" s="315"/>
      <c r="AW14" s="315"/>
      <c r="AX14" s="315"/>
      <c r="AY14" s="315"/>
      <c r="AZ14" s="315"/>
      <c r="BA14" s="315"/>
      <c r="BB14" s="315"/>
      <c r="BC14" s="315"/>
      <c r="BD14" s="315"/>
      <c r="BE14" s="315"/>
      <c r="BF14" s="315"/>
      <c r="BG14" s="315"/>
      <c r="BH14" s="315"/>
    </row>
    <row r="15" spans="1:60" outlineLevel="1">
      <c r="A15" s="323"/>
      <c r="B15" s="324"/>
      <c r="C15" s="325" t="s">
        <v>409</v>
      </c>
      <c r="D15" s="326"/>
      <c r="E15" s="327">
        <v>490</v>
      </c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5"/>
      <c r="Y15" s="315"/>
      <c r="Z15" s="315"/>
      <c r="AA15" s="315"/>
      <c r="AB15" s="315"/>
      <c r="AC15" s="315"/>
      <c r="AD15" s="315"/>
      <c r="AE15" s="315"/>
      <c r="AF15" s="315"/>
      <c r="AG15" s="315" t="s">
        <v>408</v>
      </c>
      <c r="AH15" s="315">
        <v>0</v>
      </c>
      <c r="AI15" s="315"/>
      <c r="AJ15" s="315"/>
      <c r="AK15" s="315"/>
      <c r="AL15" s="315"/>
      <c r="AM15" s="315"/>
      <c r="AN15" s="315"/>
      <c r="AO15" s="315"/>
      <c r="AP15" s="315"/>
      <c r="AQ15" s="315"/>
      <c r="AR15" s="315"/>
      <c r="AS15" s="315"/>
      <c r="AT15" s="315"/>
      <c r="AU15" s="315"/>
      <c r="AV15" s="315"/>
      <c r="AW15" s="315"/>
      <c r="AX15" s="315"/>
      <c r="AY15" s="315"/>
      <c r="AZ15" s="315"/>
      <c r="BA15" s="315"/>
      <c r="BB15" s="315"/>
      <c r="BC15" s="315"/>
      <c r="BD15" s="315"/>
      <c r="BE15" s="315"/>
      <c r="BF15" s="315"/>
      <c r="BG15" s="315"/>
      <c r="BH15" s="315"/>
    </row>
    <row r="16" spans="1:60" outlineLevel="1">
      <c r="A16" s="307">
        <v>4</v>
      </c>
      <c r="B16" s="308" t="s">
        <v>410</v>
      </c>
      <c r="C16" s="342" t="s">
        <v>612</v>
      </c>
      <c r="D16" s="310" t="s">
        <v>81</v>
      </c>
      <c r="E16" s="311">
        <v>69</v>
      </c>
      <c r="F16" s="312">
        <v>384</v>
      </c>
      <c r="G16" s="312"/>
      <c r="H16" s="312">
        <v>384</v>
      </c>
      <c r="I16" s="312">
        <f>ROUND(E16*H16,2)</f>
        <v>26496</v>
      </c>
      <c r="J16" s="312">
        <v>0</v>
      </c>
      <c r="K16" s="312">
        <f>ROUND(E16*J16,2)</f>
        <v>0</v>
      </c>
      <c r="L16" s="312">
        <v>21</v>
      </c>
      <c r="M16" s="312">
        <f>G16*(1+L16/100)</f>
        <v>0</v>
      </c>
      <c r="N16" s="312">
        <v>2.5000000000000001E-2</v>
      </c>
      <c r="O16" s="312">
        <f>ROUND(E16*N16,2)</f>
        <v>1.73</v>
      </c>
      <c r="P16" s="312">
        <v>0</v>
      </c>
      <c r="Q16" s="313">
        <f>ROUND(E16*P16,2)</f>
        <v>0</v>
      </c>
      <c r="R16" s="314" t="s">
        <v>411</v>
      </c>
      <c r="S16" s="314" t="s">
        <v>400</v>
      </c>
      <c r="T16" s="314" t="s">
        <v>400</v>
      </c>
      <c r="U16" s="314">
        <v>0</v>
      </c>
      <c r="V16" s="314">
        <f>ROUND(E16*U16,2)</f>
        <v>0</v>
      </c>
      <c r="W16" s="314"/>
      <c r="X16" s="315"/>
      <c r="Y16" s="315"/>
      <c r="Z16" s="315"/>
      <c r="AA16" s="315"/>
      <c r="AB16" s="315"/>
      <c r="AC16" s="315"/>
      <c r="AD16" s="315"/>
      <c r="AE16" s="315"/>
      <c r="AF16" s="315"/>
      <c r="AG16" s="315" t="s">
        <v>412</v>
      </c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5"/>
      <c r="AV16" s="315"/>
      <c r="AW16" s="315"/>
      <c r="AX16" s="315"/>
      <c r="AY16" s="315"/>
      <c r="AZ16" s="315"/>
      <c r="BA16" s="315"/>
      <c r="BB16" s="315"/>
      <c r="BC16" s="315"/>
      <c r="BD16" s="315"/>
      <c r="BE16" s="315"/>
      <c r="BF16" s="315"/>
      <c r="BG16" s="315"/>
      <c r="BH16" s="315"/>
    </row>
    <row r="17" spans="1:60" ht="24" outlineLevel="1">
      <c r="A17" s="316">
        <v>5</v>
      </c>
      <c r="B17" s="317" t="s">
        <v>413</v>
      </c>
      <c r="C17" s="341" t="s">
        <v>613</v>
      </c>
      <c r="D17" s="319"/>
      <c r="E17" s="320">
        <v>494.90000000000003</v>
      </c>
      <c r="F17" s="321">
        <v>825</v>
      </c>
      <c r="G17" s="321"/>
      <c r="H17" s="321">
        <v>825</v>
      </c>
      <c r="I17" s="321">
        <f>ROUND(E17*H17,2)</f>
        <v>408292.5</v>
      </c>
      <c r="J17" s="321">
        <v>0</v>
      </c>
      <c r="K17" s="321">
        <f>ROUND(E17*J17,2)</f>
        <v>0</v>
      </c>
      <c r="L17" s="321">
        <v>21</v>
      </c>
      <c r="M17" s="321">
        <f>G17*(1+L17/100)</f>
        <v>0</v>
      </c>
      <c r="N17" s="321">
        <v>0</v>
      </c>
      <c r="O17" s="321">
        <f>ROUND(E17*N17,2)</f>
        <v>0</v>
      </c>
      <c r="P17" s="321">
        <v>0</v>
      </c>
      <c r="Q17" s="322">
        <f>ROUND(E17*P17,2)</f>
        <v>0</v>
      </c>
      <c r="R17" s="314"/>
      <c r="S17" s="314" t="s">
        <v>414</v>
      </c>
      <c r="T17" s="314" t="s">
        <v>406</v>
      </c>
      <c r="U17" s="314">
        <v>0</v>
      </c>
      <c r="V17" s="314">
        <f>ROUND(E17*U17,2)</f>
        <v>0</v>
      </c>
      <c r="W17" s="314"/>
      <c r="X17" s="315"/>
      <c r="Y17" s="315"/>
      <c r="Z17" s="315"/>
      <c r="AA17" s="315"/>
      <c r="AB17" s="315"/>
      <c r="AC17" s="315"/>
      <c r="AD17" s="315"/>
      <c r="AE17" s="315"/>
      <c r="AF17" s="315"/>
      <c r="AG17" s="315" t="s">
        <v>412</v>
      </c>
      <c r="AH17" s="315"/>
      <c r="AI17" s="315"/>
      <c r="AJ17" s="315"/>
      <c r="AK17" s="315"/>
      <c r="AL17" s="315"/>
      <c r="AM17" s="315"/>
      <c r="AN17" s="315"/>
      <c r="AO17" s="315"/>
      <c r="AP17" s="315"/>
      <c r="AQ17" s="315"/>
      <c r="AR17" s="315"/>
      <c r="AS17" s="315"/>
      <c r="AT17" s="315"/>
      <c r="AU17" s="315"/>
      <c r="AV17" s="315"/>
      <c r="AW17" s="315"/>
      <c r="AX17" s="315"/>
      <c r="AY17" s="315"/>
      <c r="AZ17" s="315"/>
      <c r="BA17" s="315"/>
      <c r="BB17" s="315"/>
      <c r="BC17" s="315"/>
      <c r="BD17" s="315"/>
      <c r="BE17" s="315"/>
      <c r="BF17" s="315"/>
      <c r="BG17" s="315"/>
      <c r="BH17" s="315"/>
    </row>
    <row r="18" spans="1:60" outlineLevel="1">
      <c r="A18" s="323"/>
      <c r="B18" s="324"/>
      <c r="C18" s="325" t="s">
        <v>415</v>
      </c>
      <c r="D18" s="326"/>
      <c r="E18" s="327">
        <v>494.90000000000003</v>
      </c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5"/>
      <c r="Y18" s="315"/>
      <c r="Z18" s="315"/>
      <c r="AA18" s="315"/>
      <c r="AB18" s="315"/>
      <c r="AC18" s="315"/>
      <c r="AD18" s="315"/>
      <c r="AE18" s="315"/>
      <c r="AF18" s="315"/>
      <c r="AG18" s="315" t="s">
        <v>408</v>
      </c>
      <c r="AH18" s="315">
        <v>0</v>
      </c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5"/>
      <c r="BE18" s="315"/>
      <c r="BF18" s="315"/>
      <c r="BG18" s="315"/>
      <c r="BH18" s="315"/>
    </row>
    <row r="19" spans="1:60" outlineLevel="1">
      <c r="A19" s="316">
        <v>6</v>
      </c>
      <c r="B19" s="317" t="s">
        <v>416</v>
      </c>
      <c r="C19" s="318" t="s">
        <v>417</v>
      </c>
      <c r="D19" s="319" t="s">
        <v>53</v>
      </c>
      <c r="E19" s="320">
        <v>6160.8850000000002</v>
      </c>
      <c r="F19" s="321">
        <v>1.9500000000000002</v>
      </c>
      <c r="G19" s="321"/>
      <c r="H19" s="321">
        <v>0</v>
      </c>
      <c r="I19" s="321">
        <f>ROUND(E19*H19,2)</f>
        <v>0</v>
      </c>
      <c r="J19" s="321">
        <v>1.9500000000000002</v>
      </c>
      <c r="K19" s="321">
        <f>ROUND(E19*J19,2)</f>
        <v>12013.73</v>
      </c>
      <c r="L19" s="321">
        <v>21</v>
      </c>
      <c r="M19" s="321">
        <f>G19*(1+L19/100)</f>
        <v>0</v>
      </c>
      <c r="N19" s="321">
        <v>0</v>
      </c>
      <c r="O19" s="321">
        <f>ROUND(E19*N19,2)</f>
        <v>0</v>
      </c>
      <c r="P19" s="321">
        <v>0</v>
      </c>
      <c r="Q19" s="322">
        <f>ROUND(E19*P19,2)</f>
        <v>0</v>
      </c>
      <c r="R19" s="314"/>
      <c r="S19" s="314" t="s">
        <v>400</v>
      </c>
      <c r="T19" s="314" t="s">
        <v>400</v>
      </c>
      <c r="U19" s="314">
        <v>0</v>
      </c>
      <c r="V19" s="314">
        <f>ROUND(E19*U19,2)</f>
        <v>0</v>
      </c>
      <c r="W19" s="314"/>
      <c r="X19" s="315"/>
      <c r="Y19" s="315"/>
      <c r="Z19" s="315"/>
      <c r="AA19" s="315"/>
      <c r="AB19" s="315"/>
      <c r="AC19" s="315"/>
      <c r="AD19" s="315"/>
      <c r="AE19" s="315"/>
      <c r="AF19" s="315"/>
      <c r="AG19" s="315" t="s">
        <v>403</v>
      </c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G19" s="315"/>
      <c r="BH19" s="315"/>
    </row>
    <row r="20" spans="1:60">
      <c r="A20" s="239"/>
      <c r="B20" s="297"/>
      <c r="C20" s="328"/>
      <c r="D20" s="242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AE20">
        <v>15</v>
      </c>
      <c r="AF20">
        <v>21</v>
      </c>
    </row>
    <row r="21" spans="1:60" ht="14" customHeight="1">
      <c r="C21" s="426" t="s">
        <v>220</v>
      </c>
      <c r="D21" s="426"/>
      <c r="E21" s="426"/>
      <c r="F21" s="426"/>
      <c r="G21" s="332">
        <f>G12+G10+G8</f>
        <v>0</v>
      </c>
      <c r="AG21" t="s">
        <v>418</v>
      </c>
    </row>
    <row r="22" spans="1:60">
      <c r="D22" s="291"/>
    </row>
    <row r="23" spans="1:60">
      <c r="D23" s="291"/>
    </row>
    <row r="24" spans="1:60">
      <c r="D24" s="291"/>
    </row>
    <row r="25" spans="1:60">
      <c r="D25" s="291"/>
    </row>
    <row r="26" spans="1:60">
      <c r="D26" s="291"/>
    </row>
    <row r="27" spans="1:60">
      <c r="D27" s="291"/>
    </row>
    <row r="28" spans="1:60">
      <c r="D28" s="291"/>
    </row>
    <row r="29" spans="1:60">
      <c r="D29" s="291"/>
    </row>
    <row r="30" spans="1:60">
      <c r="D30" s="291"/>
    </row>
    <row r="31" spans="1:60">
      <c r="D31" s="291"/>
    </row>
    <row r="32" spans="1:60">
      <c r="D32" s="291"/>
    </row>
    <row r="33" spans="4:4">
      <c r="D33" s="291"/>
    </row>
    <row r="34" spans="4:4">
      <c r="D34" s="291"/>
    </row>
    <row r="35" spans="4:4">
      <c r="D35" s="291"/>
    </row>
    <row r="36" spans="4:4">
      <c r="D36" s="291"/>
    </row>
    <row r="37" spans="4:4">
      <c r="D37" s="291"/>
    </row>
    <row r="38" spans="4:4">
      <c r="D38" s="291"/>
    </row>
    <row r="39" spans="4:4">
      <c r="D39" s="291"/>
    </row>
    <row r="40" spans="4:4">
      <c r="D40" s="291"/>
    </row>
    <row r="41" spans="4:4">
      <c r="D41" s="291"/>
    </row>
    <row r="42" spans="4:4">
      <c r="D42" s="291"/>
    </row>
    <row r="43" spans="4:4">
      <c r="D43" s="291"/>
    </row>
    <row r="44" spans="4:4">
      <c r="D44" s="291"/>
    </row>
    <row r="45" spans="4:4">
      <c r="D45" s="291"/>
    </row>
    <row r="46" spans="4:4">
      <c r="D46" s="291"/>
    </row>
    <row r="47" spans="4:4">
      <c r="D47" s="291"/>
    </row>
    <row r="48" spans="4:4">
      <c r="D48" s="291"/>
    </row>
    <row r="49" spans="4:4">
      <c r="D49" s="291"/>
    </row>
    <row r="50" spans="4:4">
      <c r="D50" s="291"/>
    </row>
    <row r="51" spans="4:4">
      <c r="D51" s="291"/>
    </row>
    <row r="52" spans="4:4">
      <c r="D52" s="291"/>
    </row>
    <row r="53" spans="4:4">
      <c r="D53" s="291"/>
    </row>
    <row r="54" spans="4:4">
      <c r="D54" s="291"/>
    </row>
    <row r="55" spans="4:4">
      <c r="D55" s="291"/>
    </row>
    <row r="56" spans="4:4">
      <c r="D56" s="291"/>
    </row>
    <row r="57" spans="4:4">
      <c r="D57" s="291"/>
    </row>
    <row r="58" spans="4:4">
      <c r="D58" s="291"/>
    </row>
    <row r="59" spans="4:4">
      <c r="D59" s="291"/>
    </row>
    <row r="60" spans="4:4">
      <c r="D60" s="291"/>
    </row>
    <row r="61" spans="4:4">
      <c r="D61" s="291"/>
    </row>
    <row r="62" spans="4:4">
      <c r="D62" s="291"/>
    </row>
    <row r="63" spans="4:4">
      <c r="D63" s="291"/>
    </row>
    <row r="64" spans="4:4">
      <c r="D64" s="291"/>
    </row>
    <row r="65" spans="4:4">
      <c r="D65" s="291"/>
    </row>
    <row r="66" spans="4:4">
      <c r="D66" s="291"/>
    </row>
    <row r="67" spans="4:4">
      <c r="D67" s="291"/>
    </row>
    <row r="68" spans="4:4">
      <c r="D68" s="291"/>
    </row>
    <row r="69" spans="4:4">
      <c r="D69" s="291"/>
    </row>
    <row r="70" spans="4:4">
      <c r="D70" s="291"/>
    </row>
    <row r="71" spans="4:4">
      <c r="D71" s="291"/>
    </row>
    <row r="72" spans="4:4">
      <c r="D72" s="291"/>
    </row>
    <row r="73" spans="4:4">
      <c r="D73" s="291"/>
    </row>
    <row r="74" spans="4:4">
      <c r="D74" s="291"/>
    </row>
    <row r="75" spans="4:4">
      <c r="D75" s="291"/>
    </row>
    <row r="76" spans="4:4">
      <c r="D76" s="291"/>
    </row>
    <row r="77" spans="4:4">
      <c r="D77" s="291"/>
    </row>
    <row r="78" spans="4:4">
      <c r="D78" s="291"/>
    </row>
    <row r="79" spans="4:4">
      <c r="D79" s="291"/>
    </row>
    <row r="80" spans="4:4">
      <c r="D80" s="291"/>
    </row>
    <row r="81" spans="4:4">
      <c r="D81" s="291"/>
    </row>
    <row r="82" spans="4:4">
      <c r="D82" s="291"/>
    </row>
    <row r="83" spans="4:4">
      <c r="D83" s="291"/>
    </row>
    <row r="84" spans="4:4">
      <c r="D84" s="291"/>
    </row>
    <row r="85" spans="4:4">
      <c r="D85" s="291"/>
    </row>
    <row r="86" spans="4:4">
      <c r="D86" s="291"/>
    </row>
    <row r="87" spans="4:4">
      <c r="D87" s="291"/>
    </row>
    <row r="88" spans="4:4">
      <c r="D88" s="291"/>
    </row>
    <row r="89" spans="4:4">
      <c r="D89" s="291"/>
    </row>
    <row r="90" spans="4:4">
      <c r="D90" s="291"/>
    </row>
    <row r="91" spans="4:4">
      <c r="D91" s="291"/>
    </row>
    <row r="92" spans="4:4">
      <c r="D92" s="291"/>
    </row>
    <row r="93" spans="4:4">
      <c r="D93" s="291"/>
    </row>
    <row r="94" spans="4:4">
      <c r="D94" s="291"/>
    </row>
    <row r="95" spans="4:4">
      <c r="D95" s="291"/>
    </row>
    <row r="96" spans="4:4">
      <c r="D96" s="291"/>
    </row>
    <row r="97" spans="4:4">
      <c r="D97" s="291"/>
    </row>
    <row r="98" spans="4:4">
      <c r="D98" s="291"/>
    </row>
    <row r="99" spans="4:4">
      <c r="D99" s="291"/>
    </row>
    <row r="100" spans="4:4">
      <c r="D100" s="291"/>
    </row>
    <row r="101" spans="4:4">
      <c r="D101" s="291"/>
    </row>
    <row r="102" spans="4:4">
      <c r="D102" s="291"/>
    </row>
    <row r="103" spans="4:4">
      <c r="D103" s="291"/>
    </row>
    <row r="104" spans="4:4">
      <c r="D104" s="291"/>
    </row>
    <row r="105" spans="4:4">
      <c r="D105" s="291"/>
    </row>
    <row r="106" spans="4:4">
      <c r="D106" s="291"/>
    </row>
    <row r="107" spans="4:4">
      <c r="D107" s="291"/>
    </row>
    <row r="108" spans="4:4">
      <c r="D108" s="291"/>
    </row>
    <row r="109" spans="4:4">
      <c r="D109" s="291"/>
    </row>
    <row r="110" spans="4:4">
      <c r="D110" s="291"/>
    </row>
    <row r="111" spans="4:4">
      <c r="D111" s="291"/>
    </row>
    <row r="112" spans="4:4">
      <c r="D112" s="291"/>
    </row>
    <row r="113" spans="4:4">
      <c r="D113" s="291"/>
    </row>
    <row r="114" spans="4:4">
      <c r="D114" s="291"/>
    </row>
    <row r="115" spans="4:4">
      <c r="D115" s="291"/>
    </row>
    <row r="116" spans="4:4">
      <c r="D116" s="291"/>
    </row>
    <row r="117" spans="4:4">
      <c r="D117" s="291"/>
    </row>
    <row r="118" spans="4:4">
      <c r="D118" s="291"/>
    </row>
    <row r="119" spans="4:4">
      <c r="D119" s="291"/>
    </row>
    <row r="120" spans="4:4">
      <c r="D120" s="291"/>
    </row>
    <row r="121" spans="4:4">
      <c r="D121" s="291"/>
    </row>
    <row r="122" spans="4:4">
      <c r="D122" s="291"/>
    </row>
    <row r="123" spans="4:4">
      <c r="D123" s="291"/>
    </row>
    <row r="124" spans="4:4">
      <c r="D124" s="291"/>
    </row>
    <row r="125" spans="4:4">
      <c r="D125" s="291"/>
    </row>
    <row r="126" spans="4:4">
      <c r="D126" s="291"/>
    </row>
    <row r="127" spans="4:4">
      <c r="D127" s="291"/>
    </row>
    <row r="128" spans="4:4">
      <c r="D128" s="291"/>
    </row>
    <row r="129" spans="4:4">
      <c r="D129" s="291"/>
    </row>
    <row r="130" spans="4:4">
      <c r="D130" s="291"/>
    </row>
    <row r="131" spans="4:4">
      <c r="D131" s="291"/>
    </row>
    <row r="132" spans="4:4">
      <c r="D132" s="291"/>
    </row>
    <row r="133" spans="4:4">
      <c r="D133" s="291"/>
    </row>
    <row r="134" spans="4:4">
      <c r="D134" s="291"/>
    </row>
    <row r="135" spans="4:4">
      <c r="D135" s="291"/>
    </row>
    <row r="136" spans="4:4">
      <c r="D136" s="291"/>
    </row>
    <row r="137" spans="4:4">
      <c r="D137" s="291"/>
    </row>
    <row r="138" spans="4:4">
      <c r="D138" s="291"/>
    </row>
    <row r="139" spans="4:4">
      <c r="D139" s="291"/>
    </row>
    <row r="140" spans="4:4">
      <c r="D140" s="291"/>
    </row>
    <row r="141" spans="4:4">
      <c r="D141" s="291"/>
    </row>
    <row r="142" spans="4:4">
      <c r="D142" s="291"/>
    </row>
    <row r="143" spans="4:4">
      <c r="D143" s="291"/>
    </row>
    <row r="144" spans="4:4">
      <c r="D144" s="291"/>
    </row>
    <row r="145" spans="4:4">
      <c r="D145" s="291"/>
    </row>
    <row r="146" spans="4:4">
      <c r="D146" s="291"/>
    </row>
    <row r="147" spans="4:4">
      <c r="D147" s="291"/>
    </row>
    <row r="148" spans="4:4">
      <c r="D148" s="291"/>
    </row>
    <row r="149" spans="4:4">
      <c r="D149" s="291"/>
    </row>
    <row r="150" spans="4:4">
      <c r="D150" s="291"/>
    </row>
    <row r="151" spans="4:4">
      <c r="D151" s="291"/>
    </row>
    <row r="152" spans="4:4">
      <c r="D152" s="291"/>
    </row>
    <row r="153" spans="4:4">
      <c r="D153" s="291"/>
    </row>
    <row r="154" spans="4:4">
      <c r="D154" s="291"/>
    </row>
    <row r="155" spans="4:4">
      <c r="D155" s="291"/>
    </row>
    <row r="156" spans="4:4">
      <c r="D156" s="291"/>
    </row>
    <row r="157" spans="4:4">
      <c r="D157" s="291"/>
    </row>
    <row r="158" spans="4:4">
      <c r="D158" s="291"/>
    </row>
    <row r="159" spans="4:4">
      <c r="D159" s="291"/>
    </row>
    <row r="160" spans="4:4">
      <c r="D160" s="291"/>
    </row>
    <row r="161" spans="4:4">
      <c r="D161" s="291"/>
    </row>
    <row r="162" spans="4:4">
      <c r="D162" s="291"/>
    </row>
    <row r="163" spans="4:4">
      <c r="D163" s="291"/>
    </row>
    <row r="164" spans="4:4">
      <c r="D164" s="291"/>
    </row>
    <row r="165" spans="4:4">
      <c r="D165" s="291"/>
    </row>
    <row r="166" spans="4:4">
      <c r="D166" s="291"/>
    </row>
    <row r="167" spans="4:4">
      <c r="D167" s="291"/>
    </row>
    <row r="168" spans="4:4">
      <c r="D168" s="291"/>
    </row>
    <row r="169" spans="4:4">
      <c r="D169" s="291"/>
    </row>
    <row r="170" spans="4:4">
      <c r="D170" s="291"/>
    </row>
    <row r="171" spans="4:4">
      <c r="D171" s="291"/>
    </row>
    <row r="172" spans="4:4">
      <c r="D172" s="291"/>
    </row>
    <row r="173" spans="4:4">
      <c r="D173" s="291"/>
    </row>
    <row r="174" spans="4:4">
      <c r="D174" s="291"/>
    </row>
    <row r="175" spans="4:4">
      <c r="D175" s="291"/>
    </row>
    <row r="176" spans="4:4">
      <c r="D176" s="291"/>
    </row>
    <row r="177" spans="4:4">
      <c r="D177" s="291"/>
    </row>
    <row r="178" spans="4:4">
      <c r="D178" s="291"/>
    </row>
    <row r="179" spans="4:4">
      <c r="D179" s="291"/>
    </row>
    <row r="180" spans="4:4">
      <c r="D180" s="291"/>
    </row>
    <row r="181" spans="4:4">
      <c r="D181" s="291"/>
    </row>
    <row r="182" spans="4:4">
      <c r="D182" s="291"/>
    </row>
    <row r="183" spans="4:4">
      <c r="D183" s="291"/>
    </row>
    <row r="184" spans="4:4">
      <c r="D184" s="291"/>
    </row>
    <row r="185" spans="4:4">
      <c r="D185" s="291"/>
    </row>
    <row r="186" spans="4:4">
      <c r="D186" s="291"/>
    </row>
    <row r="187" spans="4:4">
      <c r="D187" s="291"/>
    </row>
    <row r="188" spans="4:4">
      <c r="D188" s="291"/>
    </row>
    <row r="189" spans="4:4">
      <c r="D189" s="291"/>
    </row>
    <row r="190" spans="4:4">
      <c r="D190" s="291"/>
    </row>
    <row r="191" spans="4:4">
      <c r="D191" s="291"/>
    </row>
    <row r="192" spans="4:4">
      <c r="D192" s="291"/>
    </row>
    <row r="193" spans="4:4">
      <c r="D193" s="291"/>
    </row>
    <row r="194" spans="4:4">
      <c r="D194" s="291"/>
    </row>
    <row r="195" spans="4:4">
      <c r="D195" s="291"/>
    </row>
    <row r="196" spans="4:4">
      <c r="D196" s="291"/>
    </row>
    <row r="197" spans="4:4">
      <c r="D197" s="291"/>
    </row>
    <row r="198" spans="4:4">
      <c r="D198" s="291"/>
    </row>
    <row r="199" spans="4:4">
      <c r="D199" s="291"/>
    </row>
    <row r="200" spans="4:4">
      <c r="D200" s="291"/>
    </row>
    <row r="201" spans="4:4">
      <c r="D201" s="291"/>
    </row>
    <row r="202" spans="4:4">
      <c r="D202" s="291"/>
    </row>
    <row r="203" spans="4:4">
      <c r="D203" s="291"/>
    </row>
    <row r="204" spans="4:4">
      <c r="D204" s="291"/>
    </row>
    <row r="205" spans="4:4">
      <c r="D205" s="291"/>
    </row>
    <row r="206" spans="4:4">
      <c r="D206" s="291"/>
    </row>
    <row r="207" spans="4:4">
      <c r="D207" s="291"/>
    </row>
    <row r="208" spans="4:4">
      <c r="D208" s="291"/>
    </row>
    <row r="209" spans="4:4">
      <c r="D209" s="291"/>
    </row>
    <row r="210" spans="4:4">
      <c r="D210" s="291"/>
    </row>
    <row r="211" spans="4:4">
      <c r="D211" s="291"/>
    </row>
    <row r="212" spans="4:4">
      <c r="D212" s="291"/>
    </row>
    <row r="213" spans="4:4">
      <c r="D213" s="291"/>
    </row>
    <row r="214" spans="4:4">
      <c r="D214" s="291"/>
    </row>
    <row r="215" spans="4:4">
      <c r="D215" s="291"/>
    </row>
    <row r="216" spans="4:4">
      <c r="D216" s="291"/>
    </row>
    <row r="217" spans="4:4">
      <c r="D217" s="291"/>
    </row>
    <row r="218" spans="4:4">
      <c r="D218" s="291"/>
    </row>
    <row r="219" spans="4:4">
      <c r="D219" s="291"/>
    </row>
    <row r="220" spans="4:4">
      <c r="D220" s="291"/>
    </row>
    <row r="221" spans="4:4">
      <c r="D221" s="291"/>
    </row>
    <row r="222" spans="4:4">
      <c r="D222" s="291"/>
    </row>
    <row r="223" spans="4:4">
      <c r="D223" s="291"/>
    </row>
    <row r="224" spans="4:4">
      <c r="D224" s="291"/>
    </row>
    <row r="225" spans="4:4">
      <c r="D225" s="291"/>
    </row>
    <row r="226" spans="4:4">
      <c r="D226" s="291"/>
    </row>
    <row r="227" spans="4:4">
      <c r="D227" s="291"/>
    </row>
    <row r="228" spans="4:4">
      <c r="D228" s="291"/>
    </row>
    <row r="229" spans="4:4">
      <c r="D229" s="291"/>
    </row>
    <row r="230" spans="4:4">
      <c r="D230" s="291"/>
    </row>
    <row r="231" spans="4:4">
      <c r="D231" s="291"/>
    </row>
    <row r="232" spans="4:4">
      <c r="D232" s="291"/>
    </row>
    <row r="233" spans="4:4">
      <c r="D233" s="291"/>
    </row>
    <row r="234" spans="4:4">
      <c r="D234" s="291"/>
    </row>
    <row r="235" spans="4:4">
      <c r="D235" s="291"/>
    </row>
    <row r="236" spans="4:4">
      <c r="D236" s="291"/>
    </row>
    <row r="237" spans="4:4">
      <c r="D237" s="291"/>
    </row>
    <row r="238" spans="4:4">
      <c r="D238" s="291"/>
    </row>
    <row r="239" spans="4:4">
      <c r="D239" s="291"/>
    </row>
    <row r="240" spans="4:4">
      <c r="D240" s="291"/>
    </row>
    <row r="241" spans="4:4">
      <c r="D241" s="291"/>
    </row>
    <row r="242" spans="4:4">
      <c r="D242" s="291"/>
    </row>
    <row r="243" spans="4:4">
      <c r="D243" s="291"/>
    </row>
    <row r="244" spans="4:4">
      <c r="D244" s="291"/>
    </row>
    <row r="245" spans="4:4">
      <c r="D245" s="291"/>
    </row>
    <row r="246" spans="4:4">
      <c r="D246" s="291"/>
    </row>
    <row r="247" spans="4:4">
      <c r="D247" s="291"/>
    </row>
    <row r="248" spans="4:4">
      <c r="D248" s="291"/>
    </row>
    <row r="249" spans="4:4">
      <c r="D249" s="291"/>
    </row>
    <row r="250" spans="4:4">
      <c r="D250" s="291"/>
    </row>
    <row r="251" spans="4:4">
      <c r="D251" s="291"/>
    </row>
    <row r="252" spans="4:4">
      <c r="D252" s="291"/>
    </row>
    <row r="253" spans="4:4">
      <c r="D253" s="291"/>
    </row>
    <row r="254" spans="4:4">
      <c r="D254" s="291"/>
    </row>
    <row r="255" spans="4:4">
      <c r="D255" s="291"/>
    </row>
    <row r="256" spans="4:4">
      <c r="D256" s="291"/>
    </row>
    <row r="257" spans="4:4">
      <c r="D257" s="291"/>
    </row>
    <row r="258" spans="4:4">
      <c r="D258" s="291"/>
    </row>
    <row r="259" spans="4:4">
      <c r="D259" s="291"/>
    </row>
    <row r="260" spans="4:4">
      <c r="D260" s="291"/>
    </row>
    <row r="261" spans="4:4">
      <c r="D261" s="291"/>
    </row>
    <row r="262" spans="4:4">
      <c r="D262" s="291"/>
    </row>
    <row r="263" spans="4:4">
      <c r="D263" s="291"/>
    </row>
    <row r="264" spans="4:4">
      <c r="D264" s="291"/>
    </row>
    <row r="265" spans="4:4">
      <c r="D265" s="291"/>
    </row>
    <row r="266" spans="4:4">
      <c r="D266" s="291"/>
    </row>
    <row r="267" spans="4:4">
      <c r="D267" s="291"/>
    </row>
    <row r="268" spans="4:4">
      <c r="D268" s="291"/>
    </row>
    <row r="269" spans="4:4">
      <c r="D269" s="291"/>
    </row>
    <row r="270" spans="4:4">
      <c r="D270" s="291"/>
    </row>
    <row r="271" spans="4:4">
      <c r="D271" s="291"/>
    </row>
    <row r="272" spans="4:4">
      <c r="D272" s="291"/>
    </row>
    <row r="273" spans="4:4">
      <c r="D273" s="291"/>
    </row>
    <row r="274" spans="4:4">
      <c r="D274" s="291"/>
    </row>
    <row r="275" spans="4:4">
      <c r="D275" s="291"/>
    </row>
    <row r="276" spans="4:4">
      <c r="D276" s="291"/>
    </row>
    <row r="277" spans="4:4">
      <c r="D277" s="291"/>
    </row>
    <row r="278" spans="4:4">
      <c r="D278" s="291"/>
    </row>
    <row r="279" spans="4:4">
      <c r="D279" s="291"/>
    </row>
    <row r="280" spans="4:4">
      <c r="D280" s="291"/>
    </row>
    <row r="281" spans="4:4">
      <c r="D281" s="291"/>
    </row>
    <row r="282" spans="4:4">
      <c r="D282" s="291"/>
    </row>
    <row r="283" spans="4:4">
      <c r="D283" s="291"/>
    </row>
    <row r="284" spans="4:4">
      <c r="D284" s="291"/>
    </row>
    <row r="285" spans="4:4">
      <c r="D285" s="291"/>
    </row>
    <row r="286" spans="4:4">
      <c r="D286" s="291"/>
    </row>
    <row r="287" spans="4:4">
      <c r="D287" s="291"/>
    </row>
    <row r="288" spans="4:4">
      <c r="D288" s="291"/>
    </row>
    <row r="289" spans="4:4">
      <c r="D289" s="291"/>
    </row>
    <row r="290" spans="4:4">
      <c r="D290" s="291"/>
    </row>
    <row r="291" spans="4:4">
      <c r="D291" s="291"/>
    </row>
    <row r="292" spans="4:4">
      <c r="D292" s="291"/>
    </row>
    <row r="293" spans="4:4">
      <c r="D293" s="291"/>
    </row>
    <row r="294" spans="4:4">
      <c r="D294" s="291"/>
    </row>
    <row r="295" spans="4:4">
      <c r="D295" s="291"/>
    </row>
    <row r="296" spans="4:4">
      <c r="D296" s="291"/>
    </row>
    <row r="297" spans="4:4">
      <c r="D297" s="291"/>
    </row>
    <row r="298" spans="4:4">
      <c r="D298" s="291"/>
    </row>
    <row r="299" spans="4:4">
      <c r="D299" s="291"/>
    </row>
    <row r="300" spans="4:4">
      <c r="D300" s="291"/>
    </row>
    <row r="301" spans="4:4">
      <c r="D301" s="291"/>
    </row>
    <row r="302" spans="4:4">
      <c r="D302" s="291"/>
    </row>
    <row r="303" spans="4:4">
      <c r="D303" s="291"/>
    </row>
    <row r="304" spans="4:4">
      <c r="D304" s="291"/>
    </row>
    <row r="305" spans="4:4">
      <c r="D305" s="291"/>
    </row>
    <row r="306" spans="4:4">
      <c r="D306" s="291"/>
    </row>
    <row r="307" spans="4:4">
      <c r="D307" s="291"/>
    </row>
    <row r="308" spans="4:4">
      <c r="D308" s="291"/>
    </row>
    <row r="309" spans="4:4">
      <c r="D309" s="291"/>
    </row>
    <row r="310" spans="4:4">
      <c r="D310" s="291"/>
    </row>
    <row r="311" spans="4:4">
      <c r="D311" s="291"/>
    </row>
    <row r="312" spans="4:4">
      <c r="D312" s="291"/>
    </row>
    <row r="313" spans="4:4">
      <c r="D313" s="291"/>
    </row>
    <row r="314" spans="4:4">
      <c r="D314" s="291"/>
    </row>
    <row r="315" spans="4:4">
      <c r="D315" s="291"/>
    </row>
    <row r="316" spans="4:4">
      <c r="D316" s="291"/>
    </row>
    <row r="317" spans="4:4">
      <c r="D317" s="291"/>
    </row>
    <row r="318" spans="4:4">
      <c r="D318" s="291"/>
    </row>
    <row r="319" spans="4:4">
      <c r="D319" s="291"/>
    </row>
    <row r="320" spans="4:4">
      <c r="D320" s="291"/>
    </row>
    <row r="321" spans="4:4">
      <c r="D321" s="291"/>
    </row>
    <row r="322" spans="4:4">
      <c r="D322" s="291"/>
    </row>
    <row r="323" spans="4:4">
      <c r="D323" s="291"/>
    </row>
    <row r="324" spans="4:4">
      <c r="D324" s="291"/>
    </row>
    <row r="325" spans="4:4">
      <c r="D325" s="291"/>
    </row>
    <row r="326" spans="4:4">
      <c r="D326" s="291"/>
    </row>
    <row r="327" spans="4:4">
      <c r="D327" s="291"/>
    </row>
    <row r="328" spans="4:4">
      <c r="D328" s="291"/>
    </row>
    <row r="329" spans="4:4">
      <c r="D329" s="291"/>
    </row>
    <row r="330" spans="4:4">
      <c r="D330" s="291"/>
    </row>
    <row r="331" spans="4:4">
      <c r="D331" s="291"/>
    </row>
    <row r="332" spans="4:4">
      <c r="D332" s="291"/>
    </row>
    <row r="333" spans="4:4">
      <c r="D333" s="291"/>
    </row>
    <row r="334" spans="4:4">
      <c r="D334" s="291"/>
    </row>
    <row r="335" spans="4:4">
      <c r="D335" s="291"/>
    </row>
    <row r="336" spans="4:4">
      <c r="D336" s="291"/>
    </row>
    <row r="337" spans="4:4">
      <c r="D337" s="291"/>
    </row>
    <row r="338" spans="4:4">
      <c r="D338" s="291"/>
    </row>
    <row r="339" spans="4:4">
      <c r="D339" s="291"/>
    </row>
    <row r="340" spans="4:4">
      <c r="D340" s="291"/>
    </row>
    <row r="341" spans="4:4">
      <c r="D341" s="291"/>
    </row>
    <row r="342" spans="4:4">
      <c r="D342" s="291"/>
    </row>
    <row r="343" spans="4:4">
      <c r="D343" s="291"/>
    </row>
    <row r="344" spans="4:4">
      <c r="D344" s="291"/>
    </row>
    <row r="345" spans="4:4">
      <c r="D345" s="291"/>
    </row>
    <row r="346" spans="4:4">
      <c r="D346" s="291"/>
    </row>
    <row r="347" spans="4:4">
      <c r="D347" s="291"/>
    </row>
    <row r="348" spans="4:4">
      <c r="D348" s="291"/>
    </row>
    <row r="349" spans="4:4">
      <c r="D349" s="291"/>
    </row>
    <row r="350" spans="4:4">
      <c r="D350" s="291"/>
    </row>
    <row r="351" spans="4:4">
      <c r="D351" s="291"/>
    </row>
    <row r="352" spans="4:4">
      <c r="D352" s="291"/>
    </row>
    <row r="353" spans="4:4">
      <c r="D353" s="291"/>
    </row>
    <row r="354" spans="4:4">
      <c r="D354" s="291"/>
    </row>
    <row r="355" spans="4:4">
      <c r="D355" s="291"/>
    </row>
    <row r="356" spans="4:4">
      <c r="D356" s="291"/>
    </row>
    <row r="357" spans="4:4">
      <c r="D357" s="291"/>
    </row>
    <row r="358" spans="4:4">
      <c r="D358" s="291"/>
    </row>
    <row r="359" spans="4:4">
      <c r="D359" s="291"/>
    </row>
    <row r="360" spans="4:4">
      <c r="D360" s="291"/>
    </row>
    <row r="361" spans="4:4">
      <c r="D361" s="291"/>
    </row>
    <row r="362" spans="4:4">
      <c r="D362" s="291"/>
    </row>
    <row r="363" spans="4:4">
      <c r="D363" s="291"/>
    </row>
    <row r="364" spans="4:4">
      <c r="D364" s="291"/>
    </row>
    <row r="365" spans="4:4">
      <c r="D365" s="291"/>
    </row>
    <row r="366" spans="4:4">
      <c r="D366" s="291"/>
    </row>
    <row r="367" spans="4:4">
      <c r="D367" s="291"/>
    </row>
    <row r="368" spans="4:4">
      <c r="D368" s="291"/>
    </row>
    <row r="369" spans="4:4">
      <c r="D369" s="291"/>
    </row>
    <row r="370" spans="4:4">
      <c r="D370" s="291"/>
    </row>
    <row r="371" spans="4:4">
      <c r="D371" s="291"/>
    </row>
    <row r="372" spans="4:4">
      <c r="D372" s="291"/>
    </row>
    <row r="373" spans="4:4">
      <c r="D373" s="291"/>
    </row>
    <row r="374" spans="4:4">
      <c r="D374" s="291"/>
    </row>
    <row r="375" spans="4:4">
      <c r="D375" s="291"/>
    </row>
    <row r="376" spans="4:4">
      <c r="D376" s="291"/>
    </row>
    <row r="377" spans="4:4">
      <c r="D377" s="291"/>
    </row>
    <row r="378" spans="4:4">
      <c r="D378" s="291"/>
    </row>
    <row r="379" spans="4:4">
      <c r="D379" s="291"/>
    </row>
    <row r="380" spans="4:4">
      <c r="D380" s="291"/>
    </row>
    <row r="381" spans="4:4">
      <c r="D381" s="291"/>
    </row>
    <row r="382" spans="4:4">
      <c r="D382" s="291"/>
    </row>
    <row r="383" spans="4:4">
      <c r="D383" s="291"/>
    </row>
    <row r="384" spans="4:4">
      <c r="D384" s="291"/>
    </row>
    <row r="385" spans="4:4">
      <c r="D385" s="291"/>
    </row>
    <row r="386" spans="4:4">
      <c r="D386" s="291"/>
    </row>
    <row r="387" spans="4:4">
      <c r="D387" s="291"/>
    </row>
    <row r="388" spans="4:4">
      <c r="D388" s="291"/>
    </row>
    <row r="389" spans="4:4">
      <c r="D389" s="291"/>
    </row>
    <row r="390" spans="4:4">
      <c r="D390" s="291"/>
    </row>
    <row r="391" spans="4:4">
      <c r="D391" s="291"/>
    </row>
    <row r="392" spans="4:4">
      <c r="D392" s="291"/>
    </row>
    <row r="393" spans="4:4">
      <c r="D393" s="291"/>
    </row>
    <row r="394" spans="4:4">
      <c r="D394" s="291"/>
    </row>
    <row r="395" spans="4:4">
      <c r="D395" s="291"/>
    </row>
    <row r="396" spans="4:4">
      <c r="D396" s="291"/>
    </row>
    <row r="397" spans="4:4">
      <c r="D397" s="291"/>
    </row>
    <row r="398" spans="4:4">
      <c r="D398" s="291"/>
    </row>
    <row r="399" spans="4:4">
      <c r="D399" s="291"/>
    </row>
    <row r="400" spans="4:4">
      <c r="D400" s="291"/>
    </row>
    <row r="401" spans="4:4">
      <c r="D401" s="291"/>
    </row>
    <row r="402" spans="4:4">
      <c r="D402" s="291"/>
    </row>
    <row r="403" spans="4:4">
      <c r="D403" s="291"/>
    </row>
    <row r="404" spans="4:4">
      <c r="D404" s="291"/>
    </row>
    <row r="405" spans="4:4">
      <c r="D405" s="291"/>
    </row>
    <row r="406" spans="4:4">
      <c r="D406" s="291"/>
    </row>
    <row r="407" spans="4:4">
      <c r="D407" s="291"/>
    </row>
    <row r="408" spans="4:4">
      <c r="D408" s="291"/>
    </row>
    <row r="409" spans="4:4">
      <c r="D409" s="291"/>
    </row>
    <row r="410" spans="4:4">
      <c r="D410" s="291"/>
    </row>
    <row r="411" spans="4:4">
      <c r="D411" s="291"/>
    </row>
    <row r="412" spans="4:4">
      <c r="D412" s="291"/>
    </row>
    <row r="413" spans="4:4">
      <c r="D413" s="291"/>
    </row>
    <row r="414" spans="4:4">
      <c r="D414" s="291"/>
    </row>
    <row r="415" spans="4:4">
      <c r="D415" s="291"/>
    </row>
    <row r="416" spans="4:4">
      <c r="D416" s="291"/>
    </row>
    <row r="417" spans="4:4">
      <c r="D417" s="291"/>
    </row>
    <row r="418" spans="4:4">
      <c r="D418" s="291"/>
    </row>
    <row r="419" spans="4:4">
      <c r="D419" s="291"/>
    </row>
    <row r="420" spans="4:4">
      <c r="D420" s="291"/>
    </row>
    <row r="421" spans="4:4">
      <c r="D421" s="291"/>
    </row>
    <row r="422" spans="4:4">
      <c r="D422" s="291"/>
    </row>
    <row r="423" spans="4:4">
      <c r="D423" s="291"/>
    </row>
    <row r="424" spans="4:4">
      <c r="D424" s="291"/>
    </row>
    <row r="425" spans="4:4">
      <c r="D425" s="291"/>
    </row>
    <row r="426" spans="4:4">
      <c r="D426" s="291"/>
    </row>
    <row r="427" spans="4:4">
      <c r="D427" s="291"/>
    </row>
    <row r="428" spans="4:4">
      <c r="D428" s="291"/>
    </row>
    <row r="429" spans="4:4">
      <c r="D429" s="291"/>
    </row>
    <row r="430" spans="4:4">
      <c r="D430" s="291"/>
    </row>
    <row r="431" spans="4:4">
      <c r="D431" s="291"/>
    </row>
    <row r="432" spans="4:4">
      <c r="D432" s="291"/>
    </row>
    <row r="433" spans="4:4">
      <c r="D433" s="291"/>
    </row>
    <row r="434" spans="4:4">
      <c r="D434" s="291"/>
    </row>
    <row r="435" spans="4:4">
      <c r="D435" s="291"/>
    </row>
    <row r="436" spans="4:4">
      <c r="D436" s="291"/>
    </row>
    <row r="437" spans="4:4">
      <c r="D437" s="291"/>
    </row>
    <row r="438" spans="4:4">
      <c r="D438" s="291"/>
    </row>
    <row r="439" spans="4:4">
      <c r="D439" s="291"/>
    </row>
    <row r="440" spans="4:4">
      <c r="D440" s="291"/>
    </row>
    <row r="441" spans="4:4">
      <c r="D441" s="291"/>
    </row>
    <row r="442" spans="4:4">
      <c r="D442" s="291"/>
    </row>
    <row r="443" spans="4:4">
      <c r="D443" s="291"/>
    </row>
    <row r="444" spans="4:4">
      <c r="D444" s="291"/>
    </row>
    <row r="445" spans="4:4">
      <c r="D445" s="291"/>
    </row>
    <row r="446" spans="4:4">
      <c r="D446" s="291"/>
    </row>
    <row r="447" spans="4:4">
      <c r="D447" s="291"/>
    </row>
    <row r="448" spans="4:4">
      <c r="D448" s="291"/>
    </row>
    <row r="449" spans="4:4">
      <c r="D449" s="291"/>
    </row>
    <row r="450" spans="4:4">
      <c r="D450" s="291"/>
    </row>
    <row r="451" spans="4:4">
      <c r="D451" s="291"/>
    </row>
    <row r="452" spans="4:4">
      <c r="D452" s="291"/>
    </row>
    <row r="453" spans="4:4">
      <c r="D453" s="291"/>
    </row>
    <row r="454" spans="4:4">
      <c r="D454" s="291"/>
    </row>
    <row r="455" spans="4:4">
      <c r="D455" s="291"/>
    </row>
    <row r="456" spans="4:4">
      <c r="D456" s="291"/>
    </row>
    <row r="457" spans="4:4">
      <c r="D457" s="291"/>
    </row>
    <row r="458" spans="4:4">
      <c r="D458" s="291"/>
    </row>
    <row r="459" spans="4:4">
      <c r="D459" s="291"/>
    </row>
    <row r="460" spans="4:4">
      <c r="D460" s="291"/>
    </row>
    <row r="461" spans="4:4">
      <c r="D461" s="291"/>
    </row>
    <row r="462" spans="4:4">
      <c r="D462" s="291"/>
    </row>
    <row r="463" spans="4:4">
      <c r="D463" s="291"/>
    </row>
    <row r="464" spans="4:4">
      <c r="D464" s="291"/>
    </row>
    <row r="465" spans="4:4">
      <c r="D465" s="291"/>
    </row>
    <row r="466" spans="4:4">
      <c r="D466" s="291"/>
    </row>
    <row r="467" spans="4:4">
      <c r="D467" s="291"/>
    </row>
    <row r="468" spans="4:4">
      <c r="D468" s="291"/>
    </row>
    <row r="469" spans="4:4">
      <c r="D469" s="291"/>
    </row>
    <row r="470" spans="4:4">
      <c r="D470" s="291"/>
    </row>
    <row r="471" spans="4:4">
      <c r="D471" s="291"/>
    </row>
    <row r="472" spans="4:4">
      <c r="D472" s="291"/>
    </row>
    <row r="473" spans="4:4">
      <c r="D473" s="291"/>
    </row>
    <row r="474" spans="4:4">
      <c r="D474" s="291"/>
    </row>
    <row r="475" spans="4:4">
      <c r="D475" s="291"/>
    </row>
    <row r="476" spans="4:4">
      <c r="D476" s="291"/>
    </row>
    <row r="477" spans="4:4">
      <c r="D477" s="291"/>
    </row>
    <row r="478" spans="4:4">
      <c r="D478" s="291"/>
    </row>
    <row r="479" spans="4:4">
      <c r="D479" s="291"/>
    </row>
    <row r="480" spans="4:4">
      <c r="D480" s="291"/>
    </row>
    <row r="481" spans="4:4">
      <c r="D481" s="291"/>
    </row>
    <row r="482" spans="4:4">
      <c r="D482" s="291"/>
    </row>
    <row r="483" spans="4:4">
      <c r="D483" s="291"/>
    </row>
    <row r="484" spans="4:4">
      <c r="D484" s="291"/>
    </row>
    <row r="485" spans="4:4">
      <c r="D485" s="291"/>
    </row>
    <row r="486" spans="4:4">
      <c r="D486" s="291"/>
    </row>
    <row r="487" spans="4:4">
      <c r="D487" s="291"/>
    </row>
    <row r="488" spans="4:4">
      <c r="D488" s="291"/>
    </row>
    <row r="489" spans="4:4">
      <c r="D489" s="291"/>
    </row>
    <row r="490" spans="4:4">
      <c r="D490" s="291"/>
    </row>
    <row r="491" spans="4:4">
      <c r="D491" s="291"/>
    </row>
    <row r="492" spans="4:4">
      <c r="D492" s="291"/>
    </row>
    <row r="493" spans="4:4">
      <c r="D493" s="291"/>
    </row>
    <row r="494" spans="4:4">
      <c r="D494" s="291"/>
    </row>
    <row r="495" spans="4:4">
      <c r="D495" s="291"/>
    </row>
    <row r="496" spans="4:4">
      <c r="D496" s="291"/>
    </row>
    <row r="497" spans="4:4">
      <c r="D497" s="291"/>
    </row>
    <row r="498" spans="4:4">
      <c r="D498" s="291"/>
    </row>
    <row r="499" spans="4:4">
      <c r="D499" s="291"/>
    </row>
    <row r="500" spans="4:4">
      <c r="D500" s="291"/>
    </row>
    <row r="501" spans="4:4">
      <c r="D501" s="291"/>
    </row>
    <row r="502" spans="4:4">
      <c r="D502" s="291"/>
    </row>
    <row r="503" spans="4:4">
      <c r="D503" s="291"/>
    </row>
    <row r="504" spans="4:4">
      <c r="D504" s="291"/>
    </row>
    <row r="505" spans="4:4">
      <c r="D505" s="291"/>
    </row>
    <row r="506" spans="4:4">
      <c r="D506" s="291"/>
    </row>
    <row r="507" spans="4:4">
      <c r="D507" s="291"/>
    </row>
    <row r="508" spans="4:4">
      <c r="D508" s="291"/>
    </row>
    <row r="509" spans="4:4">
      <c r="D509" s="291"/>
    </row>
    <row r="510" spans="4:4">
      <c r="D510" s="291"/>
    </row>
    <row r="511" spans="4:4">
      <c r="D511" s="291"/>
    </row>
    <row r="512" spans="4:4">
      <c r="D512" s="291"/>
    </row>
    <row r="513" spans="4:4">
      <c r="D513" s="291"/>
    </row>
    <row r="514" spans="4:4">
      <c r="D514" s="291"/>
    </row>
    <row r="515" spans="4:4">
      <c r="D515" s="291"/>
    </row>
    <row r="516" spans="4:4">
      <c r="D516" s="291"/>
    </row>
    <row r="517" spans="4:4">
      <c r="D517" s="291"/>
    </row>
    <row r="518" spans="4:4">
      <c r="D518" s="291"/>
    </row>
    <row r="519" spans="4:4">
      <c r="D519" s="291"/>
    </row>
    <row r="520" spans="4:4">
      <c r="D520" s="291"/>
    </row>
    <row r="521" spans="4:4">
      <c r="D521" s="291"/>
    </row>
    <row r="522" spans="4:4">
      <c r="D522" s="291"/>
    </row>
    <row r="523" spans="4:4">
      <c r="D523" s="291"/>
    </row>
    <row r="524" spans="4:4">
      <c r="D524" s="291"/>
    </row>
    <row r="525" spans="4:4">
      <c r="D525" s="291"/>
    </row>
    <row r="526" spans="4:4">
      <c r="D526" s="291"/>
    </row>
    <row r="527" spans="4:4">
      <c r="D527" s="291"/>
    </row>
    <row r="528" spans="4:4">
      <c r="D528" s="291"/>
    </row>
    <row r="529" spans="4:4">
      <c r="D529" s="291"/>
    </row>
    <row r="530" spans="4:4">
      <c r="D530" s="291"/>
    </row>
    <row r="531" spans="4:4">
      <c r="D531" s="291"/>
    </row>
    <row r="532" spans="4:4">
      <c r="D532" s="291"/>
    </row>
    <row r="533" spans="4:4">
      <c r="D533" s="291"/>
    </row>
    <row r="534" spans="4:4">
      <c r="D534" s="291"/>
    </row>
    <row r="535" spans="4:4">
      <c r="D535" s="291"/>
    </row>
    <row r="536" spans="4:4">
      <c r="D536" s="291"/>
    </row>
    <row r="537" spans="4:4">
      <c r="D537" s="291"/>
    </row>
    <row r="538" spans="4:4">
      <c r="D538" s="291"/>
    </row>
    <row r="539" spans="4:4">
      <c r="D539" s="291"/>
    </row>
    <row r="540" spans="4:4">
      <c r="D540" s="291"/>
    </row>
    <row r="541" spans="4:4">
      <c r="D541" s="291"/>
    </row>
    <row r="542" spans="4:4">
      <c r="D542" s="291"/>
    </row>
    <row r="543" spans="4:4">
      <c r="D543" s="291"/>
    </row>
    <row r="544" spans="4:4">
      <c r="D544" s="291"/>
    </row>
    <row r="545" spans="4:4">
      <c r="D545" s="291"/>
    </row>
    <row r="546" spans="4:4">
      <c r="D546" s="291"/>
    </row>
    <row r="547" spans="4:4">
      <c r="D547" s="291"/>
    </row>
    <row r="548" spans="4:4">
      <c r="D548" s="291"/>
    </row>
    <row r="549" spans="4:4">
      <c r="D549" s="291"/>
    </row>
    <row r="550" spans="4:4">
      <c r="D550" s="291"/>
    </row>
    <row r="551" spans="4:4">
      <c r="D551" s="291"/>
    </row>
    <row r="552" spans="4:4">
      <c r="D552" s="291"/>
    </row>
    <row r="553" spans="4:4">
      <c r="D553" s="291"/>
    </row>
    <row r="554" spans="4:4">
      <c r="D554" s="291"/>
    </row>
    <row r="555" spans="4:4">
      <c r="D555" s="291"/>
    </row>
    <row r="556" spans="4:4">
      <c r="D556" s="291"/>
    </row>
    <row r="557" spans="4:4">
      <c r="D557" s="291"/>
    </row>
    <row r="558" spans="4:4">
      <c r="D558" s="291"/>
    </row>
    <row r="559" spans="4:4">
      <c r="D559" s="291"/>
    </row>
    <row r="560" spans="4:4">
      <c r="D560" s="291"/>
    </row>
    <row r="561" spans="4:4">
      <c r="D561" s="291"/>
    </row>
    <row r="562" spans="4:4">
      <c r="D562" s="291"/>
    </row>
    <row r="563" spans="4:4">
      <c r="D563" s="291"/>
    </row>
    <row r="564" spans="4:4">
      <c r="D564" s="291"/>
    </row>
    <row r="565" spans="4:4">
      <c r="D565" s="291"/>
    </row>
    <row r="566" spans="4:4">
      <c r="D566" s="291"/>
    </row>
    <row r="567" spans="4:4">
      <c r="D567" s="291"/>
    </row>
    <row r="568" spans="4:4">
      <c r="D568" s="291"/>
    </row>
    <row r="569" spans="4:4">
      <c r="D569" s="291"/>
    </row>
    <row r="570" spans="4:4">
      <c r="D570" s="291"/>
    </row>
    <row r="571" spans="4:4">
      <c r="D571" s="291"/>
    </row>
    <row r="572" spans="4:4">
      <c r="D572" s="291"/>
    </row>
    <row r="573" spans="4:4">
      <c r="D573" s="291"/>
    </row>
    <row r="574" spans="4:4">
      <c r="D574" s="291"/>
    </row>
    <row r="575" spans="4:4">
      <c r="D575" s="291"/>
    </row>
    <row r="576" spans="4:4">
      <c r="D576" s="291"/>
    </row>
    <row r="577" spans="4:4">
      <c r="D577" s="291"/>
    </row>
    <row r="578" spans="4:4">
      <c r="D578" s="291"/>
    </row>
    <row r="579" spans="4:4">
      <c r="D579" s="291"/>
    </row>
    <row r="580" spans="4:4">
      <c r="D580" s="291"/>
    </row>
    <row r="581" spans="4:4">
      <c r="D581" s="291"/>
    </row>
    <row r="582" spans="4:4">
      <c r="D582" s="291"/>
    </row>
    <row r="583" spans="4:4">
      <c r="D583" s="291"/>
    </row>
    <row r="584" spans="4:4">
      <c r="D584" s="291"/>
    </row>
    <row r="585" spans="4:4">
      <c r="D585" s="291"/>
    </row>
    <row r="586" spans="4:4">
      <c r="D586" s="291"/>
    </row>
    <row r="587" spans="4:4">
      <c r="D587" s="291"/>
    </row>
    <row r="588" spans="4:4">
      <c r="D588" s="291"/>
    </row>
    <row r="589" spans="4:4">
      <c r="D589" s="291"/>
    </row>
    <row r="590" spans="4:4">
      <c r="D590" s="291"/>
    </row>
    <row r="591" spans="4:4">
      <c r="D591" s="291"/>
    </row>
    <row r="592" spans="4:4">
      <c r="D592" s="291"/>
    </row>
    <row r="593" spans="4:4">
      <c r="D593" s="291"/>
    </row>
    <row r="594" spans="4:4">
      <c r="D594" s="291"/>
    </row>
    <row r="595" spans="4:4">
      <c r="D595" s="291"/>
    </row>
    <row r="596" spans="4:4">
      <c r="D596" s="291"/>
    </row>
    <row r="597" spans="4:4">
      <c r="D597" s="291"/>
    </row>
    <row r="598" spans="4:4">
      <c r="D598" s="291"/>
    </row>
    <row r="599" spans="4:4">
      <c r="D599" s="291"/>
    </row>
    <row r="600" spans="4:4">
      <c r="D600" s="291"/>
    </row>
    <row r="601" spans="4:4">
      <c r="D601" s="291"/>
    </row>
    <row r="602" spans="4:4">
      <c r="D602" s="291"/>
    </row>
    <row r="603" spans="4:4">
      <c r="D603" s="291"/>
    </row>
    <row r="604" spans="4:4">
      <c r="D604" s="291"/>
    </row>
    <row r="605" spans="4:4">
      <c r="D605" s="291"/>
    </row>
    <row r="606" spans="4:4">
      <c r="D606" s="291"/>
    </row>
    <row r="607" spans="4:4">
      <c r="D607" s="291"/>
    </row>
    <row r="608" spans="4:4">
      <c r="D608" s="291"/>
    </row>
    <row r="609" spans="4:4">
      <c r="D609" s="291"/>
    </row>
    <row r="610" spans="4:4">
      <c r="D610" s="291"/>
    </row>
    <row r="611" spans="4:4">
      <c r="D611" s="291"/>
    </row>
    <row r="612" spans="4:4">
      <c r="D612" s="291"/>
    </row>
    <row r="613" spans="4:4">
      <c r="D613" s="291"/>
    </row>
    <row r="614" spans="4:4">
      <c r="D614" s="291"/>
    </row>
    <row r="615" spans="4:4">
      <c r="D615" s="291"/>
    </row>
    <row r="616" spans="4:4">
      <c r="D616" s="291"/>
    </row>
    <row r="617" spans="4:4">
      <c r="D617" s="291"/>
    </row>
    <row r="618" spans="4:4">
      <c r="D618" s="291"/>
    </row>
    <row r="619" spans="4:4">
      <c r="D619" s="291"/>
    </row>
    <row r="620" spans="4:4">
      <c r="D620" s="291"/>
    </row>
    <row r="621" spans="4:4">
      <c r="D621" s="291"/>
    </row>
    <row r="622" spans="4:4">
      <c r="D622" s="291"/>
    </row>
    <row r="623" spans="4:4">
      <c r="D623" s="291"/>
    </row>
    <row r="624" spans="4:4">
      <c r="D624" s="291"/>
    </row>
    <row r="625" spans="4:4">
      <c r="D625" s="291"/>
    </row>
    <row r="626" spans="4:4">
      <c r="D626" s="291"/>
    </row>
    <row r="627" spans="4:4">
      <c r="D627" s="291"/>
    </row>
    <row r="628" spans="4:4">
      <c r="D628" s="291"/>
    </row>
    <row r="629" spans="4:4">
      <c r="D629" s="291"/>
    </row>
    <row r="630" spans="4:4">
      <c r="D630" s="291"/>
    </row>
    <row r="631" spans="4:4">
      <c r="D631" s="291"/>
    </row>
    <row r="632" spans="4:4">
      <c r="D632" s="291"/>
    </row>
    <row r="633" spans="4:4">
      <c r="D633" s="291"/>
    </row>
    <row r="634" spans="4:4">
      <c r="D634" s="291"/>
    </row>
    <row r="635" spans="4:4">
      <c r="D635" s="291"/>
    </row>
    <row r="636" spans="4:4">
      <c r="D636" s="291"/>
    </row>
    <row r="637" spans="4:4">
      <c r="D637" s="291"/>
    </row>
    <row r="638" spans="4:4">
      <c r="D638" s="291"/>
    </row>
    <row r="639" spans="4:4">
      <c r="D639" s="291"/>
    </row>
    <row r="640" spans="4:4">
      <c r="D640" s="291"/>
    </row>
    <row r="641" spans="4:4">
      <c r="D641" s="291"/>
    </row>
    <row r="642" spans="4:4">
      <c r="D642" s="291"/>
    </row>
    <row r="643" spans="4:4">
      <c r="D643" s="291"/>
    </row>
    <row r="644" spans="4:4">
      <c r="D644" s="291"/>
    </row>
    <row r="645" spans="4:4">
      <c r="D645" s="291"/>
    </row>
    <row r="646" spans="4:4">
      <c r="D646" s="291"/>
    </row>
    <row r="647" spans="4:4">
      <c r="D647" s="291"/>
    </row>
    <row r="648" spans="4:4">
      <c r="D648" s="291"/>
    </row>
    <row r="649" spans="4:4">
      <c r="D649" s="291"/>
    </row>
    <row r="650" spans="4:4">
      <c r="D650" s="291"/>
    </row>
    <row r="651" spans="4:4">
      <c r="D651" s="291"/>
    </row>
    <row r="652" spans="4:4">
      <c r="D652" s="291"/>
    </row>
    <row r="653" spans="4:4">
      <c r="D653" s="291"/>
    </row>
    <row r="654" spans="4:4">
      <c r="D654" s="291"/>
    </row>
    <row r="655" spans="4:4">
      <c r="D655" s="291"/>
    </row>
    <row r="656" spans="4:4">
      <c r="D656" s="291"/>
    </row>
    <row r="657" spans="4:4">
      <c r="D657" s="291"/>
    </row>
    <row r="658" spans="4:4">
      <c r="D658" s="291"/>
    </row>
    <row r="659" spans="4:4">
      <c r="D659" s="291"/>
    </row>
    <row r="660" spans="4:4">
      <c r="D660" s="291"/>
    </row>
    <row r="661" spans="4:4">
      <c r="D661" s="291"/>
    </row>
    <row r="662" spans="4:4">
      <c r="D662" s="291"/>
    </row>
    <row r="663" spans="4:4">
      <c r="D663" s="291"/>
    </row>
    <row r="664" spans="4:4">
      <c r="D664" s="291"/>
    </row>
    <row r="665" spans="4:4">
      <c r="D665" s="291"/>
    </row>
    <row r="666" spans="4:4">
      <c r="D666" s="291"/>
    </row>
    <row r="667" spans="4:4">
      <c r="D667" s="291"/>
    </row>
    <row r="668" spans="4:4">
      <c r="D668" s="291"/>
    </row>
    <row r="669" spans="4:4">
      <c r="D669" s="291"/>
    </row>
    <row r="670" spans="4:4">
      <c r="D670" s="291"/>
    </row>
    <row r="671" spans="4:4">
      <c r="D671" s="291"/>
    </row>
    <row r="672" spans="4:4">
      <c r="D672" s="291"/>
    </row>
    <row r="673" spans="4:4">
      <c r="D673" s="291"/>
    </row>
    <row r="674" spans="4:4">
      <c r="D674" s="291"/>
    </row>
    <row r="675" spans="4:4">
      <c r="D675" s="291"/>
    </row>
    <row r="676" spans="4:4">
      <c r="D676" s="291"/>
    </row>
    <row r="677" spans="4:4">
      <c r="D677" s="291"/>
    </row>
    <row r="678" spans="4:4">
      <c r="D678" s="291"/>
    </row>
    <row r="679" spans="4:4">
      <c r="D679" s="291"/>
    </row>
    <row r="680" spans="4:4">
      <c r="D680" s="291"/>
    </row>
    <row r="681" spans="4:4">
      <c r="D681" s="291"/>
    </row>
    <row r="682" spans="4:4">
      <c r="D682" s="291"/>
    </row>
    <row r="683" spans="4:4">
      <c r="D683" s="291"/>
    </row>
    <row r="684" spans="4:4">
      <c r="D684" s="291"/>
    </row>
    <row r="685" spans="4:4">
      <c r="D685" s="291"/>
    </row>
    <row r="686" spans="4:4">
      <c r="D686" s="291"/>
    </row>
    <row r="687" spans="4:4">
      <c r="D687" s="291"/>
    </row>
    <row r="688" spans="4:4">
      <c r="D688" s="291"/>
    </row>
    <row r="689" spans="4:4">
      <c r="D689" s="291"/>
    </row>
    <row r="690" spans="4:4">
      <c r="D690" s="291"/>
    </row>
    <row r="691" spans="4:4">
      <c r="D691" s="291"/>
    </row>
    <row r="692" spans="4:4">
      <c r="D692" s="291"/>
    </row>
    <row r="693" spans="4:4">
      <c r="D693" s="291"/>
    </row>
    <row r="694" spans="4:4">
      <c r="D694" s="291"/>
    </row>
    <row r="695" spans="4:4">
      <c r="D695" s="291"/>
    </row>
    <row r="696" spans="4:4">
      <c r="D696" s="291"/>
    </row>
    <row r="697" spans="4:4">
      <c r="D697" s="291"/>
    </row>
    <row r="698" spans="4:4">
      <c r="D698" s="291"/>
    </row>
    <row r="699" spans="4:4">
      <c r="D699" s="291"/>
    </row>
    <row r="700" spans="4:4">
      <c r="D700" s="291"/>
    </row>
    <row r="701" spans="4:4">
      <c r="D701" s="291"/>
    </row>
    <row r="702" spans="4:4">
      <c r="D702" s="291"/>
    </row>
    <row r="703" spans="4:4">
      <c r="D703" s="291"/>
    </row>
    <row r="704" spans="4:4">
      <c r="D704" s="291"/>
    </row>
    <row r="705" spans="4:4">
      <c r="D705" s="291"/>
    </row>
    <row r="706" spans="4:4">
      <c r="D706" s="291"/>
    </row>
    <row r="707" spans="4:4">
      <c r="D707" s="291"/>
    </row>
    <row r="708" spans="4:4">
      <c r="D708" s="291"/>
    </row>
    <row r="709" spans="4:4">
      <c r="D709" s="291"/>
    </row>
    <row r="710" spans="4:4">
      <c r="D710" s="291"/>
    </row>
    <row r="711" spans="4:4">
      <c r="D711" s="291"/>
    </row>
    <row r="712" spans="4:4">
      <c r="D712" s="291"/>
    </row>
    <row r="713" spans="4:4">
      <c r="D713" s="291"/>
    </row>
    <row r="714" spans="4:4">
      <c r="D714" s="291"/>
    </row>
    <row r="715" spans="4:4">
      <c r="D715" s="291"/>
    </row>
    <row r="716" spans="4:4">
      <c r="D716" s="291"/>
    </row>
    <row r="717" spans="4:4">
      <c r="D717" s="291"/>
    </row>
    <row r="718" spans="4:4">
      <c r="D718" s="291"/>
    </row>
    <row r="719" spans="4:4">
      <c r="D719" s="291"/>
    </row>
    <row r="720" spans="4:4">
      <c r="D720" s="291"/>
    </row>
    <row r="721" spans="4:4">
      <c r="D721" s="291"/>
    </row>
    <row r="722" spans="4:4">
      <c r="D722" s="291"/>
    </row>
    <row r="723" spans="4:4">
      <c r="D723" s="291"/>
    </row>
    <row r="724" spans="4:4">
      <c r="D724" s="291"/>
    </row>
    <row r="725" spans="4:4">
      <c r="D725" s="291"/>
    </row>
    <row r="726" spans="4:4">
      <c r="D726" s="291"/>
    </row>
    <row r="727" spans="4:4">
      <c r="D727" s="291"/>
    </row>
    <row r="728" spans="4:4">
      <c r="D728" s="291"/>
    </row>
    <row r="729" spans="4:4">
      <c r="D729" s="291"/>
    </row>
    <row r="730" spans="4:4">
      <c r="D730" s="291"/>
    </row>
    <row r="731" spans="4:4">
      <c r="D731" s="291"/>
    </row>
    <row r="732" spans="4:4">
      <c r="D732" s="291"/>
    </row>
    <row r="733" spans="4:4">
      <c r="D733" s="291"/>
    </row>
    <row r="734" spans="4:4">
      <c r="D734" s="291"/>
    </row>
    <row r="735" spans="4:4">
      <c r="D735" s="291"/>
    </row>
    <row r="736" spans="4:4">
      <c r="D736" s="291"/>
    </row>
    <row r="737" spans="4:4">
      <c r="D737" s="291"/>
    </row>
    <row r="738" spans="4:4">
      <c r="D738" s="291"/>
    </row>
    <row r="739" spans="4:4">
      <c r="D739" s="291"/>
    </row>
    <row r="740" spans="4:4">
      <c r="D740" s="291"/>
    </row>
    <row r="741" spans="4:4">
      <c r="D741" s="291"/>
    </row>
    <row r="742" spans="4:4">
      <c r="D742" s="291"/>
    </row>
    <row r="743" spans="4:4">
      <c r="D743" s="291"/>
    </row>
    <row r="744" spans="4:4">
      <c r="D744" s="291"/>
    </row>
    <row r="745" spans="4:4">
      <c r="D745" s="291"/>
    </row>
    <row r="746" spans="4:4">
      <c r="D746" s="291"/>
    </row>
    <row r="747" spans="4:4">
      <c r="D747" s="291"/>
    </row>
    <row r="748" spans="4:4">
      <c r="D748" s="291"/>
    </row>
    <row r="749" spans="4:4">
      <c r="D749" s="291"/>
    </row>
    <row r="750" spans="4:4">
      <c r="D750" s="291"/>
    </row>
    <row r="751" spans="4:4">
      <c r="D751" s="291"/>
    </row>
    <row r="752" spans="4:4">
      <c r="D752" s="291"/>
    </row>
    <row r="753" spans="4:4">
      <c r="D753" s="291"/>
    </row>
    <row r="754" spans="4:4">
      <c r="D754" s="291"/>
    </row>
    <row r="755" spans="4:4">
      <c r="D755" s="291"/>
    </row>
    <row r="756" spans="4:4">
      <c r="D756" s="291"/>
    </row>
    <row r="757" spans="4:4">
      <c r="D757" s="291"/>
    </row>
    <row r="758" spans="4:4">
      <c r="D758" s="291"/>
    </row>
    <row r="759" spans="4:4">
      <c r="D759" s="291"/>
    </row>
    <row r="760" spans="4:4">
      <c r="D760" s="291"/>
    </row>
    <row r="761" spans="4:4">
      <c r="D761" s="291"/>
    </row>
    <row r="762" spans="4:4">
      <c r="D762" s="291"/>
    </row>
    <row r="763" spans="4:4">
      <c r="D763" s="291"/>
    </row>
    <row r="764" spans="4:4">
      <c r="D764" s="291"/>
    </row>
    <row r="765" spans="4:4">
      <c r="D765" s="291"/>
    </row>
    <row r="766" spans="4:4">
      <c r="D766" s="291"/>
    </row>
    <row r="767" spans="4:4">
      <c r="D767" s="291"/>
    </row>
    <row r="768" spans="4:4">
      <c r="D768" s="291"/>
    </row>
    <row r="769" spans="4:4">
      <c r="D769" s="291"/>
    </row>
    <row r="770" spans="4:4">
      <c r="D770" s="291"/>
    </row>
    <row r="771" spans="4:4">
      <c r="D771" s="291"/>
    </row>
    <row r="772" spans="4:4">
      <c r="D772" s="291"/>
    </row>
    <row r="773" spans="4:4">
      <c r="D773" s="291"/>
    </row>
    <row r="774" spans="4:4">
      <c r="D774" s="291"/>
    </row>
    <row r="775" spans="4:4">
      <c r="D775" s="291"/>
    </row>
    <row r="776" spans="4:4">
      <c r="D776" s="291"/>
    </row>
    <row r="777" spans="4:4">
      <c r="D777" s="291"/>
    </row>
    <row r="778" spans="4:4">
      <c r="D778" s="291"/>
    </row>
    <row r="779" spans="4:4">
      <c r="D779" s="291"/>
    </row>
    <row r="780" spans="4:4">
      <c r="D780" s="291"/>
    </row>
    <row r="781" spans="4:4">
      <c r="D781" s="291"/>
    </row>
    <row r="782" spans="4:4">
      <c r="D782" s="291"/>
    </row>
    <row r="783" spans="4:4">
      <c r="D783" s="291"/>
    </row>
    <row r="784" spans="4:4">
      <c r="D784" s="291"/>
    </row>
    <row r="785" spans="4:4">
      <c r="D785" s="291"/>
    </row>
    <row r="786" spans="4:4">
      <c r="D786" s="291"/>
    </row>
    <row r="787" spans="4:4">
      <c r="D787" s="291"/>
    </row>
    <row r="788" spans="4:4">
      <c r="D788" s="291"/>
    </row>
    <row r="789" spans="4:4">
      <c r="D789" s="291"/>
    </row>
    <row r="790" spans="4:4">
      <c r="D790" s="291"/>
    </row>
    <row r="791" spans="4:4">
      <c r="D791" s="291"/>
    </row>
    <row r="792" spans="4:4">
      <c r="D792" s="291"/>
    </row>
    <row r="793" spans="4:4">
      <c r="D793" s="291"/>
    </row>
    <row r="794" spans="4:4">
      <c r="D794" s="291"/>
    </row>
    <row r="795" spans="4:4">
      <c r="D795" s="291"/>
    </row>
    <row r="796" spans="4:4">
      <c r="D796" s="291"/>
    </row>
    <row r="797" spans="4:4">
      <c r="D797" s="291"/>
    </row>
    <row r="798" spans="4:4">
      <c r="D798" s="291"/>
    </row>
    <row r="799" spans="4:4">
      <c r="D799" s="291"/>
    </row>
    <row r="800" spans="4:4">
      <c r="D800" s="291"/>
    </row>
    <row r="801" spans="4:4">
      <c r="D801" s="291"/>
    </row>
    <row r="802" spans="4:4">
      <c r="D802" s="291"/>
    </row>
    <row r="803" spans="4:4">
      <c r="D803" s="291"/>
    </row>
    <row r="804" spans="4:4">
      <c r="D804" s="291"/>
    </row>
    <row r="805" spans="4:4">
      <c r="D805" s="291"/>
    </row>
    <row r="806" spans="4:4">
      <c r="D806" s="291"/>
    </row>
    <row r="807" spans="4:4">
      <c r="D807" s="291"/>
    </row>
    <row r="808" spans="4:4">
      <c r="D808" s="291"/>
    </row>
    <row r="809" spans="4:4">
      <c r="D809" s="291"/>
    </row>
    <row r="810" spans="4:4">
      <c r="D810" s="291"/>
    </row>
    <row r="811" spans="4:4">
      <c r="D811" s="291"/>
    </row>
    <row r="812" spans="4:4">
      <c r="D812" s="291"/>
    </row>
    <row r="813" spans="4:4">
      <c r="D813" s="291"/>
    </row>
    <row r="814" spans="4:4">
      <c r="D814" s="291"/>
    </row>
    <row r="815" spans="4:4">
      <c r="D815" s="291"/>
    </row>
    <row r="816" spans="4:4">
      <c r="D816" s="291"/>
    </row>
    <row r="817" spans="4:4">
      <c r="D817" s="291"/>
    </row>
    <row r="818" spans="4:4">
      <c r="D818" s="291"/>
    </row>
    <row r="819" spans="4:4">
      <c r="D819" s="291"/>
    </row>
    <row r="820" spans="4:4">
      <c r="D820" s="291"/>
    </row>
    <row r="821" spans="4:4">
      <c r="D821" s="291"/>
    </row>
    <row r="822" spans="4:4">
      <c r="D822" s="291"/>
    </row>
    <row r="823" spans="4:4">
      <c r="D823" s="291"/>
    </row>
    <row r="824" spans="4:4">
      <c r="D824" s="291"/>
    </row>
    <row r="825" spans="4:4">
      <c r="D825" s="291"/>
    </row>
    <row r="826" spans="4:4">
      <c r="D826" s="291"/>
    </row>
    <row r="827" spans="4:4">
      <c r="D827" s="291"/>
    </row>
    <row r="828" spans="4:4">
      <c r="D828" s="291"/>
    </row>
    <row r="829" spans="4:4">
      <c r="D829" s="291"/>
    </row>
    <row r="830" spans="4:4">
      <c r="D830" s="291"/>
    </row>
    <row r="831" spans="4:4">
      <c r="D831" s="291"/>
    </row>
    <row r="832" spans="4:4">
      <c r="D832" s="291"/>
    </row>
    <row r="833" spans="4:4">
      <c r="D833" s="291"/>
    </row>
    <row r="834" spans="4:4">
      <c r="D834" s="291"/>
    </row>
    <row r="835" spans="4:4">
      <c r="D835" s="291"/>
    </row>
    <row r="836" spans="4:4">
      <c r="D836" s="291"/>
    </row>
    <row r="837" spans="4:4">
      <c r="D837" s="291"/>
    </row>
    <row r="838" spans="4:4">
      <c r="D838" s="291"/>
    </row>
    <row r="839" spans="4:4">
      <c r="D839" s="291"/>
    </row>
    <row r="840" spans="4:4">
      <c r="D840" s="291"/>
    </row>
    <row r="841" spans="4:4">
      <c r="D841" s="291"/>
    </row>
    <row r="842" spans="4:4">
      <c r="D842" s="291"/>
    </row>
    <row r="843" spans="4:4">
      <c r="D843" s="291"/>
    </row>
    <row r="844" spans="4:4">
      <c r="D844" s="291"/>
    </row>
    <row r="845" spans="4:4">
      <c r="D845" s="291"/>
    </row>
    <row r="846" spans="4:4">
      <c r="D846" s="291"/>
    </row>
    <row r="847" spans="4:4">
      <c r="D847" s="291"/>
    </row>
    <row r="848" spans="4:4">
      <c r="D848" s="291"/>
    </row>
    <row r="849" spans="4:4">
      <c r="D849" s="291"/>
    </row>
    <row r="850" spans="4:4">
      <c r="D850" s="291"/>
    </row>
    <row r="851" spans="4:4">
      <c r="D851" s="291"/>
    </row>
    <row r="852" spans="4:4">
      <c r="D852" s="291"/>
    </row>
    <row r="853" spans="4:4">
      <c r="D853" s="291"/>
    </row>
    <row r="854" spans="4:4">
      <c r="D854" s="291"/>
    </row>
    <row r="855" spans="4:4">
      <c r="D855" s="291"/>
    </row>
    <row r="856" spans="4:4">
      <c r="D856" s="291"/>
    </row>
    <row r="857" spans="4:4">
      <c r="D857" s="291"/>
    </row>
    <row r="858" spans="4:4">
      <c r="D858" s="291"/>
    </row>
    <row r="859" spans="4:4">
      <c r="D859" s="291"/>
    </row>
    <row r="860" spans="4:4">
      <c r="D860" s="291"/>
    </row>
    <row r="861" spans="4:4">
      <c r="D861" s="291"/>
    </row>
    <row r="862" spans="4:4">
      <c r="D862" s="291"/>
    </row>
    <row r="863" spans="4:4">
      <c r="D863" s="291"/>
    </row>
    <row r="864" spans="4:4">
      <c r="D864" s="291"/>
    </row>
    <row r="865" spans="4:4">
      <c r="D865" s="291"/>
    </row>
    <row r="866" spans="4:4">
      <c r="D866" s="291"/>
    </row>
    <row r="867" spans="4:4">
      <c r="D867" s="291"/>
    </row>
    <row r="868" spans="4:4">
      <c r="D868" s="291"/>
    </row>
    <row r="869" spans="4:4">
      <c r="D869" s="291"/>
    </row>
    <row r="870" spans="4:4">
      <c r="D870" s="291"/>
    </row>
    <row r="871" spans="4:4">
      <c r="D871" s="291"/>
    </row>
    <row r="872" spans="4:4">
      <c r="D872" s="291"/>
    </row>
    <row r="873" spans="4:4">
      <c r="D873" s="291"/>
    </row>
    <row r="874" spans="4:4">
      <c r="D874" s="291"/>
    </row>
    <row r="875" spans="4:4">
      <c r="D875" s="291"/>
    </row>
    <row r="876" spans="4:4">
      <c r="D876" s="291"/>
    </row>
    <row r="877" spans="4:4">
      <c r="D877" s="291"/>
    </row>
    <row r="878" spans="4:4">
      <c r="D878" s="291"/>
    </row>
    <row r="879" spans="4:4">
      <c r="D879" s="291"/>
    </row>
    <row r="880" spans="4:4">
      <c r="D880" s="291"/>
    </row>
    <row r="881" spans="4:4">
      <c r="D881" s="291"/>
    </row>
    <row r="882" spans="4:4">
      <c r="D882" s="291"/>
    </row>
    <row r="883" spans="4:4">
      <c r="D883" s="291"/>
    </row>
    <row r="884" spans="4:4">
      <c r="D884" s="291"/>
    </row>
    <row r="885" spans="4:4">
      <c r="D885" s="291"/>
    </row>
    <row r="886" spans="4:4">
      <c r="D886" s="291"/>
    </row>
    <row r="887" spans="4:4">
      <c r="D887" s="291"/>
    </row>
    <row r="888" spans="4:4">
      <c r="D888" s="291"/>
    </row>
    <row r="889" spans="4:4">
      <c r="D889" s="291"/>
    </row>
    <row r="890" spans="4:4">
      <c r="D890" s="291"/>
    </row>
    <row r="891" spans="4:4">
      <c r="D891" s="291"/>
    </row>
    <row r="892" spans="4:4">
      <c r="D892" s="291"/>
    </row>
    <row r="893" spans="4:4">
      <c r="D893" s="291"/>
    </row>
    <row r="894" spans="4:4">
      <c r="D894" s="291"/>
    </row>
    <row r="895" spans="4:4">
      <c r="D895" s="291"/>
    </row>
    <row r="896" spans="4:4">
      <c r="D896" s="291"/>
    </row>
    <row r="897" spans="4:4">
      <c r="D897" s="291"/>
    </row>
    <row r="898" spans="4:4">
      <c r="D898" s="291"/>
    </row>
    <row r="899" spans="4:4">
      <c r="D899" s="291"/>
    </row>
    <row r="900" spans="4:4">
      <c r="D900" s="291"/>
    </row>
    <row r="901" spans="4:4">
      <c r="D901" s="291"/>
    </row>
    <row r="902" spans="4:4">
      <c r="D902" s="291"/>
    </row>
    <row r="903" spans="4:4">
      <c r="D903" s="291"/>
    </row>
    <row r="904" spans="4:4">
      <c r="D904" s="291"/>
    </row>
    <row r="905" spans="4:4">
      <c r="D905" s="291"/>
    </row>
    <row r="906" spans="4:4">
      <c r="D906" s="291"/>
    </row>
    <row r="907" spans="4:4">
      <c r="D907" s="291"/>
    </row>
    <row r="908" spans="4:4">
      <c r="D908" s="291"/>
    </row>
    <row r="909" spans="4:4">
      <c r="D909" s="291"/>
    </row>
    <row r="910" spans="4:4">
      <c r="D910" s="291"/>
    </row>
    <row r="911" spans="4:4">
      <c r="D911" s="291"/>
    </row>
    <row r="912" spans="4:4">
      <c r="D912" s="291"/>
    </row>
    <row r="913" spans="4:4">
      <c r="D913" s="291"/>
    </row>
    <row r="914" spans="4:4">
      <c r="D914" s="291"/>
    </row>
    <row r="915" spans="4:4">
      <c r="D915" s="291"/>
    </row>
    <row r="916" spans="4:4">
      <c r="D916" s="291"/>
    </row>
    <row r="917" spans="4:4">
      <c r="D917" s="291"/>
    </row>
    <row r="918" spans="4:4">
      <c r="D918" s="291"/>
    </row>
    <row r="919" spans="4:4">
      <c r="D919" s="291"/>
    </row>
    <row r="920" spans="4:4">
      <c r="D920" s="291"/>
    </row>
    <row r="921" spans="4:4">
      <c r="D921" s="291"/>
    </row>
    <row r="922" spans="4:4">
      <c r="D922" s="291"/>
    </row>
    <row r="923" spans="4:4">
      <c r="D923" s="291"/>
    </row>
    <row r="924" spans="4:4">
      <c r="D924" s="291"/>
    </row>
    <row r="925" spans="4:4">
      <c r="D925" s="291"/>
    </row>
    <row r="926" spans="4:4">
      <c r="D926" s="291"/>
    </row>
    <row r="927" spans="4:4">
      <c r="D927" s="291"/>
    </row>
    <row r="928" spans="4:4">
      <c r="D928" s="291"/>
    </row>
    <row r="929" spans="4:4">
      <c r="D929" s="291"/>
    </row>
    <row r="930" spans="4:4">
      <c r="D930" s="291"/>
    </row>
    <row r="931" spans="4:4">
      <c r="D931" s="291"/>
    </row>
    <row r="932" spans="4:4">
      <c r="D932" s="291"/>
    </row>
    <row r="933" spans="4:4">
      <c r="D933" s="291"/>
    </row>
    <row r="934" spans="4:4">
      <c r="D934" s="291"/>
    </row>
    <row r="935" spans="4:4">
      <c r="D935" s="291"/>
    </row>
    <row r="936" spans="4:4">
      <c r="D936" s="291"/>
    </row>
    <row r="937" spans="4:4">
      <c r="D937" s="291"/>
    </row>
    <row r="938" spans="4:4">
      <c r="D938" s="291"/>
    </row>
    <row r="939" spans="4:4">
      <c r="D939" s="291"/>
    </row>
    <row r="940" spans="4:4">
      <c r="D940" s="291"/>
    </row>
    <row r="941" spans="4:4">
      <c r="D941" s="291"/>
    </row>
    <row r="942" spans="4:4">
      <c r="D942" s="291"/>
    </row>
    <row r="943" spans="4:4">
      <c r="D943" s="291"/>
    </row>
    <row r="944" spans="4:4">
      <c r="D944" s="291"/>
    </row>
    <row r="945" spans="4:4">
      <c r="D945" s="291"/>
    </row>
    <row r="946" spans="4:4">
      <c r="D946" s="291"/>
    </row>
    <row r="947" spans="4:4">
      <c r="D947" s="291"/>
    </row>
    <row r="948" spans="4:4">
      <c r="D948" s="291"/>
    </row>
    <row r="949" spans="4:4">
      <c r="D949" s="291"/>
    </row>
    <row r="950" spans="4:4">
      <c r="D950" s="291"/>
    </row>
    <row r="951" spans="4:4">
      <c r="D951" s="291"/>
    </row>
    <row r="952" spans="4:4">
      <c r="D952" s="291"/>
    </row>
    <row r="953" spans="4:4">
      <c r="D953" s="291"/>
    </row>
    <row r="954" spans="4:4">
      <c r="D954" s="291"/>
    </row>
    <row r="955" spans="4:4">
      <c r="D955" s="291"/>
    </row>
    <row r="956" spans="4:4">
      <c r="D956" s="291"/>
    </row>
    <row r="957" spans="4:4">
      <c r="D957" s="291"/>
    </row>
    <row r="958" spans="4:4">
      <c r="D958" s="291"/>
    </row>
    <row r="959" spans="4:4">
      <c r="D959" s="291"/>
    </row>
    <row r="960" spans="4:4">
      <c r="D960" s="291"/>
    </row>
    <row r="961" spans="4:4">
      <c r="D961" s="291"/>
    </row>
    <row r="962" spans="4:4">
      <c r="D962" s="291"/>
    </row>
    <row r="963" spans="4:4">
      <c r="D963" s="291"/>
    </row>
    <row r="964" spans="4:4">
      <c r="D964" s="291"/>
    </row>
    <row r="965" spans="4:4">
      <c r="D965" s="291"/>
    </row>
    <row r="966" spans="4:4">
      <c r="D966" s="291"/>
    </row>
    <row r="967" spans="4:4">
      <c r="D967" s="291"/>
    </row>
    <row r="968" spans="4:4">
      <c r="D968" s="291"/>
    </row>
    <row r="969" spans="4:4">
      <c r="D969" s="291"/>
    </row>
    <row r="970" spans="4:4">
      <c r="D970" s="291"/>
    </row>
    <row r="971" spans="4:4">
      <c r="D971" s="291"/>
    </row>
    <row r="972" spans="4:4">
      <c r="D972" s="291"/>
    </row>
    <row r="973" spans="4:4">
      <c r="D973" s="291"/>
    </row>
    <row r="974" spans="4:4">
      <c r="D974" s="291"/>
    </row>
    <row r="975" spans="4:4">
      <c r="D975" s="291"/>
    </row>
    <row r="976" spans="4:4">
      <c r="D976" s="291"/>
    </row>
    <row r="977" spans="4:4">
      <c r="D977" s="291"/>
    </row>
    <row r="978" spans="4:4">
      <c r="D978" s="291"/>
    </row>
    <row r="979" spans="4:4">
      <c r="D979" s="291"/>
    </row>
    <row r="980" spans="4:4">
      <c r="D980" s="291"/>
    </row>
    <row r="981" spans="4:4">
      <c r="D981" s="291"/>
    </row>
    <row r="982" spans="4:4">
      <c r="D982" s="291"/>
    </row>
    <row r="983" spans="4:4">
      <c r="D983" s="291"/>
    </row>
    <row r="984" spans="4:4">
      <c r="D984" s="291"/>
    </row>
    <row r="985" spans="4:4">
      <c r="D985" s="291"/>
    </row>
    <row r="986" spans="4:4">
      <c r="D986" s="291"/>
    </row>
    <row r="987" spans="4:4">
      <c r="D987" s="291"/>
    </row>
    <row r="988" spans="4:4">
      <c r="D988" s="291"/>
    </row>
    <row r="989" spans="4:4">
      <c r="D989" s="291"/>
    </row>
    <row r="990" spans="4:4">
      <c r="D990" s="291"/>
    </row>
    <row r="991" spans="4:4">
      <c r="D991" s="291"/>
    </row>
    <row r="992" spans="4:4">
      <c r="D992" s="291"/>
    </row>
    <row r="993" spans="4:4">
      <c r="D993" s="291"/>
    </row>
    <row r="994" spans="4:4">
      <c r="D994" s="291"/>
    </row>
    <row r="995" spans="4:4">
      <c r="D995" s="291"/>
    </row>
    <row r="996" spans="4:4">
      <c r="D996" s="291"/>
    </row>
    <row r="997" spans="4:4">
      <c r="D997" s="291"/>
    </row>
    <row r="998" spans="4:4">
      <c r="D998" s="291"/>
    </row>
    <row r="999" spans="4:4">
      <c r="D999" s="291"/>
    </row>
    <row r="1000" spans="4:4">
      <c r="D1000" s="291"/>
    </row>
    <row r="1001" spans="4:4">
      <c r="D1001" s="291"/>
    </row>
    <row r="1002" spans="4:4">
      <c r="D1002" s="291"/>
    </row>
    <row r="1003" spans="4:4">
      <c r="D1003" s="291"/>
    </row>
    <row r="1004" spans="4:4">
      <c r="D1004" s="291"/>
    </row>
    <row r="1005" spans="4:4">
      <c r="D1005" s="291"/>
    </row>
    <row r="1006" spans="4:4">
      <c r="D1006" s="291"/>
    </row>
    <row r="1007" spans="4:4">
      <c r="D1007" s="291"/>
    </row>
    <row r="1008" spans="4:4">
      <c r="D1008" s="291"/>
    </row>
    <row r="1009" spans="4:4">
      <c r="D1009" s="291"/>
    </row>
    <row r="1010" spans="4:4">
      <c r="D1010" s="291"/>
    </row>
    <row r="1011" spans="4:4">
      <c r="D1011" s="291"/>
    </row>
    <row r="1012" spans="4:4">
      <c r="D1012" s="291"/>
    </row>
    <row r="1013" spans="4:4">
      <c r="D1013" s="291"/>
    </row>
    <row r="1014" spans="4:4">
      <c r="D1014" s="291"/>
    </row>
    <row r="1015" spans="4:4">
      <c r="D1015" s="291"/>
    </row>
    <row r="1016" spans="4:4">
      <c r="D1016" s="291"/>
    </row>
    <row r="1017" spans="4:4">
      <c r="D1017" s="291"/>
    </row>
    <row r="1018" spans="4:4">
      <c r="D1018" s="291"/>
    </row>
    <row r="1019" spans="4:4">
      <c r="D1019" s="291"/>
    </row>
    <row r="1020" spans="4:4">
      <c r="D1020" s="291"/>
    </row>
    <row r="1021" spans="4:4">
      <c r="D1021" s="291"/>
    </row>
    <row r="1022" spans="4:4">
      <c r="D1022" s="291"/>
    </row>
    <row r="1023" spans="4:4">
      <c r="D1023" s="291"/>
    </row>
    <row r="1024" spans="4:4">
      <c r="D1024" s="291"/>
    </row>
    <row r="1025" spans="4:4">
      <c r="D1025" s="291"/>
    </row>
    <row r="1026" spans="4:4">
      <c r="D1026" s="291"/>
    </row>
    <row r="1027" spans="4:4">
      <c r="D1027" s="291"/>
    </row>
    <row r="1028" spans="4:4">
      <c r="D1028" s="291"/>
    </row>
    <row r="1029" spans="4:4">
      <c r="D1029" s="291"/>
    </row>
    <row r="1030" spans="4:4">
      <c r="D1030" s="291"/>
    </row>
    <row r="1031" spans="4:4">
      <c r="D1031" s="291"/>
    </row>
    <row r="1032" spans="4:4">
      <c r="D1032" s="291"/>
    </row>
    <row r="1033" spans="4:4">
      <c r="D1033" s="291"/>
    </row>
    <row r="1034" spans="4:4">
      <c r="D1034" s="291"/>
    </row>
    <row r="1035" spans="4:4">
      <c r="D1035" s="291"/>
    </row>
    <row r="1036" spans="4:4">
      <c r="D1036" s="291"/>
    </row>
    <row r="1037" spans="4:4">
      <c r="D1037" s="291"/>
    </row>
    <row r="1038" spans="4:4">
      <c r="D1038" s="291"/>
    </row>
    <row r="1039" spans="4:4">
      <c r="D1039" s="291"/>
    </row>
    <row r="1040" spans="4:4">
      <c r="D1040" s="291"/>
    </row>
    <row r="1041" spans="4:4">
      <c r="D1041" s="291"/>
    </row>
    <row r="1042" spans="4:4">
      <c r="D1042" s="291"/>
    </row>
    <row r="1043" spans="4:4">
      <c r="D1043" s="291"/>
    </row>
    <row r="1044" spans="4:4">
      <c r="D1044" s="291"/>
    </row>
    <row r="1045" spans="4:4">
      <c r="D1045" s="291"/>
    </row>
    <row r="1046" spans="4:4">
      <c r="D1046" s="291"/>
    </row>
    <row r="1047" spans="4:4">
      <c r="D1047" s="291"/>
    </row>
    <row r="1048" spans="4:4">
      <c r="D1048" s="291"/>
    </row>
    <row r="1049" spans="4:4">
      <c r="D1049" s="291"/>
    </row>
    <row r="1050" spans="4:4">
      <c r="D1050" s="291"/>
    </row>
    <row r="1051" spans="4:4">
      <c r="D1051" s="291"/>
    </row>
    <row r="1052" spans="4:4">
      <c r="D1052" s="291"/>
    </row>
    <row r="1053" spans="4:4">
      <c r="D1053" s="291"/>
    </row>
    <row r="1054" spans="4:4">
      <c r="D1054" s="291"/>
    </row>
    <row r="1055" spans="4:4">
      <c r="D1055" s="291"/>
    </row>
    <row r="1056" spans="4:4">
      <c r="D1056" s="291"/>
    </row>
    <row r="1057" spans="4:4">
      <c r="D1057" s="291"/>
    </row>
    <row r="1058" spans="4:4">
      <c r="D1058" s="291"/>
    </row>
    <row r="1059" spans="4:4">
      <c r="D1059" s="291"/>
    </row>
    <row r="1060" spans="4:4">
      <c r="D1060" s="291"/>
    </row>
    <row r="1061" spans="4:4">
      <c r="D1061" s="291"/>
    </row>
    <row r="1062" spans="4:4">
      <c r="D1062" s="291"/>
    </row>
    <row r="1063" spans="4:4">
      <c r="D1063" s="291"/>
    </row>
    <row r="1064" spans="4:4">
      <c r="D1064" s="291"/>
    </row>
    <row r="1065" spans="4:4">
      <c r="D1065" s="291"/>
    </row>
    <row r="1066" spans="4:4">
      <c r="D1066" s="291"/>
    </row>
    <row r="1067" spans="4:4">
      <c r="D1067" s="291"/>
    </row>
    <row r="1068" spans="4:4">
      <c r="D1068" s="291"/>
    </row>
    <row r="1069" spans="4:4">
      <c r="D1069" s="291"/>
    </row>
    <row r="1070" spans="4:4">
      <c r="D1070" s="291"/>
    </row>
    <row r="1071" spans="4:4">
      <c r="D1071" s="291"/>
    </row>
    <row r="1072" spans="4:4">
      <c r="D1072" s="291"/>
    </row>
    <row r="1073" spans="4:4">
      <c r="D1073" s="291"/>
    </row>
    <row r="1074" spans="4:4">
      <c r="D1074" s="291"/>
    </row>
    <row r="1075" spans="4:4">
      <c r="D1075" s="291"/>
    </row>
    <row r="1076" spans="4:4">
      <c r="D1076" s="291"/>
    </row>
    <row r="1077" spans="4:4">
      <c r="D1077" s="291"/>
    </row>
    <row r="1078" spans="4:4">
      <c r="D1078" s="291"/>
    </row>
    <row r="1079" spans="4:4">
      <c r="D1079" s="291"/>
    </row>
    <row r="1080" spans="4:4">
      <c r="D1080" s="291"/>
    </row>
    <row r="1081" spans="4:4">
      <c r="D1081" s="291"/>
    </row>
    <row r="1082" spans="4:4">
      <c r="D1082" s="291"/>
    </row>
    <row r="1083" spans="4:4">
      <c r="D1083" s="291"/>
    </row>
    <row r="1084" spans="4:4">
      <c r="D1084" s="291"/>
    </row>
    <row r="1085" spans="4:4">
      <c r="D1085" s="291"/>
    </row>
    <row r="1086" spans="4:4">
      <c r="D1086" s="291"/>
    </row>
    <row r="1087" spans="4:4">
      <c r="D1087" s="291"/>
    </row>
    <row r="1088" spans="4:4">
      <c r="D1088" s="291"/>
    </row>
    <row r="1089" spans="4:4">
      <c r="D1089" s="291"/>
    </row>
    <row r="1090" spans="4:4">
      <c r="D1090" s="291"/>
    </row>
    <row r="1091" spans="4:4">
      <c r="D1091" s="291"/>
    </row>
    <row r="1092" spans="4:4">
      <c r="D1092" s="291"/>
    </row>
    <row r="1093" spans="4:4">
      <c r="D1093" s="291"/>
    </row>
    <row r="1094" spans="4:4">
      <c r="D1094" s="291"/>
    </row>
    <row r="1095" spans="4:4">
      <c r="D1095" s="291"/>
    </row>
    <row r="1096" spans="4:4">
      <c r="D1096" s="291"/>
    </row>
    <row r="1097" spans="4:4">
      <c r="D1097" s="291"/>
    </row>
    <row r="1098" spans="4:4">
      <c r="D1098" s="291"/>
    </row>
    <row r="1099" spans="4:4">
      <c r="D1099" s="291"/>
    </row>
    <row r="1100" spans="4:4">
      <c r="D1100" s="291"/>
    </row>
    <row r="1101" spans="4:4">
      <c r="D1101" s="291"/>
    </row>
    <row r="1102" spans="4:4">
      <c r="D1102" s="291"/>
    </row>
    <row r="1103" spans="4:4">
      <c r="D1103" s="291"/>
    </row>
    <row r="1104" spans="4:4">
      <c r="D1104" s="291"/>
    </row>
    <row r="1105" spans="4:4">
      <c r="D1105" s="291"/>
    </row>
    <row r="1106" spans="4:4">
      <c r="D1106" s="291"/>
    </row>
    <row r="1107" spans="4:4">
      <c r="D1107" s="291"/>
    </row>
    <row r="1108" spans="4:4">
      <c r="D1108" s="291"/>
    </row>
    <row r="1109" spans="4:4">
      <c r="D1109" s="291"/>
    </row>
    <row r="1110" spans="4:4">
      <c r="D1110" s="291"/>
    </row>
    <row r="1111" spans="4:4">
      <c r="D1111" s="291"/>
    </row>
    <row r="1112" spans="4:4">
      <c r="D1112" s="291"/>
    </row>
    <row r="1113" spans="4:4">
      <c r="D1113" s="291"/>
    </row>
    <row r="1114" spans="4:4">
      <c r="D1114" s="291"/>
    </row>
    <row r="1115" spans="4:4">
      <c r="D1115" s="291"/>
    </row>
    <row r="1116" spans="4:4">
      <c r="D1116" s="291"/>
    </row>
    <row r="1117" spans="4:4">
      <c r="D1117" s="291"/>
    </row>
    <row r="1118" spans="4:4">
      <c r="D1118" s="291"/>
    </row>
    <row r="1119" spans="4:4">
      <c r="D1119" s="291"/>
    </row>
    <row r="1120" spans="4:4">
      <c r="D1120" s="291"/>
    </row>
    <row r="1121" spans="4:4">
      <c r="D1121" s="291"/>
    </row>
    <row r="1122" spans="4:4">
      <c r="D1122" s="291"/>
    </row>
    <row r="1123" spans="4:4">
      <c r="D1123" s="291"/>
    </row>
    <row r="1124" spans="4:4">
      <c r="D1124" s="291"/>
    </row>
    <row r="1125" spans="4:4">
      <c r="D1125" s="291"/>
    </row>
    <row r="1126" spans="4:4">
      <c r="D1126" s="291"/>
    </row>
    <row r="1127" spans="4:4">
      <c r="D1127" s="291"/>
    </row>
    <row r="1128" spans="4:4">
      <c r="D1128" s="291"/>
    </row>
    <row r="1129" spans="4:4">
      <c r="D1129" s="291"/>
    </row>
    <row r="1130" spans="4:4">
      <c r="D1130" s="291"/>
    </row>
    <row r="1131" spans="4:4">
      <c r="D1131" s="291"/>
    </row>
    <row r="1132" spans="4:4">
      <c r="D1132" s="291"/>
    </row>
    <row r="1133" spans="4:4">
      <c r="D1133" s="291"/>
    </row>
    <row r="1134" spans="4:4">
      <c r="D1134" s="291"/>
    </row>
    <row r="1135" spans="4:4">
      <c r="D1135" s="291"/>
    </row>
    <row r="1136" spans="4:4">
      <c r="D1136" s="291"/>
    </row>
    <row r="1137" spans="4:4">
      <c r="D1137" s="291"/>
    </row>
    <row r="1138" spans="4:4">
      <c r="D1138" s="291"/>
    </row>
    <row r="1139" spans="4:4">
      <c r="D1139" s="291"/>
    </row>
    <row r="1140" spans="4:4">
      <c r="D1140" s="291"/>
    </row>
    <row r="1141" spans="4:4">
      <c r="D1141" s="291"/>
    </row>
    <row r="1142" spans="4:4">
      <c r="D1142" s="291"/>
    </row>
    <row r="1143" spans="4:4">
      <c r="D1143" s="291"/>
    </row>
    <row r="1144" spans="4:4">
      <c r="D1144" s="291"/>
    </row>
    <row r="1145" spans="4:4">
      <c r="D1145" s="291"/>
    </row>
    <row r="1146" spans="4:4">
      <c r="D1146" s="291"/>
    </row>
    <row r="1147" spans="4:4">
      <c r="D1147" s="291"/>
    </row>
    <row r="1148" spans="4:4">
      <c r="D1148" s="291"/>
    </row>
    <row r="1149" spans="4:4">
      <c r="D1149" s="291"/>
    </row>
    <row r="1150" spans="4:4">
      <c r="D1150" s="291"/>
    </row>
    <row r="1151" spans="4:4">
      <c r="D1151" s="291"/>
    </row>
    <row r="1152" spans="4:4">
      <c r="D1152" s="291"/>
    </row>
    <row r="1153" spans="4:4">
      <c r="D1153" s="291"/>
    </row>
    <row r="1154" spans="4:4">
      <c r="D1154" s="291"/>
    </row>
    <row r="1155" spans="4:4">
      <c r="D1155" s="291"/>
    </row>
    <row r="1156" spans="4:4">
      <c r="D1156" s="291"/>
    </row>
    <row r="1157" spans="4:4">
      <c r="D1157" s="291"/>
    </row>
    <row r="1158" spans="4:4">
      <c r="D1158" s="291"/>
    </row>
    <row r="1159" spans="4:4">
      <c r="D1159" s="291"/>
    </row>
    <row r="1160" spans="4:4">
      <c r="D1160" s="291"/>
    </row>
    <row r="1161" spans="4:4">
      <c r="D1161" s="291"/>
    </row>
    <row r="1162" spans="4:4">
      <c r="D1162" s="291"/>
    </row>
    <row r="1163" spans="4:4">
      <c r="D1163" s="291"/>
    </row>
    <row r="1164" spans="4:4">
      <c r="D1164" s="291"/>
    </row>
    <row r="1165" spans="4:4">
      <c r="D1165" s="291"/>
    </row>
    <row r="1166" spans="4:4">
      <c r="D1166" s="291"/>
    </row>
    <row r="1167" spans="4:4">
      <c r="D1167" s="291"/>
    </row>
    <row r="1168" spans="4:4">
      <c r="D1168" s="291"/>
    </row>
    <row r="1169" spans="4:4">
      <c r="D1169" s="291"/>
    </row>
    <row r="1170" spans="4:4">
      <c r="D1170" s="291"/>
    </row>
    <row r="1171" spans="4:4">
      <c r="D1171" s="291"/>
    </row>
    <row r="1172" spans="4:4">
      <c r="D1172" s="291"/>
    </row>
    <row r="1173" spans="4:4">
      <c r="D1173" s="291"/>
    </row>
    <row r="1174" spans="4:4">
      <c r="D1174" s="291"/>
    </row>
    <row r="1175" spans="4:4">
      <c r="D1175" s="291"/>
    </row>
    <row r="1176" spans="4:4">
      <c r="D1176" s="291"/>
    </row>
    <row r="1177" spans="4:4">
      <c r="D1177" s="291"/>
    </row>
    <row r="1178" spans="4:4">
      <c r="D1178" s="291"/>
    </row>
    <row r="1179" spans="4:4">
      <c r="D1179" s="291"/>
    </row>
    <row r="1180" spans="4:4">
      <c r="D1180" s="291"/>
    </row>
    <row r="1181" spans="4:4">
      <c r="D1181" s="291"/>
    </row>
    <row r="1182" spans="4:4">
      <c r="D1182" s="291"/>
    </row>
    <row r="1183" spans="4:4">
      <c r="D1183" s="291"/>
    </row>
    <row r="1184" spans="4:4">
      <c r="D1184" s="291"/>
    </row>
    <row r="1185" spans="4:4">
      <c r="D1185" s="291"/>
    </row>
    <row r="1186" spans="4:4">
      <c r="D1186" s="291"/>
    </row>
    <row r="1187" spans="4:4">
      <c r="D1187" s="291"/>
    </row>
    <row r="1188" spans="4:4">
      <c r="D1188" s="291"/>
    </row>
    <row r="1189" spans="4:4">
      <c r="D1189" s="291"/>
    </row>
    <row r="1190" spans="4:4">
      <c r="D1190" s="291"/>
    </row>
    <row r="1191" spans="4:4">
      <c r="D1191" s="291"/>
    </row>
    <row r="1192" spans="4:4">
      <c r="D1192" s="291"/>
    </row>
    <row r="1193" spans="4:4">
      <c r="D1193" s="291"/>
    </row>
    <row r="1194" spans="4:4">
      <c r="D1194" s="291"/>
    </row>
    <row r="1195" spans="4:4">
      <c r="D1195" s="291"/>
    </row>
    <row r="1196" spans="4:4">
      <c r="D1196" s="291"/>
    </row>
    <row r="1197" spans="4:4">
      <c r="D1197" s="291"/>
    </row>
    <row r="1198" spans="4:4">
      <c r="D1198" s="291"/>
    </row>
    <row r="1199" spans="4:4">
      <c r="D1199" s="291"/>
    </row>
    <row r="1200" spans="4:4">
      <c r="D1200" s="291"/>
    </row>
    <row r="1201" spans="4:4">
      <c r="D1201" s="291"/>
    </row>
    <row r="1202" spans="4:4">
      <c r="D1202" s="291"/>
    </row>
    <row r="1203" spans="4:4">
      <c r="D1203" s="291"/>
    </row>
    <row r="1204" spans="4:4">
      <c r="D1204" s="291"/>
    </row>
    <row r="1205" spans="4:4">
      <c r="D1205" s="291"/>
    </row>
    <row r="1206" spans="4:4">
      <c r="D1206" s="291"/>
    </row>
    <row r="1207" spans="4:4">
      <c r="D1207" s="291"/>
    </row>
    <row r="1208" spans="4:4">
      <c r="D1208" s="291"/>
    </row>
    <row r="1209" spans="4:4">
      <c r="D1209" s="291"/>
    </row>
    <row r="1210" spans="4:4">
      <c r="D1210" s="291"/>
    </row>
    <row r="1211" spans="4:4">
      <c r="D1211" s="291"/>
    </row>
    <row r="1212" spans="4:4">
      <c r="D1212" s="291"/>
    </row>
    <row r="1213" spans="4:4">
      <c r="D1213" s="291"/>
    </row>
    <row r="1214" spans="4:4">
      <c r="D1214" s="291"/>
    </row>
    <row r="1215" spans="4:4">
      <c r="D1215" s="291"/>
    </row>
    <row r="1216" spans="4:4">
      <c r="D1216" s="291"/>
    </row>
    <row r="1217" spans="4:4">
      <c r="D1217" s="291"/>
    </row>
    <row r="1218" spans="4:4">
      <c r="D1218" s="291"/>
    </row>
    <row r="1219" spans="4:4">
      <c r="D1219" s="291"/>
    </row>
    <row r="1220" spans="4:4">
      <c r="D1220" s="291"/>
    </row>
    <row r="1221" spans="4:4">
      <c r="D1221" s="291"/>
    </row>
    <row r="1222" spans="4:4">
      <c r="D1222" s="291"/>
    </row>
    <row r="1223" spans="4:4">
      <c r="D1223" s="291"/>
    </row>
    <row r="1224" spans="4:4">
      <c r="D1224" s="291"/>
    </row>
    <row r="1225" spans="4:4">
      <c r="D1225" s="291"/>
    </row>
    <row r="1226" spans="4:4">
      <c r="D1226" s="291"/>
    </row>
    <row r="1227" spans="4:4">
      <c r="D1227" s="291"/>
    </row>
    <row r="1228" spans="4:4">
      <c r="D1228" s="291"/>
    </row>
    <row r="1229" spans="4:4">
      <c r="D1229" s="291"/>
    </row>
    <row r="1230" spans="4:4">
      <c r="D1230" s="291"/>
    </row>
    <row r="1231" spans="4:4">
      <c r="D1231" s="291"/>
    </row>
    <row r="1232" spans="4:4">
      <c r="D1232" s="291"/>
    </row>
    <row r="1233" spans="4:4">
      <c r="D1233" s="291"/>
    </row>
    <row r="1234" spans="4:4">
      <c r="D1234" s="291"/>
    </row>
    <row r="1235" spans="4:4">
      <c r="D1235" s="291"/>
    </row>
    <row r="1236" spans="4:4">
      <c r="D1236" s="291"/>
    </row>
    <row r="1237" spans="4:4">
      <c r="D1237" s="291"/>
    </row>
    <row r="1238" spans="4:4">
      <c r="D1238" s="291"/>
    </row>
    <row r="1239" spans="4:4">
      <c r="D1239" s="291"/>
    </row>
    <row r="1240" spans="4:4">
      <c r="D1240" s="291"/>
    </row>
    <row r="1241" spans="4:4">
      <c r="D1241" s="291"/>
    </row>
    <row r="1242" spans="4:4">
      <c r="D1242" s="291"/>
    </row>
    <row r="1243" spans="4:4">
      <c r="D1243" s="291"/>
    </row>
    <row r="1244" spans="4:4">
      <c r="D1244" s="291"/>
    </row>
    <row r="1245" spans="4:4">
      <c r="D1245" s="291"/>
    </row>
    <row r="1246" spans="4:4">
      <c r="D1246" s="291"/>
    </row>
    <row r="1247" spans="4:4">
      <c r="D1247" s="291"/>
    </row>
    <row r="1248" spans="4:4">
      <c r="D1248" s="291"/>
    </row>
    <row r="1249" spans="4:4">
      <c r="D1249" s="291"/>
    </row>
    <row r="1250" spans="4:4">
      <c r="D1250" s="291"/>
    </row>
    <row r="1251" spans="4:4">
      <c r="D1251" s="291"/>
    </row>
    <row r="1252" spans="4:4">
      <c r="D1252" s="291"/>
    </row>
    <row r="1253" spans="4:4">
      <c r="D1253" s="291"/>
    </row>
    <row r="1254" spans="4:4">
      <c r="D1254" s="291"/>
    </row>
    <row r="1255" spans="4:4">
      <c r="D1255" s="291"/>
    </row>
    <row r="1256" spans="4:4">
      <c r="D1256" s="291"/>
    </row>
    <row r="1257" spans="4:4">
      <c r="D1257" s="291"/>
    </row>
    <row r="1258" spans="4:4">
      <c r="D1258" s="291"/>
    </row>
    <row r="1259" spans="4:4">
      <c r="D1259" s="291"/>
    </row>
    <row r="1260" spans="4:4">
      <c r="D1260" s="291"/>
    </row>
    <row r="1261" spans="4:4">
      <c r="D1261" s="291"/>
    </row>
    <row r="1262" spans="4:4">
      <c r="D1262" s="291"/>
    </row>
    <row r="1263" spans="4:4">
      <c r="D1263" s="291"/>
    </row>
    <row r="1264" spans="4:4">
      <c r="D1264" s="291"/>
    </row>
    <row r="1265" spans="4:4">
      <c r="D1265" s="291"/>
    </row>
    <row r="1266" spans="4:4">
      <c r="D1266" s="291"/>
    </row>
    <row r="1267" spans="4:4">
      <c r="D1267" s="291"/>
    </row>
    <row r="1268" spans="4:4">
      <c r="D1268" s="291"/>
    </row>
    <row r="1269" spans="4:4">
      <c r="D1269" s="291"/>
    </row>
    <row r="1270" spans="4:4">
      <c r="D1270" s="291"/>
    </row>
    <row r="1271" spans="4:4">
      <c r="D1271" s="291"/>
    </row>
    <row r="1272" spans="4:4">
      <c r="D1272" s="291"/>
    </row>
    <row r="1273" spans="4:4">
      <c r="D1273" s="291"/>
    </row>
    <row r="1274" spans="4:4">
      <c r="D1274" s="291"/>
    </row>
    <row r="1275" spans="4:4">
      <c r="D1275" s="291"/>
    </row>
    <row r="1276" spans="4:4">
      <c r="D1276" s="291"/>
    </row>
    <row r="1277" spans="4:4">
      <c r="D1277" s="291"/>
    </row>
    <row r="1278" spans="4:4">
      <c r="D1278" s="291"/>
    </row>
    <row r="1279" spans="4:4">
      <c r="D1279" s="291"/>
    </row>
    <row r="1280" spans="4:4">
      <c r="D1280" s="291"/>
    </row>
    <row r="1281" spans="4:4">
      <c r="D1281" s="291"/>
    </row>
    <row r="1282" spans="4:4">
      <c r="D1282" s="291"/>
    </row>
    <row r="1283" spans="4:4">
      <c r="D1283" s="291"/>
    </row>
    <row r="1284" spans="4:4">
      <c r="D1284" s="291"/>
    </row>
    <row r="1285" spans="4:4">
      <c r="D1285" s="291"/>
    </row>
    <row r="1286" spans="4:4">
      <c r="D1286" s="291"/>
    </row>
    <row r="1287" spans="4:4">
      <c r="D1287" s="291"/>
    </row>
    <row r="1288" spans="4:4">
      <c r="D1288" s="291"/>
    </row>
    <row r="1289" spans="4:4">
      <c r="D1289" s="291"/>
    </row>
    <row r="1290" spans="4:4">
      <c r="D1290" s="291"/>
    </row>
    <row r="1291" spans="4:4">
      <c r="D1291" s="291"/>
    </row>
    <row r="1292" spans="4:4">
      <c r="D1292" s="291"/>
    </row>
    <row r="1293" spans="4:4">
      <c r="D1293" s="291"/>
    </row>
    <row r="1294" spans="4:4">
      <c r="D1294" s="291"/>
    </row>
    <row r="1295" spans="4:4">
      <c r="D1295" s="291"/>
    </row>
    <row r="1296" spans="4:4">
      <c r="D1296" s="291"/>
    </row>
    <row r="1297" spans="4:4">
      <c r="D1297" s="291"/>
    </row>
    <row r="1298" spans="4:4">
      <c r="D1298" s="291"/>
    </row>
    <row r="1299" spans="4:4">
      <c r="D1299" s="291"/>
    </row>
    <row r="1300" spans="4:4">
      <c r="D1300" s="291"/>
    </row>
    <row r="1301" spans="4:4">
      <c r="D1301" s="291"/>
    </row>
    <row r="1302" spans="4:4">
      <c r="D1302" s="291"/>
    </row>
    <row r="1303" spans="4:4">
      <c r="D1303" s="291"/>
    </row>
    <row r="1304" spans="4:4">
      <c r="D1304" s="291"/>
    </row>
    <row r="1305" spans="4:4">
      <c r="D1305" s="291"/>
    </row>
    <row r="1306" spans="4:4">
      <c r="D1306" s="291"/>
    </row>
    <row r="1307" spans="4:4">
      <c r="D1307" s="291"/>
    </row>
    <row r="1308" spans="4:4">
      <c r="D1308" s="291"/>
    </row>
    <row r="1309" spans="4:4">
      <c r="D1309" s="291"/>
    </row>
    <row r="1310" spans="4:4">
      <c r="D1310" s="291"/>
    </row>
    <row r="1311" spans="4:4">
      <c r="D1311" s="291"/>
    </row>
    <row r="1312" spans="4:4">
      <c r="D1312" s="291"/>
    </row>
    <row r="1313" spans="4:4">
      <c r="D1313" s="291"/>
    </row>
    <row r="1314" spans="4:4">
      <c r="D1314" s="291"/>
    </row>
    <row r="1315" spans="4:4">
      <c r="D1315" s="291"/>
    </row>
    <row r="1316" spans="4:4">
      <c r="D1316" s="291"/>
    </row>
    <row r="1317" spans="4:4">
      <c r="D1317" s="291"/>
    </row>
    <row r="1318" spans="4:4">
      <c r="D1318" s="291"/>
    </row>
    <row r="1319" spans="4:4">
      <c r="D1319" s="291"/>
    </row>
    <row r="1320" spans="4:4">
      <c r="D1320" s="291"/>
    </row>
    <row r="1321" spans="4:4">
      <c r="D1321" s="291"/>
    </row>
    <row r="1322" spans="4:4">
      <c r="D1322" s="291"/>
    </row>
    <row r="1323" spans="4:4">
      <c r="D1323" s="291"/>
    </row>
    <row r="1324" spans="4:4">
      <c r="D1324" s="291"/>
    </row>
    <row r="1325" spans="4:4">
      <c r="D1325" s="291"/>
    </row>
    <row r="1326" spans="4:4">
      <c r="D1326" s="291"/>
    </row>
    <row r="1327" spans="4:4">
      <c r="D1327" s="291"/>
    </row>
    <row r="1328" spans="4:4">
      <c r="D1328" s="291"/>
    </row>
    <row r="1329" spans="4:4">
      <c r="D1329" s="291"/>
    </row>
    <row r="1330" spans="4:4">
      <c r="D1330" s="291"/>
    </row>
    <row r="1331" spans="4:4">
      <c r="D1331" s="291"/>
    </row>
    <row r="1332" spans="4:4">
      <c r="D1332" s="291"/>
    </row>
    <row r="1333" spans="4:4">
      <c r="D1333" s="291"/>
    </row>
    <row r="1334" spans="4:4">
      <c r="D1334" s="291"/>
    </row>
    <row r="1335" spans="4:4">
      <c r="D1335" s="291"/>
    </row>
    <row r="1336" spans="4:4">
      <c r="D1336" s="291"/>
    </row>
    <row r="1337" spans="4:4">
      <c r="D1337" s="291"/>
    </row>
    <row r="1338" spans="4:4">
      <c r="D1338" s="291"/>
    </row>
    <row r="1339" spans="4:4">
      <c r="D1339" s="291"/>
    </row>
    <row r="1340" spans="4:4">
      <c r="D1340" s="291"/>
    </row>
    <row r="1341" spans="4:4">
      <c r="D1341" s="291"/>
    </row>
    <row r="1342" spans="4:4">
      <c r="D1342" s="291"/>
    </row>
    <row r="1343" spans="4:4">
      <c r="D1343" s="291"/>
    </row>
    <row r="1344" spans="4:4">
      <c r="D1344" s="291"/>
    </row>
    <row r="1345" spans="4:4">
      <c r="D1345" s="291"/>
    </row>
    <row r="1346" spans="4:4">
      <c r="D1346" s="291"/>
    </row>
    <row r="1347" spans="4:4">
      <c r="D1347" s="291"/>
    </row>
    <row r="1348" spans="4:4">
      <c r="D1348" s="291"/>
    </row>
    <row r="1349" spans="4:4">
      <c r="D1349" s="291"/>
    </row>
    <row r="1350" spans="4:4">
      <c r="D1350" s="291"/>
    </row>
    <row r="1351" spans="4:4">
      <c r="D1351" s="291"/>
    </row>
    <row r="1352" spans="4:4">
      <c r="D1352" s="291"/>
    </row>
    <row r="1353" spans="4:4">
      <c r="D1353" s="291"/>
    </row>
    <row r="1354" spans="4:4">
      <c r="D1354" s="291"/>
    </row>
    <row r="1355" spans="4:4">
      <c r="D1355" s="291"/>
    </row>
    <row r="1356" spans="4:4">
      <c r="D1356" s="291"/>
    </row>
    <row r="1357" spans="4:4">
      <c r="D1357" s="291"/>
    </row>
    <row r="1358" spans="4:4">
      <c r="D1358" s="291"/>
    </row>
    <row r="1359" spans="4:4">
      <c r="D1359" s="291"/>
    </row>
    <row r="1360" spans="4:4">
      <c r="D1360" s="291"/>
    </row>
    <row r="1361" spans="4:4">
      <c r="D1361" s="291"/>
    </row>
    <row r="1362" spans="4:4">
      <c r="D1362" s="291"/>
    </row>
    <row r="1363" spans="4:4">
      <c r="D1363" s="291"/>
    </row>
    <row r="1364" spans="4:4">
      <c r="D1364" s="291"/>
    </row>
    <row r="1365" spans="4:4">
      <c r="D1365" s="291"/>
    </row>
    <row r="1366" spans="4:4">
      <c r="D1366" s="291"/>
    </row>
    <row r="1367" spans="4:4">
      <c r="D1367" s="291"/>
    </row>
    <row r="1368" spans="4:4">
      <c r="D1368" s="291"/>
    </row>
    <row r="1369" spans="4:4">
      <c r="D1369" s="291"/>
    </row>
    <row r="1370" spans="4:4">
      <c r="D1370" s="291"/>
    </row>
    <row r="1371" spans="4:4">
      <c r="D1371" s="291"/>
    </row>
    <row r="1372" spans="4:4">
      <c r="D1372" s="291"/>
    </row>
    <row r="1373" spans="4:4">
      <c r="D1373" s="291"/>
    </row>
    <row r="1374" spans="4:4">
      <c r="D1374" s="291"/>
    </row>
    <row r="1375" spans="4:4">
      <c r="D1375" s="291"/>
    </row>
    <row r="1376" spans="4:4">
      <c r="D1376" s="291"/>
    </row>
    <row r="1377" spans="4:4">
      <c r="D1377" s="291"/>
    </row>
    <row r="1378" spans="4:4">
      <c r="D1378" s="291"/>
    </row>
    <row r="1379" spans="4:4">
      <c r="D1379" s="291"/>
    </row>
    <row r="1380" spans="4:4">
      <c r="D1380" s="291"/>
    </row>
    <row r="1381" spans="4:4">
      <c r="D1381" s="291"/>
    </row>
    <row r="1382" spans="4:4">
      <c r="D1382" s="291"/>
    </row>
    <row r="1383" spans="4:4">
      <c r="D1383" s="291"/>
    </row>
    <row r="1384" spans="4:4">
      <c r="D1384" s="291"/>
    </row>
    <row r="1385" spans="4:4">
      <c r="D1385" s="291"/>
    </row>
    <row r="1386" spans="4:4">
      <c r="D1386" s="291"/>
    </row>
    <row r="1387" spans="4:4">
      <c r="D1387" s="291"/>
    </row>
    <row r="1388" spans="4:4">
      <c r="D1388" s="291"/>
    </row>
    <row r="1389" spans="4:4">
      <c r="D1389" s="291"/>
    </row>
    <row r="1390" spans="4:4">
      <c r="D1390" s="291"/>
    </row>
    <row r="1391" spans="4:4">
      <c r="D1391" s="291"/>
    </row>
    <row r="1392" spans="4:4">
      <c r="D1392" s="291"/>
    </row>
    <row r="1393" spans="4:4">
      <c r="D1393" s="291"/>
    </row>
    <row r="1394" spans="4:4">
      <c r="D1394" s="291"/>
    </row>
    <row r="1395" spans="4:4">
      <c r="D1395" s="291"/>
    </row>
    <row r="1396" spans="4:4">
      <c r="D1396" s="291"/>
    </row>
    <row r="1397" spans="4:4">
      <c r="D1397" s="291"/>
    </row>
    <row r="1398" spans="4:4">
      <c r="D1398" s="291"/>
    </row>
    <row r="1399" spans="4:4">
      <c r="D1399" s="291"/>
    </row>
    <row r="1400" spans="4:4">
      <c r="D1400" s="291"/>
    </row>
    <row r="1401" spans="4:4">
      <c r="D1401" s="291"/>
    </row>
    <row r="1402" spans="4:4">
      <c r="D1402" s="291"/>
    </row>
    <row r="1403" spans="4:4">
      <c r="D1403" s="291"/>
    </row>
    <row r="1404" spans="4:4">
      <c r="D1404" s="291"/>
    </row>
    <row r="1405" spans="4:4">
      <c r="D1405" s="291"/>
    </row>
    <row r="1406" spans="4:4">
      <c r="D1406" s="291"/>
    </row>
    <row r="1407" spans="4:4">
      <c r="D1407" s="291"/>
    </row>
    <row r="1408" spans="4:4">
      <c r="D1408" s="291"/>
    </row>
    <row r="1409" spans="4:4">
      <c r="D1409" s="291"/>
    </row>
    <row r="1410" spans="4:4">
      <c r="D1410" s="291"/>
    </row>
    <row r="1411" spans="4:4">
      <c r="D1411" s="291"/>
    </row>
    <row r="1412" spans="4:4">
      <c r="D1412" s="291"/>
    </row>
    <row r="1413" spans="4:4">
      <c r="D1413" s="291"/>
    </row>
    <row r="1414" spans="4:4">
      <c r="D1414" s="291"/>
    </row>
    <row r="1415" spans="4:4">
      <c r="D1415" s="291"/>
    </row>
    <row r="1416" spans="4:4">
      <c r="D1416" s="291"/>
    </row>
    <row r="1417" spans="4:4">
      <c r="D1417" s="291"/>
    </row>
    <row r="1418" spans="4:4">
      <c r="D1418" s="291"/>
    </row>
    <row r="1419" spans="4:4">
      <c r="D1419" s="291"/>
    </row>
    <row r="1420" spans="4:4">
      <c r="D1420" s="291"/>
    </row>
    <row r="1421" spans="4:4">
      <c r="D1421" s="291"/>
    </row>
    <row r="1422" spans="4:4">
      <c r="D1422" s="291"/>
    </row>
    <row r="1423" spans="4:4">
      <c r="D1423" s="291"/>
    </row>
    <row r="1424" spans="4:4">
      <c r="D1424" s="291"/>
    </row>
    <row r="1425" spans="4:4">
      <c r="D1425" s="291"/>
    </row>
    <row r="1426" spans="4:4">
      <c r="D1426" s="291"/>
    </row>
    <row r="1427" spans="4:4">
      <c r="D1427" s="291"/>
    </row>
    <row r="1428" spans="4:4">
      <c r="D1428" s="291"/>
    </row>
    <row r="1429" spans="4:4">
      <c r="D1429" s="291"/>
    </row>
    <row r="1430" spans="4:4">
      <c r="D1430" s="291"/>
    </row>
    <row r="1431" spans="4:4">
      <c r="D1431" s="291"/>
    </row>
    <row r="1432" spans="4:4">
      <c r="D1432" s="291"/>
    </row>
    <row r="1433" spans="4:4">
      <c r="D1433" s="291"/>
    </row>
    <row r="1434" spans="4:4">
      <c r="D1434" s="291"/>
    </row>
    <row r="1435" spans="4:4">
      <c r="D1435" s="291"/>
    </row>
    <row r="1436" spans="4:4">
      <c r="D1436" s="291"/>
    </row>
    <row r="1437" spans="4:4">
      <c r="D1437" s="291"/>
    </row>
    <row r="1438" spans="4:4">
      <c r="D1438" s="291"/>
    </row>
    <row r="1439" spans="4:4">
      <c r="D1439" s="291"/>
    </row>
    <row r="1440" spans="4:4">
      <c r="D1440" s="291"/>
    </row>
    <row r="1441" spans="4:4">
      <c r="D1441" s="291"/>
    </row>
    <row r="1442" spans="4:4">
      <c r="D1442" s="291"/>
    </row>
    <row r="1443" spans="4:4">
      <c r="D1443" s="291"/>
    </row>
    <row r="1444" spans="4:4">
      <c r="D1444" s="291"/>
    </row>
    <row r="1445" spans="4:4">
      <c r="D1445" s="291"/>
    </row>
    <row r="1446" spans="4:4">
      <c r="D1446" s="291"/>
    </row>
    <row r="1447" spans="4:4">
      <c r="D1447" s="291"/>
    </row>
    <row r="1448" spans="4:4">
      <c r="D1448" s="291"/>
    </row>
    <row r="1449" spans="4:4">
      <c r="D1449" s="291"/>
    </row>
    <row r="1450" spans="4:4">
      <c r="D1450" s="291"/>
    </row>
    <row r="1451" spans="4:4">
      <c r="D1451" s="291"/>
    </row>
    <row r="1452" spans="4:4">
      <c r="D1452" s="291"/>
    </row>
    <row r="1453" spans="4:4">
      <c r="D1453" s="291"/>
    </row>
    <row r="1454" spans="4:4">
      <c r="D1454" s="291"/>
    </row>
    <row r="1455" spans="4:4">
      <c r="D1455" s="291"/>
    </row>
    <row r="1456" spans="4:4">
      <c r="D1456" s="291"/>
    </row>
    <row r="1457" spans="4:4">
      <c r="D1457" s="291"/>
    </row>
    <row r="1458" spans="4:4">
      <c r="D1458" s="291"/>
    </row>
    <row r="1459" spans="4:4">
      <c r="D1459" s="291"/>
    </row>
    <row r="1460" spans="4:4">
      <c r="D1460" s="291"/>
    </row>
    <row r="1461" spans="4:4">
      <c r="D1461" s="291"/>
    </row>
    <row r="1462" spans="4:4">
      <c r="D1462" s="291"/>
    </row>
    <row r="1463" spans="4:4">
      <c r="D1463" s="291"/>
    </row>
    <row r="1464" spans="4:4">
      <c r="D1464" s="291"/>
    </row>
    <row r="1465" spans="4:4">
      <c r="D1465" s="291"/>
    </row>
    <row r="1466" spans="4:4">
      <c r="D1466" s="291"/>
    </row>
    <row r="1467" spans="4:4">
      <c r="D1467" s="291"/>
    </row>
    <row r="1468" spans="4:4">
      <c r="D1468" s="291"/>
    </row>
    <row r="1469" spans="4:4">
      <c r="D1469" s="291"/>
    </row>
    <row r="1470" spans="4:4">
      <c r="D1470" s="291"/>
    </row>
    <row r="1471" spans="4:4">
      <c r="D1471" s="291"/>
    </row>
    <row r="1472" spans="4:4">
      <c r="D1472" s="291"/>
    </row>
    <row r="1473" spans="4:4">
      <c r="D1473" s="291"/>
    </row>
    <row r="1474" spans="4:4">
      <c r="D1474" s="291"/>
    </row>
    <row r="1475" spans="4:4">
      <c r="D1475" s="291"/>
    </row>
    <row r="1476" spans="4:4">
      <c r="D1476" s="291"/>
    </row>
    <row r="1477" spans="4:4">
      <c r="D1477" s="291"/>
    </row>
    <row r="1478" spans="4:4">
      <c r="D1478" s="291"/>
    </row>
    <row r="1479" spans="4:4">
      <c r="D1479" s="291"/>
    </row>
    <row r="1480" spans="4:4">
      <c r="D1480" s="291"/>
    </row>
    <row r="1481" spans="4:4">
      <c r="D1481" s="291"/>
    </row>
    <row r="1482" spans="4:4">
      <c r="D1482" s="291"/>
    </row>
    <row r="1483" spans="4:4">
      <c r="D1483" s="291"/>
    </row>
    <row r="1484" spans="4:4">
      <c r="D1484" s="291"/>
    </row>
    <row r="1485" spans="4:4">
      <c r="D1485" s="291"/>
    </row>
    <row r="1486" spans="4:4">
      <c r="D1486" s="291"/>
    </row>
    <row r="1487" spans="4:4">
      <c r="D1487" s="291"/>
    </row>
    <row r="1488" spans="4:4">
      <c r="D1488" s="291"/>
    </row>
    <row r="1489" spans="4:4">
      <c r="D1489" s="291"/>
    </row>
    <row r="1490" spans="4:4">
      <c r="D1490" s="291"/>
    </row>
    <row r="1491" spans="4:4">
      <c r="D1491" s="291"/>
    </row>
    <row r="1492" spans="4:4">
      <c r="D1492" s="291"/>
    </row>
    <row r="1493" spans="4:4">
      <c r="D1493" s="291"/>
    </row>
    <row r="1494" spans="4:4">
      <c r="D1494" s="291"/>
    </row>
    <row r="1495" spans="4:4">
      <c r="D1495" s="291"/>
    </row>
    <row r="1496" spans="4:4">
      <c r="D1496" s="291"/>
    </row>
    <row r="1497" spans="4:4">
      <c r="D1497" s="291"/>
    </row>
    <row r="1498" spans="4:4">
      <c r="D1498" s="291"/>
    </row>
    <row r="1499" spans="4:4">
      <c r="D1499" s="291"/>
    </row>
    <row r="1500" spans="4:4">
      <c r="D1500" s="291"/>
    </row>
    <row r="1501" spans="4:4">
      <c r="D1501" s="291"/>
    </row>
    <row r="1502" spans="4:4">
      <c r="D1502" s="291"/>
    </row>
    <row r="1503" spans="4:4">
      <c r="D1503" s="291"/>
    </row>
    <row r="1504" spans="4:4">
      <c r="D1504" s="291"/>
    </row>
    <row r="1505" spans="4:4">
      <c r="D1505" s="291"/>
    </row>
    <row r="1506" spans="4:4">
      <c r="D1506" s="291"/>
    </row>
    <row r="1507" spans="4:4">
      <c r="D1507" s="291"/>
    </row>
    <row r="1508" spans="4:4">
      <c r="D1508" s="291"/>
    </row>
    <row r="1509" spans="4:4">
      <c r="D1509" s="291"/>
    </row>
    <row r="1510" spans="4:4">
      <c r="D1510" s="291"/>
    </row>
    <row r="1511" spans="4:4">
      <c r="D1511" s="291"/>
    </row>
    <row r="1512" spans="4:4">
      <c r="D1512" s="291"/>
    </row>
    <row r="1513" spans="4:4">
      <c r="D1513" s="291"/>
    </row>
    <row r="1514" spans="4:4">
      <c r="D1514" s="291"/>
    </row>
    <row r="1515" spans="4:4">
      <c r="D1515" s="291"/>
    </row>
    <row r="1516" spans="4:4">
      <c r="D1516" s="291"/>
    </row>
    <row r="1517" spans="4:4">
      <c r="D1517" s="291"/>
    </row>
    <row r="1518" spans="4:4">
      <c r="D1518" s="291"/>
    </row>
    <row r="1519" spans="4:4">
      <c r="D1519" s="291"/>
    </row>
    <row r="1520" spans="4:4">
      <c r="D1520" s="291"/>
    </row>
    <row r="1521" spans="4:4">
      <c r="D1521" s="291"/>
    </row>
    <row r="1522" spans="4:4">
      <c r="D1522" s="291"/>
    </row>
    <row r="1523" spans="4:4">
      <c r="D1523" s="291"/>
    </row>
    <row r="1524" spans="4:4">
      <c r="D1524" s="291"/>
    </row>
    <row r="1525" spans="4:4">
      <c r="D1525" s="291"/>
    </row>
    <row r="1526" spans="4:4">
      <c r="D1526" s="291"/>
    </row>
    <row r="1527" spans="4:4">
      <c r="D1527" s="291"/>
    </row>
    <row r="1528" spans="4:4">
      <c r="D1528" s="291"/>
    </row>
    <row r="1529" spans="4:4">
      <c r="D1529" s="291"/>
    </row>
    <row r="1530" spans="4:4">
      <c r="D1530" s="291"/>
    </row>
    <row r="1531" spans="4:4">
      <c r="D1531" s="291"/>
    </row>
    <row r="1532" spans="4:4">
      <c r="D1532" s="291"/>
    </row>
    <row r="1533" spans="4:4">
      <c r="D1533" s="291"/>
    </row>
    <row r="1534" spans="4:4">
      <c r="D1534" s="291"/>
    </row>
    <row r="1535" spans="4:4">
      <c r="D1535" s="291"/>
    </row>
    <row r="1536" spans="4:4">
      <c r="D1536" s="291"/>
    </row>
    <row r="1537" spans="4:4">
      <c r="D1537" s="291"/>
    </row>
    <row r="1538" spans="4:4">
      <c r="D1538" s="291"/>
    </row>
    <row r="1539" spans="4:4">
      <c r="D1539" s="291"/>
    </row>
    <row r="1540" spans="4:4">
      <c r="D1540" s="291"/>
    </row>
    <row r="1541" spans="4:4">
      <c r="D1541" s="291"/>
    </row>
    <row r="1542" spans="4:4">
      <c r="D1542" s="291"/>
    </row>
    <row r="1543" spans="4:4">
      <c r="D1543" s="291"/>
    </row>
    <row r="1544" spans="4:4">
      <c r="D1544" s="291"/>
    </row>
    <row r="1545" spans="4:4">
      <c r="D1545" s="291"/>
    </row>
    <row r="1546" spans="4:4">
      <c r="D1546" s="291"/>
    </row>
    <row r="1547" spans="4:4">
      <c r="D1547" s="291"/>
    </row>
    <row r="1548" spans="4:4">
      <c r="D1548" s="291"/>
    </row>
    <row r="1549" spans="4:4">
      <c r="D1549" s="291"/>
    </row>
    <row r="1550" spans="4:4">
      <c r="D1550" s="291"/>
    </row>
    <row r="1551" spans="4:4">
      <c r="D1551" s="291"/>
    </row>
    <row r="1552" spans="4:4">
      <c r="D1552" s="291"/>
    </row>
    <row r="1553" spans="4:4">
      <c r="D1553" s="291"/>
    </row>
    <row r="1554" spans="4:4">
      <c r="D1554" s="291"/>
    </row>
    <row r="1555" spans="4:4">
      <c r="D1555" s="291"/>
    </row>
    <row r="1556" spans="4:4">
      <c r="D1556" s="291"/>
    </row>
    <row r="1557" spans="4:4">
      <c r="D1557" s="291"/>
    </row>
    <row r="1558" spans="4:4">
      <c r="D1558" s="291"/>
    </row>
    <row r="1559" spans="4:4">
      <c r="D1559" s="291"/>
    </row>
    <row r="1560" spans="4:4">
      <c r="D1560" s="291"/>
    </row>
    <row r="1561" spans="4:4">
      <c r="D1561" s="291"/>
    </row>
    <row r="1562" spans="4:4">
      <c r="D1562" s="291"/>
    </row>
    <row r="1563" spans="4:4">
      <c r="D1563" s="291"/>
    </row>
    <row r="1564" spans="4:4">
      <c r="D1564" s="291"/>
    </row>
    <row r="1565" spans="4:4">
      <c r="D1565" s="291"/>
    </row>
    <row r="1566" spans="4:4">
      <c r="D1566" s="291"/>
    </row>
    <row r="1567" spans="4:4">
      <c r="D1567" s="291"/>
    </row>
    <row r="1568" spans="4:4">
      <c r="D1568" s="291"/>
    </row>
    <row r="1569" spans="4:4">
      <c r="D1569" s="291"/>
    </row>
    <row r="1570" spans="4:4">
      <c r="D1570" s="291"/>
    </row>
    <row r="1571" spans="4:4">
      <c r="D1571" s="291"/>
    </row>
    <row r="1572" spans="4:4">
      <c r="D1572" s="291"/>
    </row>
    <row r="1573" spans="4:4">
      <c r="D1573" s="291"/>
    </row>
    <row r="1574" spans="4:4">
      <c r="D1574" s="291"/>
    </row>
    <row r="1575" spans="4:4">
      <c r="D1575" s="291"/>
    </row>
    <row r="1576" spans="4:4">
      <c r="D1576" s="291"/>
    </row>
    <row r="1577" spans="4:4">
      <c r="D1577" s="291"/>
    </row>
    <row r="1578" spans="4:4">
      <c r="D1578" s="291"/>
    </row>
    <row r="1579" spans="4:4">
      <c r="D1579" s="291"/>
    </row>
    <row r="1580" spans="4:4">
      <c r="D1580" s="291"/>
    </row>
    <row r="1581" spans="4:4">
      <c r="D1581" s="291"/>
    </row>
    <row r="1582" spans="4:4">
      <c r="D1582" s="291"/>
    </row>
    <row r="1583" spans="4:4">
      <c r="D1583" s="291"/>
    </row>
    <row r="1584" spans="4:4">
      <c r="D1584" s="291"/>
    </row>
    <row r="1585" spans="4:4">
      <c r="D1585" s="291"/>
    </row>
    <row r="1586" spans="4:4">
      <c r="D1586" s="291"/>
    </row>
    <row r="1587" spans="4:4">
      <c r="D1587" s="291"/>
    </row>
    <row r="1588" spans="4:4">
      <c r="D1588" s="291"/>
    </row>
    <row r="1589" spans="4:4">
      <c r="D1589" s="291"/>
    </row>
    <row r="1590" spans="4:4">
      <c r="D1590" s="291"/>
    </row>
    <row r="1591" spans="4:4">
      <c r="D1591" s="291"/>
    </row>
    <row r="1592" spans="4:4">
      <c r="D1592" s="291"/>
    </row>
    <row r="1593" spans="4:4">
      <c r="D1593" s="291"/>
    </row>
    <row r="1594" spans="4:4">
      <c r="D1594" s="291"/>
    </row>
    <row r="1595" spans="4:4">
      <c r="D1595" s="291"/>
    </row>
    <row r="1596" spans="4:4">
      <c r="D1596" s="291"/>
    </row>
    <row r="1597" spans="4:4">
      <c r="D1597" s="291"/>
    </row>
    <row r="1598" spans="4:4">
      <c r="D1598" s="291"/>
    </row>
    <row r="1599" spans="4:4">
      <c r="D1599" s="291"/>
    </row>
    <row r="1600" spans="4:4">
      <c r="D1600" s="291"/>
    </row>
    <row r="1601" spans="4:4">
      <c r="D1601" s="291"/>
    </row>
    <row r="1602" spans="4:4">
      <c r="D1602" s="291"/>
    </row>
    <row r="1603" spans="4:4">
      <c r="D1603" s="291"/>
    </row>
    <row r="1604" spans="4:4">
      <c r="D1604" s="291"/>
    </row>
    <row r="1605" spans="4:4">
      <c r="D1605" s="291"/>
    </row>
    <row r="1606" spans="4:4">
      <c r="D1606" s="291"/>
    </row>
    <row r="1607" spans="4:4">
      <c r="D1607" s="291"/>
    </row>
    <row r="1608" spans="4:4">
      <c r="D1608" s="291"/>
    </row>
    <row r="1609" spans="4:4">
      <c r="D1609" s="291"/>
    </row>
    <row r="1610" spans="4:4">
      <c r="D1610" s="291"/>
    </row>
    <row r="1611" spans="4:4">
      <c r="D1611" s="291"/>
    </row>
    <row r="1612" spans="4:4">
      <c r="D1612" s="291"/>
    </row>
    <row r="1613" spans="4:4">
      <c r="D1613" s="291"/>
    </row>
    <row r="1614" spans="4:4">
      <c r="D1614" s="291"/>
    </row>
    <row r="1615" spans="4:4">
      <c r="D1615" s="291"/>
    </row>
    <row r="1616" spans="4:4">
      <c r="D1616" s="291"/>
    </row>
    <row r="1617" spans="4:4">
      <c r="D1617" s="291"/>
    </row>
    <row r="1618" spans="4:4">
      <c r="D1618" s="291"/>
    </row>
    <row r="1619" spans="4:4">
      <c r="D1619" s="291"/>
    </row>
    <row r="1620" spans="4:4">
      <c r="D1620" s="291"/>
    </row>
    <row r="1621" spans="4:4">
      <c r="D1621" s="291"/>
    </row>
    <row r="1622" spans="4:4">
      <c r="D1622" s="291"/>
    </row>
    <row r="1623" spans="4:4">
      <c r="D1623" s="291"/>
    </row>
    <row r="1624" spans="4:4">
      <c r="D1624" s="291"/>
    </row>
    <row r="1625" spans="4:4">
      <c r="D1625" s="291"/>
    </row>
    <row r="1626" spans="4:4">
      <c r="D1626" s="291"/>
    </row>
    <row r="1627" spans="4:4">
      <c r="D1627" s="291"/>
    </row>
    <row r="1628" spans="4:4">
      <c r="D1628" s="291"/>
    </row>
    <row r="1629" spans="4:4">
      <c r="D1629" s="291"/>
    </row>
    <row r="1630" spans="4:4">
      <c r="D1630" s="291"/>
    </row>
    <row r="1631" spans="4:4">
      <c r="D1631" s="291"/>
    </row>
    <row r="1632" spans="4:4">
      <c r="D1632" s="291"/>
    </row>
    <row r="1633" spans="4:4">
      <c r="D1633" s="291"/>
    </row>
    <row r="1634" spans="4:4">
      <c r="D1634" s="291"/>
    </row>
    <row r="1635" spans="4:4">
      <c r="D1635" s="291"/>
    </row>
    <row r="1636" spans="4:4">
      <c r="D1636" s="291"/>
    </row>
    <row r="1637" spans="4:4">
      <c r="D1637" s="291"/>
    </row>
    <row r="1638" spans="4:4">
      <c r="D1638" s="291"/>
    </row>
    <row r="1639" spans="4:4">
      <c r="D1639" s="291"/>
    </row>
    <row r="1640" spans="4:4">
      <c r="D1640" s="291"/>
    </row>
    <row r="1641" spans="4:4">
      <c r="D1641" s="291"/>
    </row>
    <row r="1642" spans="4:4">
      <c r="D1642" s="291"/>
    </row>
    <row r="1643" spans="4:4">
      <c r="D1643" s="291"/>
    </row>
    <row r="1644" spans="4:4">
      <c r="D1644" s="291"/>
    </row>
    <row r="1645" spans="4:4">
      <c r="D1645" s="291"/>
    </row>
    <row r="1646" spans="4:4">
      <c r="D1646" s="291"/>
    </row>
    <row r="1647" spans="4:4">
      <c r="D1647" s="291"/>
    </row>
    <row r="1648" spans="4:4">
      <c r="D1648" s="291"/>
    </row>
    <row r="1649" spans="4:4">
      <c r="D1649" s="291"/>
    </row>
    <row r="1650" spans="4:4">
      <c r="D1650" s="291"/>
    </row>
    <row r="1651" spans="4:4">
      <c r="D1651" s="291"/>
    </row>
    <row r="1652" spans="4:4">
      <c r="D1652" s="291"/>
    </row>
    <row r="1653" spans="4:4">
      <c r="D1653" s="291"/>
    </row>
    <row r="1654" spans="4:4">
      <c r="D1654" s="291"/>
    </row>
    <row r="1655" spans="4:4">
      <c r="D1655" s="291"/>
    </row>
    <row r="1656" spans="4:4">
      <c r="D1656" s="291"/>
    </row>
    <row r="1657" spans="4:4">
      <c r="D1657" s="291"/>
    </row>
    <row r="1658" spans="4:4">
      <c r="D1658" s="291"/>
    </row>
    <row r="1659" spans="4:4">
      <c r="D1659" s="291"/>
    </row>
    <row r="1660" spans="4:4">
      <c r="D1660" s="291"/>
    </row>
    <row r="1661" spans="4:4">
      <c r="D1661" s="291"/>
    </row>
    <row r="1662" spans="4:4">
      <c r="D1662" s="291"/>
    </row>
    <row r="1663" spans="4:4">
      <c r="D1663" s="291"/>
    </row>
    <row r="1664" spans="4:4">
      <c r="D1664" s="291"/>
    </row>
    <row r="1665" spans="4:4">
      <c r="D1665" s="291"/>
    </row>
    <row r="1666" spans="4:4">
      <c r="D1666" s="291"/>
    </row>
    <row r="1667" spans="4:4">
      <c r="D1667" s="291"/>
    </row>
    <row r="1668" spans="4:4">
      <c r="D1668" s="291"/>
    </row>
    <row r="1669" spans="4:4">
      <c r="D1669" s="291"/>
    </row>
    <row r="1670" spans="4:4">
      <c r="D1670" s="291"/>
    </row>
    <row r="1671" spans="4:4">
      <c r="D1671" s="291"/>
    </row>
    <row r="1672" spans="4:4">
      <c r="D1672" s="291"/>
    </row>
    <row r="1673" spans="4:4">
      <c r="D1673" s="291"/>
    </row>
    <row r="1674" spans="4:4">
      <c r="D1674" s="291"/>
    </row>
    <row r="1675" spans="4:4">
      <c r="D1675" s="291"/>
    </row>
    <row r="1676" spans="4:4">
      <c r="D1676" s="291"/>
    </row>
    <row r="1677" spans="4:4">
      <c r="D1677" s="291"/>
    </row>
    <row r="1678" spans="4:4">
      <c r="D1678" s="291"/>
    </row>
    <row r="1679" spans="4:4">
      <c r="D1679" s="291"/>
    </row>
    <row r="1680" spans="4:4">
      <c r="D1680" s="291"/>
    </row>
    <row r="1681" spans="4:4">
      <c r="D1681" s="291"/>
    </row>
    <row r="1682" spans="4:4">
      <c r="D1682" s="291"/>
    </row>
    <row r="1683" spans="4:4">
      <c r="D1683" s="291"/>
    </row>
    <row r="1684" spans="4:4">
      <c r="D1684" s="291"/>
    </row>
    <row r="1685" spans="4:4">
      <c r="D1685" s="291"/>
    </row>
    <row r="1686" spans="4:4">
      <c r="D1686" s="291"/>
    </row>
    <row r="1687" spans="4:4">
      <c r="D1687" s="291"/>
    </row>
    <row r="1688" spans="4:4">
      <c r="D1688" s="291"/>
    </row>
    <row r="1689" spans="4:4">
      <c r="D1689" s="291"/>
    </row>
    <row r="1690" spans="4:4">
      <c r="D1690" s="291"/>
    </row>
    <row r="1691" spans="4:4">
      <c r="D1691" s="291"/>
    </row>
    <row r="1692" spans="4:4">
      <c r="D1692" s="291"/>
    </row>
    <row r="1693" spans="4:4">
      <c r="D1693" s="291"/>
    </row>
    <row r="1694" spans="4:4">
      <c r="D1694" s="291"/>
    </row>
    <row r="1695" spans="4:4">
      <c r="D1695" s="291"/>
    </row>
    <row r="1696" spans="4:4">
      <c r="D1696" s="291"/>
    </row>
    <row r="1697" spans="4:4">
      <c r="D1697" s="291"/>
    </row>
    <row r="1698" spans="4:4">
      <c r="D1698" s="291"/>
    </row>
    <row r="1699" spans="4:4">
      <c r="D1699" s="291"/>
    </row>
    <row r="1700" spans="4:4">
      <c r="D1700" s="291"/>
    </row>
    <row r="1701" spans="4:4">
      <c r="D1701" s="291"/>
    </row>
    <row r="1702" spans="4:4">
      <c r="D1702" s="291"/>
    </row>
    <row r="1703" spans="4:4">
      <c r="D1703" s="291"/>
    </row>
    <row r="1704" spans="4:4">
      <c r="D1704" s="291"/>
    </row>
    <row r="1705" spans="4:4">
      <c r="D1705" s="291"/>
    </row>
    <row r="1706" spans="4:4">
      <c r="D1706" s="291"/>
    </row>
    <row r="1707" spans="4:4">
      <c r="D1707" s="291"/>
    </row>
    <row r="1708" spans="4:4">
      <c r="D1708" s="291"/>
    </row>
    <row r="1709" spans="4:4">
      <c r="D1709" s="291"/>
    </row>
    <row r="1710" spans="4:4">
      <c r="D1710" s="291"/>
    </row>
    <row r="1711" spans="4:4">
      <c r="D1711" s="291"/>
    </row>
    <row r="1712" spans="4:4">
      <c r="D1712" s="291"/>
    </row>
    <row r="1713" spans="4:4">
      <c r="D1713" s="291"/>
    </row>
    <row r="1714" spans="4:4">
      <c r="D1714" s="291"/>
    </row>
    <row r="1715" spans="4:4">
      <c r="D1715" s="291"/>
    </row>
    <row r="1716" spans="4:4">
      <c r="D1716" s="291"/>
    </row>
    <row r="1717" spans="4:4">
      <c r="D1717" s="291"/>
    </row>
    <row r="1718" spans="4:4">
      <c r="D1718" s="291"/>
    </row>
    <row r="1719" spans="4:4">
      <c r="D1719" s="291"/>
    </row>
    <row r="1720" spans="4:4">
      <c r="D1720" s="291"/>
    </row>
    <row r="1721" spans="4:4">
      <c r="D1721" s="291"/>
    </row>
    <row r="1722" spans="4:4">
      <c r="D1722" s="291"/>
    </row>
    <row r="1723" spans="4:4">
      <c r="D1723" s="291"/>
    </row>
    <row r="1724" spans="4:4">
      <c r="D1724" s="291"/>
    </row>
    <row r="1725" spans="4:4">
      <c r="D1725" s="291"/>
    </row>
    <row r="1726" spans="4:4">
      <c r="D1726" s="291"/>
    </row>
    <row r="1727" spans="4:4">
      <c r="D1727" s="291"/>
    </row>
    <row r="1728" spans="4:4">
      <c r="D1728" s="291"/>
    </row>
    <row r="1729" spans="4:4">
      <c r="D1729" s="291"/>
    </row>
    <row r="1730" spans="4:4">
      <c r="D1730" s="291"/>
    </row>
    <row r="1731" spans="4:4">
      <c r="D1731" s="291"/>
    </row>
    <row r="1732" spans="4:4">
      <c r="D1732" s="291"/>
    </row>
    <row r="1733" spans="4:4">
      <c r="D1733" s="291"/>
    </row>
    <row r="1734" spans="4:4">
      <c r="D1734" s="291"/>
    </row>
    <row r="1735" spans="4:4">
      <c r="D1735" s="291"/>
    </row>
    <row r="1736" spans="4:4">
      <c r="D1736" s="291"/>
    </row>
    <row r="1737" spans="4:4">
      <c r="D1737" s="291"/>
    </row>
    <row r="1738" spans="4:4">
      <c r="D1738" s="291"/>
    </row>
    <row r="1739" spans="4:4">
      <c r="D1739" s="291"/>
    </row>
    <row r="1740" spans="4:4">
      <c r="D1740" s="291"/>
    </row>
    <row r="1741" spans="4:4">
      <c r="D1741" s="291"/>
    </row>
    <row r="1742" spans="4:4">
      <c r="D1742" s="291"/>
    </row>
    <row r="1743" spans="4:4">
      <c r="D1743" s="291"/>
    </row>
    <row r="1744" spans="4:4">
      <c r="D1744" s="291"/>
    </row>
    <row r="1745" spans="4:4">
      <c r="D1745" s="291"/>
    </row>
    <row r="1746" spans="4:4">
      <c r="D1746" s="291"/>
    </row>
    <row r="1747" spans="4:4">
      <c r="D1747" s="291"/>
    </row>
    <row r="1748" spans="4:4">
      <c r="D1748" s="291"/>
    </row>
    <row r="1749" spans="4:4">
      <c r="D1749" s="291"/>
    </row>
    <row r="1750" spans="4:4">
      <c r="D1750" s="291"/>
    </row>
    <row r="1751" spans="4:4">
      <c r="D1751" s="291"/>
    </row>
    <row r="1752" spans="4:4">
      <c r="D1752" s="291"/>
    </row>
    <row r="1753" spans="4:4">
      <c r="D1753" s="291"/>
    </row>
    <row r="1754" spans="4:4">
      <c r="D1754" s="291"/>
    </row>
    <row r="1755" spans="4:4">
      <c r="D1755" s="291"/>
    </row>
    <row r="1756" spans="4:4">
      <c r="D1756" s="291"/>
    </row>
    <row r="1757" spans="4:4">
      <c r="D1757" s="291"/>
    </row>
    <row r="1758" spans="4:4">
      <c r="D1758" s="291"/>
    </row>
    <row r="1759" spans="4:4">
      <c r="D1759" s="291"/>
    </row>
    <row r="1760" spans="4:4">
      <c r="D1760" s="291"/>
    </row>
    <row r="1761" spans="4:4">
      <c r="D1761" s="291"/>
    </row>
    <row r="1762" spans="4:4">
      <c r="D1762" s="291"/>
    </row>
    <row r="1763" spans="4:4">
      <c r="D1763" s="291"/>
    </row>
    <row r="1764" spans="4:4">
      <c r="D1764" s="291"/>
    </row>
    <row r="1765" spans="4:4">
      <c r="D1765" s="291"/>
    </row>
    <row r="1766" spans="4:4">
      <c r="D1766" s="291"/>
    </row>
    <row r="1767" spans="4:4">
      <c r="D1767" s="291"/>
    </row>
    <row r="1768" spans="4:4">
      <c r="D1768" s="291"/>
    </row>
    <row r="1769" spans="4:4">
      <c r="D1769" s="291"/>
    </row>
    <row r="1770" spans="4:4">
      <c r="D1770" s="291"/>
    </row>
    <row r="1771" spans="4:4">
      <c r="D1771" s="291"/>
    </row>
    <row r="1772" spans="4:4">
      <c r="D1772" s="291"/>
    </row>
    <row r="1773" spans="4:4">
      <c r="D1773" s="291"/>
    </row>
    <row r="1774" spans="4:4">
      <c r="D1774" s="291"/>
    </row>
    <row r="1775" spans="4:4">
      <c r="D1775" s="291"/>
    </row>
    <row r="1776" spans="4:4">
      <c r="D1776" s="291"/>
    </row>
    <row r="1777" spans="4:4">
      <c r="D1777" s="291"/>
    </row>
    <row r="1778" spans="4:4">
      <c r="D1778" s="291"/>
    </row>
    <row r="1779" spans="4:4">
      <c r="D1779" s="291"/>
    </row>
    <row r="1780" spans="4:4">
      <c r="D1780" s="291"/>
    </row>
    <row r="1781" spans="4:4">
      <c r="D1781" s="291"/>
    </row>
    <row r="1782" spans="4:4">
      <c r="D1782" s="291"/>
    </row>
    <row r="1783" spans="4:4">
      <c r="D1783" s="291"/>
    </row>
    <row r="1784" spans="4:4">
      <c r="D1784" s="291"/>
    </row>
    <row r="1785" spans="4:4">
      <c r="D1785" s="291"/>
    </row>
    <row r="1786" spans="4:4">
      <c r="D1786" s="291"/>
    </row>
    <row r="1787" spans="4:4">
      <c r="D1787" s="291"/>
    </row>
    <row r="1788" spans="4:4">
      <c r="D1788" s="291"/>
    </row>
    <row r="1789" spans="4:4">
      <c r="D1789" s="291"/>
    </row>
    <row r="1790" spans="4:4">
      <c r="D1790" s="291"/>
    </row>
    <row r="1791" spans="4:4">
      <c r="D1791" s="291"/>
    </row>
    <row r="1792" spans="4:4">
      <c r="D1792" s="291"/>
    </row>
    <row r="1793" spans="4:4">
      <c r="D1793" s="291"/>
    </row>
    <row r="1794" spans="4:4">
      <c r="D1794" s="291"/>
    </row>
    <row r="1795" spans="4:4">
      <c r="D1795" s="291"/>
    </row>
    <row r="1796" spans="4:4">
      <c r="D1796" s="291"/>
    </row>
    <row r="1797" spans="4:4">
      <c r="D1797" s="291"/>
    </row>
    <row r="1798" spans="4:4">
      <c r="D1798" s="291"/>
    </row>
    <row r="1799" spans="4:4">
      <c r="D1799" s="291"/>
    </row>
    <row r="1800" spans="4:4">
      <c r="D1800" s="291"/>
    </row>
    <row r="1801" spans="4:4">
      <c r="D1801" s="291"/>
    </row>
    <row r="1802" spans="4:4">
      <c r="D1802" s="291"/>
    </row>
    <row r="1803" spans="4:4">
      <c r="D1803" s="291"/>
    </row>
    <row r="1804" spans="4:4">
      <c r="D1804" s="291"/>
    </row>
    <row r="1805" spans="4:4">
      <c r="D1805" s="291"/>
    </row>
    <row r="1806" spans="4:4">
      <c r="D1806" s="291"/>
    </row>
    <row r="1807" spans="4:4">
      <c r="D1807" s="291"/>
    </row>
    <row r="1808" spans="4:4">
      <c r="D1808" s="291"/>
    </row>
    <row r="1809" spans="4:4">
      <c r="D1809" s="291"/>
    </row>
    <row r="1810" spans="4:4">
      <c r="D1810" s="291"/>
    </row>
    <row r="1811" spans="4:4">
      <c r="D1811" s="291"/>
    </row>
    <row r="1812" spans="4:4">
      <c r="D1812" s="291"/>
    </row>
    <row r="1813" spans="4:4">
      <c r="D1813" s="291"/>
    </row>
    <row r="1814" spans="4:4">
      <c r="D1814" s="291"/>
    </row>
    <row r="1815" spans="4:4">
      <c r="D1815" s="291"/>
    </row>
    <row r="1816" spans="4:4">
      <c r="D1816" s="291"/>
    </row>
    <row r="1817" spans="4:4">
      <c r="D1817" s="291"/>
    </row>
    <row r="1818" spans="4:4">
      <c r="D1818" s="291"/>
    </row>
    <row r="1819" spans="4:4">
      <c r="D1819" s="291"/>
    </row>
    <row r="1820" spans="4:4">
      <c r="D1820" s="291"/>
    </row>
    <row r="1821" spans="4:4">
      <c r="D1821" s="291"/>
    </row>
    <row r="1822" spans="4:4">
      <c r="D1822" s="291"/>
    </row>
    <row r="1823" spans="4:4">
      <c r="D1823" s="291"/>
    </row>
    <row r="1824" spans="4:4">
      <c r="D1824" s="291"/>
    </row>
    <row r="1825" spans="4:4">
      <c r="D1825" s="291"/>
    </row>
    <row r="1826" spans="4:4">
      <c r="D1826" s="291"/>
    </row>
    <row r="1827" spans="4:4">
      <c r="D1827" s="291"/>
    </row>
    <row r="1828" spans="4:4">
      <c r="D1828" s="291"/>
    </row>
    <row r="1829" spans="4:4">
      <c r="D1829" s="291"/>
    </row>
    <row r="1830" spans="4:4">
      <c r="D1830" s="291"/>
    </row>
    <row r="1831" spans="4:4">
      <c r="D1831" s="291"/>
    </row>
    <row r="1832" spans="4:4">
      <c r="D1832" s="291"/>
    </row>
    <row r="1833" spans="4:4">
      <c r="D1833" s="291"/>
    </row>
    <row r="1834" spans="4:4">
      <c r="D1834" s="291"/>
    </row>
    <row r="1835" spans="4:4">
      <c r="D1835" s="291"/>
    </row>
    <row r="1836" spans="4:4">
      <c r="D1836" s="291"/>
    </row>
    <row r="1837" spans="4:4">
      <c r="D1837" s="291"/>
    </row>
    <row r="1838" spans="4:4">
      <c r="D1838" s="291"/>
    </row>
    <row r="1839" spans="4:4">
      <c r="D1839" s="291"/>
    </row>
    <row r="1840" spans="4:4">
      <c r="D1840" s="291"/>
    </row>
    <row r="1841" spans="4:4">
      <c r="D1841" s="291"/>
    </row>
    <row r="1842" spans="4:4">
      <c r="D1842" s="291"/>
    </row>
    <row r="1843" spans="4:4">
      <c r="D1843" s="291"/>
    </row>
    <row r="1844" spans="4:4">
      <c r="D1844" s="291"/>
    </row>
    <row r="1845" spans="4:4">
      <c r="D1845" s="291"/>
    </row>
    <row r="1846" spans="4:4">
      <c r="D1846" s="291"/>
    </row>
    <row r="1847" spans="4:4">
      <c r="D1847" s="291"/>
    </row>
    <row r="1848" spans="4:4">
      <c r="D1848" s="291"/>
    </row>
    <row r="1849" spans="4:4">
      <c r="D1849" s="291"/>
    </row>
    <row r="1850" spans="4:4">
      <c r="D1850" s="291"/>
    </row>
    <row r="1851" spans="4:4">
      <c r="D1851" s="291"/>
    </row>
    <row r="1852" spans="4:4">
      <c r="D1852" s="291"/>
    </row>
    <row r="1853" spans="4:4">
      <c r="D1853" s="291"/>
    </row>
    <row r="1854" spans="4:4">
      <c r="D1854" s="291"/>
    </row>
    <row r="1855" spans="4:4">
      <c r="D1855" s="291"/>
    </row>
    <row r="1856" spans="4:4">
      <c r="D1856" s="291"/>
    </row>
    <row r="1857" spans="4:4">
      <c r="D1857" s="291"/>
    </row>
    <row r="1858" spans="4:4">
      <c r="D1858" s="291"/>
    </row>
    <row r="1859" spans="4:4">
      <c r="D1859" s="291"/>
    </row>
    <row r="1860" spans="4:4">
      <c r="D1860" s="291"/>
    </row>
    <row r="1861" spans="4:4">
      <c r="D1861" s="291"/>
    </row>
    <row r="1862" spans="4:4">
      <c r="D1862" s="291"/>
    </row>
    <row r="1863" spans="4:4">
      <c r="D1863" s="291"/>
    </row>
    <row r="1864" spans="4:4">
      <c r="D1864" s="291"/>
    </row>
    <row r="1865" spans="4:4">
      <c r="D1865" s="291"/>
    </row>
    <row r="1866" spans="4:4">
      <c r="D1866" s="291"/>
    </row>
    <row r="1867" spans="4:4">
      <c r="D1867" s="291"/>
    </row>
    <row r="1868" spans="4:4">
      <c r="D1868" s="291"/>
    </row>
    <row r="1869" spans="4:4">
      <c r="D1869" s="291"/>
    </row>
    <row r="1870" spans="4:4">
      <c r="D1870" s="291"/>
    </row>
    <row r="1871" spans="4:4">
      <c r="D1871" s="291"/>
    </row>
    <row r="1872" spans="4:4">
      <c r="D1872" s="291"/>
    </row>
    <row r="1873" spans="4:4">
      <c r="D1873" s="291"/>
    </row>
    <row r="1874" spans="4:4">
      <c r="D1874" s="291"/>
    </row>
    <row r="1875" spans="4:4">
      <c r="D1875" s="291"/>
    </row>
    <row r="1876" spans="4:4">
      <c r="D1876" s="291"/>
    </row>
    <row r="1877" spans="4:4">
      <c r="D1877" s="291"/>
    </row>
    <row r="1878" spans="4:4">
      <c r="D1878" s="291"/>
    </row>
    <row r="1879" spans="4:4">
      <c r="D1879" s="291"/>
    </row>
    <row r="1880" spans="4:4">
      <c r="D1880" s="291"/>
    </row>
    <row r="1881" spans="4:4">
      <c r="D1881" s="291"/>
    </row>
    <row r="1882" spans="4:4">
      <c r="D1882" s="291"/>
    </row>
    <row r="1883" spans="4:4">
      <c r="D1883" s="291"/>
    </row>
    <row r="1884" spans="4:4">
      <c r="D1884" s="291"/>
    </row>
    <row r="1885" spans="4:4">
      <c r="D1885" s="291"/>
    </row>
    <row r="1886" spans="4:4">
      <c r="D1886" s="291"/>
    </row>
    <row r="1887" spans="4:4">
      <c r="D1887" s="291"/>
    </row>
    <row r="1888" spans="4:4">
      <c r="D1888" s="291"/>
    </row>
    <row r="1889" spans="4:4">
      <c r="D1889" s="291"/>
    </row>
    <row r="1890" spans="4:4">
      <c r="D1890" s="291"/>
    </row>
    <row r="1891" spans="4:4">
      <c r="D1891" s="291"/>
    </row>
    <row r="1892" spans="4:4">
      <c r="D1892" s="291"/>
    </row>
    <row r="1893" spans="4:4">
      <c r="D1893" s="291"/>
    </row>
    <row r="1894" spans="4:4">
      <c r="D1894" s="291"/>
    </row>
    <row r="1895" spans="4:4">
      <c r="D1895" s="291"/>
    </row>
    <row r="1896" spans="4:4">
      <c r="D1896" s="291"/>
    </row>
    <row r="1897" spans="4:4">
      <c r="D1897" s="291"/>
    </row>
    <row r="1898" spans="4:4">
      <c r="D1898" s="291"/>
    </row>
    <row r="1899" spans="4:4">
      <c r="D1899" s="291"/>
    </row>
    <row r="1900" spans="4:4">
      <c r="D1900" s="291"/>
    </row>
    <row r="1901" spans="4:4">
      <c r="D1901" s="291"/>
    </row>
    <row r="1902" spans="4:4">
      <c r="D1902" s="291"/>
    </row>
    <row r="1903" spans="4:4">
      <c r="D1903" s="291"/>
    </row>
    <row r="1904" spans="4:4">
      <c r="D1904" s="291"/>
    </row>
    <row r="1905" spans="4:4">
      <c r="D1905" s="291"/>
    </row>
    <row r="1906" spans="4:4">
      <c r="D1906" s="291"/>
    </row>
    <row r="1907" spans="4:4">
      <c r="D1907" s="291"/>
    </row>
    <row r="1908" spans="4:4">
      <c r="D1908" s="291"/>
    </row>
    <row r="1909" spans="4:4">
      <c r="D1909" s="291"/>
    </row>
    <row r="1910" spans="4:4">
      <c r="D1910" s="291"/>
    </row>
    <row r="1911" spans="4:4">
      <c r="D1911" s="291"/>
    </row>
    <row r="1912" spans="4:4">
      <c r="D1912" s="291"/>
    </row>
    <row r="1913" spans="4:4">
      <c r="D1913" s="291"/>
    </row>
    <row r="1914" spans="4:4">
      <c r="D1914" s="291"/>
    </row>
    <row r="1915" spans="4:4">
      <c r="D1915" s="291"/>
    </row>
    <row r="1916" spans="4:4">
      <c r="D1916" s="291"/>
    </row>
    <row r="1917" spans="4:4">
      <c r="D1917" s="291"/>
    </row>
    <row r="1918" spans="4:4">
      <c r="D1918" s="291"/>
    </row>
    <row r="1919" spans="4:4">
      <c r="D1919" s="291"/>
    </row>
    <row r="1920" spans="4:4">
      <c r="D1920" s="291"/>
    </row>
    <row r="1921" spans="4:4">
      <c r="D1921" s="291"/>
    </row>
    <row r="1922" spans="4:4">
      <c r="D1922" s="291"/>
    </row>
    <row r="1923" spans="4:4">
      <c r="D1923" s="291"/>
    </row>
    <row r="1924" spans="4:4">
      <c r="D1924" s="291"/>
    </row>
    <row r="1925" spans="4:4">
      <c r="D1925" s="291"/>
    </row>
    <row r="1926" spans="4:4">
      <c r="D1926" s="291"/>
    </row>
    <row r="1927" spans="4:4">
      <c r="D1927" s="291"/>
    </row>
    <row r="1928" spans="4:4">
      <c r="D1928" s="291"/>
    </row>
    <row r="1929" spans="4:4">
      <c r="D1929" s="291"/>
    </row>
    <row r="1930" spans="4:4">
      <c r="D1930" s="291"/>
    </row>
    <row r="1931" spans="4:4">
      <c r="D1931" s="291"/>
    </row>
    <row r="1932" spans="4:4">
      <c r="D1932" s="291"/>
    </row>
    <row r="1933" spans="4:4">
      <c r="D1933" s="291"/>
    </row>
    <row r="1934" spans="4:4">
      <c r="D1934" s="291"/>
    </row>
    <row r="1935" spans="4:4">
      <c r="D1935" s="291"/>
    </row>
    <row r="1936" spans="4:4">
      <c r="D1936" s="291"/>
    </row>
    <row r="1937" spans="4:4">
      <c r="D1937" s="291"/>
    </row>
    <row r="1938" spans="4:4">
      <c r="D1938" s="291"/>
    </row>
    <row r="1939" spans="4:4">
      <c r="D1939" s="291"/>
    </row>
    <row r="1940" spans="4:4">
      <c r="D1940" s="291"/>
    </row>
    <row r="1941" spans="4:4">
      <c r="D1941" s="291"/>
    </row>
    <row r="1942" spans="4:4">
      <c r="D1942" s="291"/>
    </row>
    <row r="1943" spans="4:4">
      <c r="D1943" s="291"/>
    </row>
    <row r="1944" spans="4:4">
      <c r="D1944" s="291"/>
    </row>
    <row r="1945" spans="4:4">
      <c r="D1945" s="291"/>
    </row>
    <row r="1946" spans="4:4">
      <c r="D1946" s="291"/>
    </row>
    <row r="1947" spans="4:4">
      <c r="D1947" s="291"/>
    </row>
    <row r="1948" spans="4:4">
      <c r="D1948" s="291"/>
    </row>
    <row r="1949" spans="4:4">
      <c r="D1949" s="291"/>
    </row>
    <row r="1950" spans="4:4">
      <c r="D1950" s="291"/>
    </row>
    <row r="1951" spans="4:4">
      <c r="D1951" s="291"/>
    </row>
    <row r="1952" spans="4:4">
      <c r="D1952" s="291"/>
    </row>
    <row r="1953" spans="4:4">
      <c r="D1953" s="291"/>
    </row>
    <row r="1954" spans="4:4">
      <c r="D1954" s="291"/>
    </row>
    <row r="1955" spans="4:4">
      <c r="D1955" s="291"/>
    </row>
    <row r="1956" spans="4:4">
      <c r="D1956" s="291"/>
    </row>
    <row r="1957" spans="4:4">
      <c r="D1957" s="291"/>
    </row>
    <row r="1958" spans="4:4">
      <c r="D1958" s="291"/>
    </row>
    <row r="1959" spans="4:4">
      <c r="D1959" s="291"/>
    </row>
    <row r="1960" spans="4:4">
      <c r="D1960" s="291"/>
    </row>
    <row r="1961" spans="4:4">
      <c r="D1961" s="291"/>
    </row>
    <row r="1962" spans="4:4">
      <c r="D1962" s="291"/>
    </row>
    <row r="1963" spans="4:4">
      <c r="D1963" s="291"/>
    </row>
    <row r="1964" spans="4:4">
      <c r="D1964" s="291"/>
    </row>
    <row r="1965" spans="4:4">
      <c r="D1965" s="291"/>
    </row>
    <row r="1966" spans="4:4">
      <c r="D1966" s="291"/>
    </row>
    <row r="1967" spans="4:4">
      <c r="D1967" s="291"/>
    </row>
    <row r="1968" spans="4:4">
      <c r="D1968" s="291"/>
    </row>
    <row r="1969" spans="4:4">
      <c r="D1969" s="291"/>
    </row>
    <row r="1970" spans="4:4">
      <c r="D1970" s="291"/>
    </row>
    <row r="1971" spans="4:4">
      <c r="D1971" s="291"/>
    </row>
    <row r="1972" spans="4:4">
      <c r="D1972" s="291"/>
    </row>
    <row r="1973" spans="4:4">
      <c r="D1973" s="291"/>
    </row>
    <row r="1974" spans="4:4">
      <c r="D1974" s="291"/>
    </row>
    <row r="1975" spans="4:4">
      <c r="D1975" s="291"/>
    </row>
    <row r="1976" spans="4:4">
      <c r="D1976" s="291"/>
    </row>
    <row r="1977" spans="4:4">
      <c r="D1977" s="291"/>
    </row>
    <row r="1978" spans="4:4">
      <c r="D1978" s="291"/>
    </row>
    <row r="1979" spans="4:4">
      <c r="D1979" s="291"/>
    </row>
    <row r="1980" spans="4:4">
      <c r="D1980" s="291"/>
    </row>
    <row r="1981" spans="4:4">
      <c r="D1981" s="291"/>
    </row>
    <row r="1982" spans="4:4">
      <c r="D1982" s="291"/>
    </row>
    <row r="1983" spans="4:4">
      <c r="D1983" s="291"/>
    </row>
    <row r="1984" spans="4:4">
      <c r="D1984" s="291"/>
    </row>
    <row r="1985" spans="4:4">
      <c r="D1985" s="291"/>
    </row>
    <row r="1986" spans="4:4">
      <c r="D1986" s="291"/>
    </row>
    <row r="1987" spans="4:4">
      <c r="D1987" s="291"/>
    </row>
    <row r="1988" spans="4:4">
      <c r="D1988" s="291"/>
    </row>
    <row r="1989" spans="4:4">
      <c r="D1989" s="291"/>
    </row>
    <row r="1990" spans="4:4">
      <c r="D1990" s="291"/>
    </row>
    <row r="1991" spans="4:4">
      <c r="D1991" s="291"/>
    </row>
    <row r="1992" spans="4:4">
      <c r="D1992" s="291"/>
    </row>
    <row r="1993" spans="4:4">
      <c r="D1993" s="291"/>
    </row>
    <row r="1994" spans="4:4">
      <c r="D1994" s="291"/>
    </row>
    <row r="1995" spans="4:4">
      <c r="D1995" s="291"/>
    </row>
    <row r="1996" spans="4:4">
      <c r="D1996" s="291"/>
    </row>
    <row r="1997" spans="4:4">
      <c r="D1997" s="291"/>
    </row>
    <row r="1998" spans="4:4">
      <c r="D1998" s="291"/>
    </row>
    <row r="1999" spans="4:4">
      <c r="D1999" s="291"/>
    </row>
    <row r="2000" spans="4:4">
      <c r="D2000" s="291"/>
    </row>
    <row r="2001" spans="4:4">
      <c r="D2001" s="291"/>
    </row>
    <row r="2002" spans="4:4">
      <c r="D2002" s="291"/>
    </row>
    <row r="2003" spans="4:4">
      <c r="D2003" s="291"/>
    </row>
    <row r="2004" spans="4:4">
      <c r="D2004" s="291"/>
    </row>
    <row r="2005" spans="4:4">
      <c r="D2005" s="291"/>
    </row>
    <row r="2006" spans="4:4">
      <c r="D2006" s="291"/>
    </row>
    <row r="2007" spans="4:4">
      <c r="D2007" s="291"/>
    </row>
    <row r="2008" spans="4:4">
      <c r="D2008" s="291"/>
    </row>
    <row r="2009" spans="4:4">
      <c r="D2009" s="291"/>
    </row>
    <row r="2010" spans="4:4">
      <c r="D2010" s="291"/>
    </row>
    <row r="2011" spans="4:4">
      <c r="D2011" s="291"/>
    </row>
    <row r="2012" spans="4:4">
      <c r="D2012" s="291"/>
    </row>
    <row r="2013" spans="4:4">
      <c r="D2013" s="291"/>
    </row>
    <row r="2014" spans="4:4">
      <c r="D2014" s="291"/>
    </row>
    <row r="2015" spans="4:4">
      <c r="D2015" s="291"/>
    </row>
    <row r="2016" spans="4:4">
      <c r="D2016" s="291"/>
    </row>
    <row r="2017" spans="4:4">
      <c r="D2017" s="291"/>
    </row>
    <row r="2018" spans="4:4">
      <c r="D2018" s="291"/>
    </row>
    <row r="2019" spans="4:4">
      <c r="D2019" s="291"/>
    </row>
    <row r="2020" spans="4:4">
      <c r="D2020" s="291"/>
    </row>
    <row r="2021" spans="4:4">
      <c r="D2021" s="291"/>
    </row>
    <row r="2022" spans="4:4">
      <c r="D2022" s="291"/>
    </row>
    <row r="2023" spans="4:4">
      <c r="D2023" s="291"/>
    </row>
    <row r="2024" spans="4:4">
      <c r="D2024" s="291"/>
    </row>
    <row r="2025" spans="4:4">
      <c r="D2025" s="291"/>
    </row>
    <row r="2026" spans="4:4">
      <c r="D2026" s="291"/>
    </row>
    <row r="2027" spans="4:4">
      <c r="D2027" s="291"/>
    </row>
    <row r="2028" spans="4:4">
      <c r="D2028" s="291"/>
    </row>
    <row r="2029" spans="4:4">
      <c r="D2029" s="291"/>
    </row>
    <row r="2030" spans="4:4">
      <c r="D2030" s="291"/>
    </row>
    <row r="2031" spans="4:4">
      <c r="D2031" s="291"/>
    </row>
    <row r="2032" spans="4:4">
      <c r="D2032" s="291"/>
    </row>
    <row r="2033" spans="4:4">
      <c r="D2033" s="291"/>
    </row>
    <row r="2034" spans="4:4">
      <c r="D2034" s="291"/>
    </row>
    <row r="2035" spans="4:4">
      <c r="D2035" s="291"/>
    </row>
    <row r="2036" spans="4:4">
      <c r="D2036" s="291"/>
    </row>
    <row r="2037" spans="4:4">
      <c r="D2037" s="291"/>
    </row>
    <row r="2038" spans="4:4">
      <c r="D2038" s="291"/>
    </row>
    <row r="2039" spans="4:4">
      <c r="D2039" s="291"/>
    </row>
    <row r="2040" spans="4:4">
      <c r="D2040" s="291"/>
    </row>
    <row r="2041" spans="4:4">
      <c r="D2041" s="291"/>
    </row>
    <row r="2042" spans="4:4">
      <c r="D2042" s="291"/>
    </row>
    <row r="2043" spans="4:4">
      <c r="D2043" s="291"/>
    </row>
    <row r="2044" spans="4:4">
      <c r="D2044" s="291"/>
    </row>
    <row r="2045" spans="4:4">
      <c r="D2045" s="291"/>
    </row>
    <row r="2046" spans="4:4">
      <c r="D2046" s="291"/>
    </row>
    <row r="2047" spans="4:4">
      <c r="D2047" s="291"/>
    </row>
    <row r="2048" spans="4:4">
      <c r="D2048" s="291"/>
    </row>
    <row r="2049" spans="4:4">
      <c r="D2049" s="291"/>
    </row>
    <row r="2050" spans="4:4">
      <c r="D2050" s="291"/>
    </row>
    <row r="2051" spans="4:4">
      <c r="D2051" s="291"/>
    </row>
    <row r="2052" spans="4:4">
      <c r="D2052" s="291"/>
    </row>
    <row r="2053" spans="4:4">
      <c r="D2053" s="291"/>
    </row>
    <row r="2054" spans="4:4">
      <c r="D2054" s="291"/>
    </row>
    <row r="2055" spans="4:4">
      <c r="D2055" s="291"/>
    </row>
    <row r="2056" spans="4:4">
      <c r="D2056" s="291"/>
    </row>
    <row r="2057" spans="4:4">
      <c r="D2057" s="291"/>
    </row>
    <row r="2058" spans="4:4">
      <c r="D2058" s="291"/>
    </row>
    <row r="2059" spans="4:4">
      <c r="D2059" s="291"/>
    </row>
    <row r="2060" spans="4:4">
      <c r="D2060" s="291"/>
    </row>
    <row r="2061" spans="4:4">
      <c r="D2061" s="291"/>
    </row>
    <row r="2062" spans="4:4">
      <c r="D2062" s="291"/>
    </row>
    <row r="2063" spans="4:4">
      <c r="D2063" s="291"/>
    </row>
    <row r="2064" spans="4:4">
      <c r="D2064" s="291"/>
    </row>
    <row r="2065" spans="4:4">
      <c r="D2065" s="291"/>
    </row>
    <row r="2066" spans="4:4">
      <c r="D2066" s="291"/>
    </row>
    <row r="2067" spans="4:4">
      <c r="D2067" s="291"/>
    </row>
    <row r="2068" spans="4:4">
      <c r="D2068" s="291"/>
    </row>
    <row r="2069" spans="4:4">
      <c r="D2069" s="291"/>
    </row>
    <row r="2070" spans="4:4">
      <c r="D2070" s="291"/>
    </row>
    <row r="2071" spans="4:4">
      <c r="D2071" s="291"/>
    </row>
    <row r="2072" spans="4:4">
      <c r="D2072" s="291"/>
    </row>
    <row r="2073" spans="4:4">
      <c r="D2073" s="291"/>
    </row>
    <row r="2074" spans="4:4">
      <c r="D2074" s="291"/>
    </row>
    <row r="2075" spans="4:4">
      <c r="D2075" s="291"/>
    </row>
    <row r="2076" spans="4:4">
      <c r="D2076" s="291"/>
    </row>
    <row r="2077" spans="4:4">
      <c r="D2077" s="291"/>
    </row>
    <row r="2078" spans="4:4">
      <c r="D2078" s="291"/>
    </row>
    <row r="2079" spans="4:4">
      <c r="D2079" s="291"/>
    </row>
    <row r="2080" spans="4:4">
      <c r="D2080" s="291"/>
    </row>
    <row r="2081" spans="4:4">
      <c r="D2081" s="291"/>
    </row>
    <row r="2082" spans="4:4">
      <c r="D2082" s="291"/>
    </row>
    <row r="2083" spans="4:4">
      <c r="D2083" s="291"/>
    </row>
    <row r="2084" spans="4:4">
      <c r="D2084" s="291"/>
    </row>
    <row r="2085" spans="4:4">
      <c r="D2085" s="291"/>
    </row>
    <row r="2086" spans="4:4">
      <c r="D2086" s="291"/>
    </row>
    <row r="2087" spans="4:4">
      <c r="D2087" s="291"/>
    </row>
    <row r="2088" spans="4:4">
      <c r="D2088" s="291"/>
    </row>
    <row r="2089" spans="4:4">
      <c r="D2089" s="291"/>
    </row>
    <row r="2090" spans="4:4">
      <c r="D2090" s="291"/>
    </row>
    <row r="2091" spans="4:4">
      <c r="D2091" s="291"/>
    </row>
    <row r="2092" spans="4:4">
      <c r="D2092" s="291"/>
    </row>
    <row r="2093" spans="4:4">
      <c r="D2093" s="291"/>
    </row>
    <row r="2094" spans="4:4">
      <c r="D2094" s="291"/>
    </row>
    <row r="2095" spans="4:4">
      <c r="D2095" s="291"/>
    </row>
    <row r="2096" spans="4:4">
      <c r="D2096" s="291"/>
    </row>
    <row r="2097" spans="4:4">
      <c r="D2097" s="291"/>
    </row>
    <row r="2098" spans="4:4">
      <c r="D2098" s="291"/>
    </row>
    <row r="2099" spans="4:4">
      <c r="D2099" s="291"/>
    </row>
    <row r="2100" spans="4:4">
      <c r="D2100" s="291"/>
    </row>
    <row r="2101" spans="4:4">
      <c r="D2101" s="291"/>
    </row>
    <row r="2102" spans="4:4">
      <c r="D2102" s="291"/>
    </row>
    <row r="2103" spans="4:4">
      <c r="D2103" s="291"/>
    </row>
    <row r="2104" spans="4:4">
      <c r="D2104" s="291"/>
    </row>
    <row r="2105" spans="4:4">
      <c r="D2105" s="291"/>
    </row>
    <row r="2106" spans="4:4">
      <c r="D2106" s="291"/>
    </row>
    <row r="2107" spans="4:4">
      <c r="D2107" s="291"/>
    </row>
    <row r="2108" spans="4:4">
      <c r="D2108" s="291"/>
    </row>
    <row r="2109" spans="4:4">
      <c r="D2109" s="291"/>
    </row>
    <row r="2110" spans="4:4">
      <c r="D2110" s="291"/>
    </row>
    <row r="2111" spans="4:4">
      <c r="D2111" s="291"/>
    </row>
    <row r="2112" spans="4:4">
      <c r="D2112" s="291"/>
    </row>
    <row r="2113" spans="4:4">
      <c r="D2113" s="291"/>
    </row>
    <row r="2114" spans="4:4">
      <c r="D2114" s="291"/>
    </row>
    <row r="2115" spans="4:4">
      <c r="D2115" s="291"/>
    </row>
    <row r="2116" spans="4:4">
      <c r="D2116" s="291"/>
    </row>
    <row r="2117" spans="4:4">
      <c r="D2117" s="291"/>
    </row>
    <row r="2118" spans="4:4">
      <c r="D2118" s="291"/>
    </row>
    <row r="2119" spans="4:4">
      <c r="D2119" s="291"/>
    </row>
    <row r="2120" spans="4:4">
      <c r="D2120" s="291"/>
    </row>
    <row r="2121" spans="4:4">
      <c r="D2121" s="291"/>
    </row>
    <row r="2122" spans="4:4">
      <c r="D2122" s="291"/>
    </row>
    <row r="2123" spans="4:4">
      <c r="D2123" s="291"/>
    </row>
    <row r="2124" spans="4:4">
      <c r="D2124" s="291"/>
    </row>
    <row r="2125" spans="4:4">
      <c r="D2125" s="291"/>
    </row>
    <row r="2126" spans="4:4">
      <c r="D2126" s="291"/>
    </row>
    <row r="2127" spans="4:4">
      <c r="D2127" s="291"/>
    </row>
    <row r="2128" spans="4:4">
      <c r="D2128" s="291"/>
    </row>
    <row r="2129" spans="4:4">
      <c r="D2129" s="291"/>
    </row>
    <row r="2130" spans="4:4">
      <c r="D2130" s="291"/>
    </row>
    <row r="2131" spans="4:4">
      <c r="D2131" s="291"/>
    </row>
    <row r="2132" spans="4:4">
      <c r="D2132" s="291"/>
    </row>
    <row r="2133" spans="4:4">
      <c r="D2133" s="291"/>
    </row>
    <row r="2134" spans="4:4">
      <c r="D2134" s="291"/>
    </row>
    <row r="2135" spans="4:4">
      <c r="D2135" s="291"/>
    </row>
    <row r="2136" spans="4:4">
      <c r="D2136" s="291"/>
    </row>
    <row r="2137" spans="4:4">
      <c r="D2137" s="291"/>
    </row>
    <row r="2138" spans="4:4">
      <c r="D2138" s="291"/>
    </row>
    <row r="2139" spans="4:4">
      <c r="D2139" s="291"/>
    </row>
    <row r="2140" spans="4:4">
      <c r="D2140" s="291"/>
    </row>
    <row r="2141" spans="4:4">
      <c r="D2141" s="291"/>
    </row>
    <row r="2142" spans="4:4">
      <c r="D2142" s="291"/>
    </row>
    <row r="2143" spans="4:4">
      <c r="D2143" s="291"/>
    </row>
    <row r="2144" spans="4:4">
      <c r="D2144" s="291"/>
    </row>
    <row r="2145" spans="4:4">
      <c r="D2145" s="291"/>
    </row>
    <row r="2146" spans="4:4">
      <c r="D2146" s="291"/>
    </row>
    <row r="2147" spans="4:4">
      <c r="D2147" s="291"/>
    </row>
    <row r="2148" spans="4:4">
      <c r="D2148" s="291"/>
    </row>
    <row r="2149" spans="4:4">
      <c r="D2149" s="291"/>
    </row>
    <row r="2150" spans="4:4">
      <c r="D2150" s="291"/>
    </row>
    <row r="2151" spans="4:4">
      <c r="D2151" s="291"/>
    </row>
    <row r="2152" spans="4:4">
      <c r="D2152" s="291"/>
    </row>
    <row r="2153" spans="4:4">
      <c r="D2153" s="291"/>
    </row>
    <row r="2154" spans="4:4">
      <c r="D2154" s="291"/>
    </row>
    <row r="2155" spans="4:4">
      <c r="D2155" s="291"/>
    </row>
    <row r="2156" spans="4:4">
      <c r="D2156" s="291"/>
    </row>
    <row r="2157" spans="4:4">
      <c r="D2157" s="291"/>
    </row>
    <row r="2158" spans="4:4">
      <c r="D2158" s="291"/>
    </row>
    <row r="2159" spans="4:4">
      <c r="D2159" s="291"/>
    </row>
    <row r="2160" spans="4:4">
      <c r="D2160" s="291"/>
    </row>
    <row r="2161" spans="4:4">
      <c r="D2161" s="291"/>
    </row>
    <row r="2162" spans="4:4">
      <c r="D2162" s="291"/>
    </row>
    <row r="2163" spans="4:4">
      <c r="D2163" s="291"/>
    </row>
    <row r="2164" spans="4:4">
      <c r="D2164" s="291"/>
    </row>
    <row r="2165" spans="4:4">
      <c r="D2165" s="291"/>
    </row>
    <row r="2166" spans="4:4">
      <c r="D2166" s="291"/>
    </row>
    <row r="2167" spans="4:4">
      <c r="D2167" s="291"/>
    </row>
    <row r="2168" spans="4:4">
      <c r="D2168" s="291"/>
    </row>
    <row r="2169" spans="4:4">
      <c r="D2169" s="291"/>
    </row>
    <row r="2170" spans="4:4">
      <c r="D2170" s="291"/>
    </row>
    <row r="2171" spans="4:4">
      <c r="D2171" s="291"/>
    </row>
    <row r="2172" spans="4:4">
      <c r="D2172" s="291"/>
    </row>
    <row r="2173" spans="4:4">
      <c r="D2173" s="291"/>
    </row>
    <row r="2174" spans="4:4">
      <c r="D2174" s="291"/>
    </row>
    <row r="2175" spans="4:4">
      <c r="D2175" s="291"/>
    </row>
    <row r="2176" spans="4:4">
      <c r="D2176" s="291"/>
    </row>
    <row r="2177" spans="4:4">
      <c r="D2177" s="291"/>
    </row>
    <row r="2178" spans="4:4">
      <c r="D2178" s="291"/>
    </row>
    <row r="2179" spans="4:4">
      <c r="D2179" s="291"/>
    </row>
    <row r="2180" spans="4:4">
      <c r="D2180" s="291"/>
    </row>
    <row r="2181" spans="4:4">
      <c r="D2181" s="291"/>
    </row>
    <row r="2182" spans="4:4">
      <c r="D2182" s="291"/>
    </row>
    <row r="2183" spans="4:4">
      <c r="D2183" s="291"/>
    </row>
    <row r="2184" spans="4:4">
      <c r="D2184" s="291"/>
    </row>
    <row r="2185" spans="4:4">
      <c r="D2185" s="291"/>
    </row>
    <row r="2186" spans="4:4">
      <c r="D2186" s="291"/>
    </row>
    <row r="2187" spans="4:4">
      <c r="D2187" s="291"/>
    </row>
    <row r="2188" spans="4:4">
      <c r="D2188" s="291"/>
    </row>
    <row r="2189" spans="4:4">
      <c r="D2189" s="291"/>
    </row>
    <row r="2190" spans="4:4">
      <c r="D2190" s="291"/>
    </row>
    <row r="2191" spans="4:4">
      <c r="D2191" s="291"/>
    </row>
    <row r="2192" spans="4:4">
      <c r="D2192" s="291"/>
    </row>
    <row r="2193" spans="4:4">
      <c r="D2193" s="291"/>
    </row>
    <row r="2194" spans="4:4">
      <c r="D2194" s="291"/>
    </row>
    <row r="2195" spans="4:4">
      <c r="D2195" s="291"/>
    </row>
    <row r="2196" spans="4:4">
      <c r="D2196" s="291"/>
    </row>
    <row r="2197" spans="4:4">
      <c r="D2197" s="291"/>
    </row>
    <row r="2198" spans="4:4">
      <c r="D2198" s="291"/>
    </row>
    <row r="2199" spans="4:4">
      <c r="D2199" s="291"/>
    </row>
    <row r="2200" spans="4:4">
      <c r="D2200" s="291"/>
    </row>
    <row r="2201" spans="4:4">
      <c r="D2201" s="291"/>
    </row>
    <row r="2202" spans="4:4">
      <c r="D2202" s="291"/>
    </row>
    <row r="2203" spans="4:4">
      <c r="D2203" s="291"/>
    </row>
    <row r="2204" spans="4:4">
      <c r="D2204" s="291"/>
    </row>
    <row r="2205" spans="4:4">
      <c r="D2205" s="291"/>
    </row>
    <row r="2206" spans="4:4">
      <c r="D2206" s="291"/>
    </row>
    <row r="2207" spans="4:4">
      <c r="D2207" s="291"/>
    </row>
    <row r="2208" spans="4:4">
      <c r="D2208" s="291"/>
    </row>
    <row r="2209" spans="4:4">
      <c r="D2209" s="291"/>
    </row>
    <row r="2210" spans="4:4">
      <c r="D2210" s="291"/>
    </row>
    <row r="2211" spans="4:4">
      <c r="D2211" s="291"/>
    </row>
    <row r="2212" spans="4:4">
      <c r="D2212" s="291"/>
    </row>
    <row r="2213" spans="4:4">
      <c r="D2213" s="291"/>
    </row>
    <row r="2214" spans="4:4">
      <c r="D2214" s="291"/>
    </row>
    <row r="2215" spans="4:4">
      <c r="D2215" s="291"/>
    </row>
    <row r="2216" spans="4:4">
      <c r="D2216" s="291"/>
    </row>
    <row r="2217" spans="4:4">
      <c r="D2217" s="291"/>
    </row>
    <row r="2218" spans="4:4">
      <c r="D2218" s="291"/>
    </row>
    <row r="2219" spans="4:4">
      <c r="D2219" s="291"/>
    </row>
    <row r="2220" spans="4:4">
      <c r="D2220" s="291"/>
    </row>
    <row r="2221" spans="4:4">
      <c r="D2221" s="291"/>
    </row>
    <row r="2222" spans="4:4">
      <c r="D2222" s="291"/>
    </row>
    <row r="2223" spans="4:4">
      <c r="D2223" s="291"/>
    </row>
    <row r="2224" spans="4:4">
      <c r="D2224" s="291"/>
    </row>
    <row r="2225" spans="4:4">
      <c r="D2225" s="291"/>
    </row>
    <row r="2226" spans="4:4">
      <c r="D2226" s="291"/>
    </row>
    <row r="2227" spans="4:4">
      <c r="D2227" s="291"/>
    </row>
    <row r="2228" spans="4:4">
      <c r="D2228" s="291"/>
    </row>
    <row r="2229" spans="4:4">
      <c r="D2229" s="291"/>
    </row>
    <row r="2230" spans="4:4">
      <c r="D2230" s="291"/>
    </row>
    <row r="2231" spans="4:4">
      <c r="D2231" s="291"/>
    </row>
    <row r="2232" spans="4:4">
      <c r="D2232" s="291"/>
    </row>
    <row r="2233" spans="4:4">
      <c r="D2233" s="291"/>
    </row>
    <row r="2234" spans="4:4">
      <c r="D2234" s="291"/>
    </row>
    <row r="2235" spans="4:4">
      <c r="D2235" s="291"/>
    </row>
    <row r="2236" spans="4:4">
      <c r="D2236" s="291"/>
    </row>
    <row r="2237" spans="4:4">
      <c r="D2237" s="291"/>
    </row>
    <row r="2238" spans="4:4">
      <c r="D2238" s="291"/>
    </row>
    <row r="2239" spans="4:4">
      <c r="D2239" s="291"/>
    </row>
    <row r="2240" spans="4:4">
      <c r="D2240" s="291"/>
    </row>
    <row r="2241" spans="4:4">
      <c r="D2241" s="291"/>
    </row>
    <row r="2242" spans="4:4">
      <c r="D2242" s="291"/>
    </row>
    <row r="2243" spans="4:4">
      <c r="D2243" s="291"/>
    </row>
    <row r="2244" spans="4:4">
      <c r="D2244" s="291"/>
    </row>
    <row r="2245" spans="4:4">
      <c r="D2245" s="291"/>
    </row>
    <row r="2246" spans="4:4">
      <c r="D2246" s="291"/>
    </row>
    <row r="2247" spans="4:4">
      <c r="D2247" s="291"/>
    </row>
    <row r="2248" spans="4:4">
      <c r="D2248" s="291"/>
    </row>
    <row r="2249" spans="4:4">
      <c r="D2249" s="291"/>
    </row>
    <row r="2250" spans="4:4">
      <c r="D2250" s="291"/>
    </row>
    <row r="2251" spans="4:4">
      <c r="D2251" s="291"/>
    </row>
    <row r="2252" spans="4:4">
      <c r="D2252" s="291"/>
    </row>
    <row r="2253" spans="4:4">
      <c r="D2253" s="291"/>
    </row>
    <row r="2254" spans="4:4">
      <c r="D2254" s="291"/>
    </row>
    <row r="2255" spans="4:4">
      <c r="D2255" s="291"/>
    </row>
    <row r="2256" spans="4:4">
      <c r="D2256" s="291"/>
    </row>
    <row r="2257" spans="4:4">
      <c r="D2257" s="291"/>
    </row>
    <row r="2258" spans="4:4">
      <c r="D2258" s="291"/>
    </row>
    <row r="2259" spans="4:4">
      <c r="D2259" s="291"/>
    </row>
    <row r="2260" spans="4:4">
      <c r="D2260" s="291"/>
    </row>
    <row r="2261" spans="4:4">
      <c r="D2261" s="291"/>
    </row>
    <row r="2262" spans="4:4">
      <c r="D2262" s="291"/>
    </row>
    <row r="2263" spans="4:4">
      <c r="D2263" s="291"/>
    </row>
    <row r="2264" spans="4:4">
      <c r="D2264" s="291"/>
    </row>
    <row r="2265" spans="4:4">
      <c r="D2265" s="291"/>
    </row>
    <row r="2266" spans="4:4">
      <c r="D2266" s="291"/>
    </row>
    <row r="2267" spans="4:4">
      <c r="D2267" s="291"/>
    </row>
    <row r="2268" spans="4:4">
      <c r="D2268" s="291"/>
    </row>
    <row r="2269" spans="4:4">
      <c r="D2269" s="291"/>
    </row>
    <row r="2270" spans="4:4">
      <c r="D2270" s="291"/>
    </row>
    <row r="2271" spans="4:4">
      <c r="D2271" s="291"/>
    </row>
    <row r="2272" spans="4:4">
      <c r="D2272" s="291"/>
    </row>
    <row r="2273" spans="4:4">
      <c r="D2273" s="291"/>
    </row>
    <row r="2274" spans="4:4">
      <c r="D2274" s="291"/>
    </row>
    <row r="2275" spans="4:4">
      <c r="D2275" s="291"/>
    </row>
    <row r="2276" spans="4:4">
      <c r="D2276" s="291"/>
    </row>
    <row r="2277" spans="4:4">
      <c r="D2277" s="291"/>
    </row>
    <row r="2278" spans="4:4">
      <c r="D2278" s="291"/>
    </row>
    <row r="2279" spans="4:4">
      <c r="D2279" s="291"/>
    </row>
    <row r="2280" spans="4:4">
      <c r="D2280" s="291"/>
    </row>
    <row r="2281" spans="4:4">
      <c r="D2281" s="291"/>
    </row>
    <row r="2282" spans="4:4">
      <c r="D2282" s="291"/>
    </row>
    <row r="2283" spans="4:4">
      <c r="D2283" s="291"/>
    </row>
    <row r="2284" spans="4:4">
      <c r="D2284" s="291"/>
    </row>
    <row r="2285" spans="4:4">
      <c r="D2285" s="291"/>
    </row>
    <row r="2286" spans="4:4">
      <c r="D2286" s="291"/>
    </row>
    <row r="2287" spans="4:4">
      <c r="D2287" s="291"/>
    </row>
    <row r="2288" spans="4:4">
      <c r="D2288" s="291"/>
    </row>
    <row r="2289" spans="4:4">
      <c r="D2289" s="291"/>
    </row>
    <row r="2290" spans="4:4">
      <c r="D2290" s="291"/>
    </row>
    <row r="2291" spans="4:4">
      <c r="D2291" s="291"/>
    </row>
    <row r="2292" spans="4:4">
      <c r="D2292" s="291"/>
    </row>
    <row r="2293" spans="4:4">
      <c r="D2293" s="291"/>
    </row>
    <row r="2294" spans="4:4">
      <c r="D2294" s="291"/>
    </row>
    <row r="2295" spans="4:4">
      <c r="D2295" s="291"/>
    </row>
    <row r="2296" spans="4:4">
      <c r="D2296" s="291"/>
    </row>
    <row r="2297" spans="4:4">
      <c r="D2297" s="291"/>
    </row>
    <row r="2298" spans="4:4">
      <c r="D2298" s="291"/>
    </row>
    <row r="2299" spans="4:4">
      <c r="D2299" s="291"/>
    </row>
    <row r="2300" spans="4:4">
      <c r="D2300" s="291"/>
    </row>
    <row r="2301" spans="4:4">
      <c r="D2301" s="291"/>
    </row>
    <row r="2302" spans="4:4">
      <c r="D2302" s="291"/>
    </row>
    <row r="2303" spans="4:4">
      <c r="D2303" s="291"/>
    </row>
    <row r="2304" spans="4:4">
      <c r="D2304" s="291"/>
    </row>
    <row r="2305" spans="4:4">
      <c r="D2305" s="291"/>
    </row>
    <row r="2306" spans="4:4">
      <c r="D2306" s="291"/>
    </row>
    <row r="2307" spans="4:4">
      <c r="D2307" s="291"/>
    </row>
    <row r="2308" spans="4:4">
      <c r="D2308" s="291"/>
    </row>
    <row r="2309" spans="4:4">
      <c r="D2309" s="291"/>
    </row>
    <row r="2310" spans="4:4">
      <c r="D2310" s="291"/>
    </row>
    <row r="2311" spans="4:4">
      <c r="D2311" s="291"/>
    </row>
    <row r="2312" spans="4:4">
      <c r="D2312" s="291"/>
    </row>
    <row r="2313" spans="4:4">
      <c r="D2313" s="291"/>
    </row>
    <row r="2314" spans="4:4">
      <c r="D2314" s="291"/>
    </row>
    <row r="2315" spans="4:4">
      <c r="D2315" s="291"/>
    </row>
    <row r="2316" spans="4:4">
      <c r="D2316" s="291"/>
    </row>
    <row r="2317" spans="4:4">
      <c r="D2317" s="291"/>
    </row>
    <row r="2318" spans="4:4">
      <c r="D2318" s="291"/>
    </row>
    <row r="2319" spans="4:4">
      <c r="D2319" s="291"/>
    </row>
    <row r="2320" spans="4:4">
      <c r="D2320" s="291"/>
    </row>
    <row r="2321" spans="4:4">
      <c r="D2321" s="291"/>
    </row>
    <row r="2322" spans="4:4">
      <c r="D2322" s="291"/>
    </row>
    <row r="2323" spans="4:4">
      <c r="D2323" s="291"/>
    </row>
    <row r="2324" spans="4:4">
      <c r="D2324" s="291"/>
    </row>
    <row r="2325" spans="4:4">
      <c r="D2325" s="291"/>
    </row>
    <row r="2326" spans="4:4">
      <c r="D2326" s="291"/>
    </row>
    <row r="2327" spans="4:4">
      <c r="D2327" s="291"/>
    </row>
    <row r="2328" spans="4:4">
      <c r="D2328" s="291"/>
    </row>
    <row r="2329" spans="4:4">
      <c r="D2329" s="291"/>
    </row>
    <row r="2330" spans="4:4">
      <c r="D2330" s="291"/>
    </row>
    <row r="2331" spans="4:4">
      <c r="D2331" s="291"/>
    </row>
    <row r="2332" spans="4:4">
      <c r="D2332" s="291"/>
    </row>
    <row r="2333" spans="4:4">
      <c r="D2333" s="291"/>
    </row>
    <row r="2334" spans="4:4">
      <c r="D2334" s="291"/>
    </row>
    <row r="2335" spans="4:4">
      <c r="D2335" s="291"/>
    </row>
    <row r="2336" spans="4:4">
      <c r="D2336" s="291"/>
    </row>
    <row r="2337" spans="4:4">
      <c r="D2337" s="291"/>
    </row>
    <row r="2338" spans="4:4">
      <c r="D2338" s="291"/>
    </row>
    <row r="2339" spans="4:4">
      <c r="D2339" s="291"/>
    </row>
    <row r="2340" spans="4:4">
      <c r="D2340" s="291"/>
    </row>
    <row r="2341" spans="4:4">
      <c r="D2341" s="291"/>
    </row>
    <row r="2342" spans="4:4">
      <c r="D2342" s="291"/>
    </row>
    <row r="2343" spans="4:4">
      <c r="D2343" s="291"/>
    </row>
    <row r="2344" spans="4:4">
      <c r="D2344" s="291"/>
    </row>
    <row r="2345" spans="4:4">
      <c r="D2345" s="291"/>
    </row>
    <row r="2346" spans="4:4">
      <c r="D2346" s="291"/>
    </row>
    <row r="2347" spans="4:4">
      <c r="D2347" s="291"/>
    </row>
    <row r="2348" spans="4:4">
      <c r="D2348" s="291"/>
    </row>
    <row r="2349" spans="4:4">
      <c r="D2349" s="291"/>
    </row>
    <row r="2350" spans="4:4">
      <c r="D2350" s="291"/>
    </row>
    <row r="2351" spans="4:4">
      <c r="D2351" s="291"/>
    </row>
    <row r="2352" spans="4:4">
      <c r="D2352" s="291"/>
    </row>
    <row r="2353" spans="4:4">
      <c r="D2353" s="291"/>
    </row>
    <row r="2354" spans="4:4">
      <c r="D2354" s="291"/>
    </row>
    <row r="2355" spans="4:4">
      <c r="D2355" s="291"/>
    </row>
    <row r="2356" spans="4:4">
      <c r="D2356" s="291"/>
    </row>
    <row r="2357" spans="4:4">
      <c r="D2357" s="291"/>
    </row>
    <row r="2358" spans="4:4">
      <c r="D2358" s="291"/>
    </row>
    <row r="2359" spans="4:4">
      <c r="D2359" s="291"/>
    </row>
    <row r="2360" spans="4:4">
      <c r="D2360" s="291"/>
    </row>
    <row r="2361" spans="4:4">
      <c r="D2361" s="291"/>
    </row>
    <row r="2362" spans="4:4">
      <c r="D2362" s="291"/>
    </row>
    <row r="2363" spans="4:4">
      <c r="D2363" s="291"/>
    </row>
    <row r="2364" spans="4:4">
      <c r="D2364" s="291"/>
    </row>
    <row r="2365" spans="4:4">
      <c r="D2365" s="291"/>
    </row>
    <row r="2366" spans="4:4">
      <c r="D2366" s="291"/>
    </row>
    <row r="2367" spans="4:4">
      <c r="D2367" s="291"/>
    </row>
    <row r="2368" spans="4:4">
      <c r="D2368" s="291"/>
    </row>
    <row r="2369" spans="4:4">
      <c r="D2369" s="291"/>
    </row>
    <row r="2370" spans="4:4">
      <c r="D2370" s="291"/>
    </row>
    <row r="2371" spans="4:4">
      <c r="D2371" s="291"/>
    </row>
    <row r="2372" spans="4:4">
      <c r="D2372" s="291"/>
    </row>
    <row r="2373" spans="4:4">
      <c r="D2373" s="291"/>
    </row>
    <row r="2374" spans="4:4">
      <c r="D2374" s="291"/>
    </row>
    <row r="2375" spans="4:4">
      <c r="D2375" s="291"/>
    </row>
    <row r="2376" spans="4:4">
      <c r="D2376" s="291"/>
    </row>
    <row r="2377" spans="4:4">
      <c r="D2377" s="291"/>
    </row>
    <row r="2378" spans="4:4">
      <c r="D2378" s="291"/>
    </row>
    <row r="2379" spans="4:4">
      <c r="D2379" s="291"/>
    </row>
    <row r="2380" spans="4:4">
      <c r="D2380" s="291"/>
    </row>
    <row r="2381" spans="4:4">
      <c r="D2381" s="291"/>
    </row>
    <row r="2382" spans="4:4">
      <c r="D2382" s="291"/>
    </row>
    <row r="2383" spans="4:4">
      <c r="D2383" s="291"/>
    </row>
    <row r="2384" spans="4:4">
      <c r="D2384" s="291"/>
    </row>
    <row r="2385" spans="4:4">
      <c r="D2385" s="291"/>
    </row>
    <row r="2386" spans="4:4">
      <c r="D2386" s="291"/>
    </row>
    <row r="2387" spans="4:4">
      <c r="D2387" s="291"/>
    </row>
    <row r="2388" spans="4:4">
      <c r="D2388" s="291"/>
    </row>
    <row r="2389" spans="4:4">
      <c r="D2389" s="291"/>
    </row>
    <row r="2390" spans="4:4">
      <c r="D2390" s="291"/>
    </row>
    <row r="2391" spans="4:4">
      <c r="D2391" s="291"/>
    </row>
    <row r="2392" spans="4:4">
      <c r="D2392" s="291"/>
    </row>
    <row r="2393" spans="4:4">
      <c r="D2393" s="291"/>
    </row>
    <row r="2394" spans="4:4">
      <c r="D2394" s="291"/>
    </row>
    <row r="2395" spans="4:4">
      <c r="D2395" s="291"/>
    </row>
    <row r="2396" spans="4:4">
      <c r="D2396" s="291"/>
    </row>
    <row r="2397" spans="4:4">
      <c r="D2397" s="291"/>
    </row>
    <row r="2398" spans="4:4">
      <c r="D2398" s="291"/>
    </row>
    <row r="2399" spans="4:4">
      <c r="D2399" s="291"/>
    </row>
    <row r="2400" spans="4:4">
      <c r="D2400" s="291"/>
    </row>
    <row r="2401" spans="4:4">
      <c r="D2401" s="291"/>
    </row>
    <row r="2402" spans="4:4">
      <c r="D2402" s="291"/>
    </row>
    <row r="2403" spans="4:4">
      <c r="D2403" s="291"/>
    </row>
    <row r="2404" spans="4:4">
      <c r="D2404" s="291"/>
    </row>
    <row r="2405" spans="4:4">
      <c r="D2405" s="291"/>
    </row>
    <row r="2406" spans="4:4">
      <c r="D2406" s="291"/>
    </row>
    <row r="2407" spans="4:4">
      <c r="D2407" s="291"/>
    </row>
    <row r="2408" spans="4:4">
      <c r="D2408" s="291"/>
    </row>
    <row r="2409" spans="4:4">
      <c r="D2409" s="291"/>
    </row>
    <row r="2410" spans="4:4">
      <c r="D2410" s="291"/>
    </row>
    <row r="2411" spans="4:4">
      <c r="D2411" s="291"/>
    </row>
    <row r="2412" spans="4:4">
      <c r="D2412" s="291"/>
    </row>
    <row r="2413" spans="4:4">
      <c r="D2413" s="291"/>
    </row>
    <row r="2414" spans="4:4">
      <c r="D2414" s="291"/>
    </row>
    <row r="2415" spans="4:4">
      <c r="D2415" s="291"/>
    </row>
    <row r="2416" spans="4:4">
      <c r="D2416" s="291"/>
    </row>
    <row r="2417" spans="4:4">
      <c r="D2417" s="291"/>
    </row>
    <row r="2418" spans="4:4">
      <c r="D2418" s="291"/>
    </row>
    <row r="2419" spans="4:4">
      <c r="D2419" s="291"/>
    </row>
    <row r="2420" spans="4:4">
      <c r="D2420" s="291"/>
    </row>
    <row r="2421" spans="4:4">
      <c r="D2421" s="291"/>
    </row>
    <row r="2422" spans="4:4">
      <c r="D2422" s="291"/>
    </row>
    <row r="2423" spans="4:4">
      <c r="D2423" s="291"/>
    </row>
    <row r="2424" spans="4:4">
      <c r="D2424" s="291"/>
    </row>
    <row r="2425" spans="4:4">
      <c r="D2425" s="291"/>
    </row>
    <row r="2426" spans="4:4">
      <c r="D2426" s="291"/>
    </row>
    <row r="2427" spans="4:4">
      <c r="D2427" s="291"/>
    </row>
    <row r="2428" spans="4:4">
      <c r="D2428" s="291"/>
    </row>
    <row r="2429" spans="4:4">
      <c r="D2429" s="291"/>
    </row>
    <row r="2430" spans="4:4">
      <c r="D2430" s="291"/>
    </row>
    <row r="2431" spans="4:4">
      <c r="D2431" s="291"/>
    </row>
    <row r="2432" spans="4:4">
      <c r="D2432" s="291"/>
    </row>
    <row r="2433" spans="4:4">
      <c r="D2433" s="291"/>
    </row>
    <row r="2434" spans="4:4">
      <c r="D2434" s="291"/>
    </row>
    <row r="2435" spans="4:4">
      <c r="D2435" s="291"/>
    </row>
    <row r="2436" spans="4:4">
      <c r="D2436" s="291"/>
    </row>
    <row r="2437" spans="4:4">
      <c r="D2437" s="291"/>
    </row>
    <row r="2438" spans="4:4">
      <c r="D2438" s="291"/>
    </row>
    <row r="2439" spans="4:4">
      <c r="D2439" s="291"/>
    </row>
    <row r="2440" spans="4:4">
      <c r="D2440" s="291"/>
    </row>
    <row r="2441" spans="4:4">
      <c r="D2441" s="291"/>
    </row>
    <row r="2442" spans="4:4">
      <c r="D2442" s="291"/>
    </row>
    <row r="2443" spans="4:4">
      <c r="D2443" s="291"/>
    </row>
    <row r="2444" spans="4:4">
      <c r="D2444" s="291"/>
    </row>
    <row r="2445" spans="4:4">
      <c r="D2445" s="291"/>
    </row>
    <row r="2446" spans="4:4">
      <c r="D2446" s="291"/>
    </row>
    <row r="2447" spans="4:4">
      <c r="D2447" s="291"/>
    </row>
    <row r="2448" spans="4:4">
      <c r="D2448" s="291"/>
    </row>
    <row r="2449" spans="4:4">
      <c r="D2449" s="291"/>
    </row>
    <row r="2450" spans="4:4">
      <c r="D2450" s="291"/>
    </row>
    <row r="2451" spans="4:4">
      <c r="D2451" s="291"/>
    </row>
    <row r="2452" spans="4:4">
      <c r="D2452" s="291"/>
    </row>
    <row r="2453" spans="4:4">
      <c r="D2453" s="291"/>
    </row>
    <row r="2454" spans="4:4">
      <c r="D2454" s="291"/>
    </row>
    <row r="2455" spans="4:4">
      <c r="D2455" s="291"/>
    </row>
    <row r="2456" spans="4:4">
      <c r="D2456" s="291"/>
    </row>
    <row r="2457" spans="4:4">
      <c r="D2457" s="291"/>
    </row>
    <row r="2458" spans="4:4">
      <c r="D2458" s="291"/>
    </row>
    <row r="2459" spans="4:4">
      <c r="D2459" s="291"/>
    </row>
    <row r="2460" spans="4:4">
      <c r="D2460" s="291"/>
    </row>
    <row r="2461" spans="4:4">
      <c r="D2461" s="291"/>
    </row>
    <row r="2462" spans="4:4">
      <c r="D2462" s="291"/>
    </row>
    <row r="2463" spans="4:4">
      <c r="D2463" s="291"/>
    </row>
    <row r="2464" spans="4:4">
      <c r="D2464" s="291"/>
    </row>
    <row r="2465" spans="4:4">
      <c r="D2465" s="291"/>
    </row>
    <row r="2466" spans="4:4">
      <c r="D2466" s="291"/>
    </row>
    <row r="2467" spans="4:4">
      <c r="D2467" s="291"/>
    </row>
    <row r="2468" spans="4:4">
      <c r="D2468" s="291"/>
    </row>
    <row r="2469" spans="4:4">
      <c r="D2469" s="291"/>
    </row>
    <row r="2470" spans="4:4">
      <c r="D2470" s="291"/>
    </row>
    <row r="2471" spans="4:4">
      <c r="D2471" s="291"/>
    </row>
    <row r="2472" spans="4:4">
      <c r="D2472" s="291"/>
    </row>
    <row r="2473" spans="4:4">
      <c r="D2473" s="291"/>
    </row>
    <row r="2474" spans="4:4">
      <c r="D2474" s="291"/>
    </row>
    <row r="2475" spans="4:4">
      <c r="D2475" s="291"/>
    </row>
    <row r="2476" spans="4:4">
      <c r="D2476" s="291"/>
    </row>
    <row r="2477" spans="4:4">
      <c r="D2477" s="291"/>
    </row>
    <row r="2478" spans="4:4">
      <c r="D2478" s="291"/>
    </row>
    <row r="2479" spans="4:4">
      <c r="D2479" s="291"/>
    </row>
    <row r="2480" spans="4:4">
      <c r="D2480" s="291"/>
    </row>
    <row r="2481" spans="4:4">
      <c r="D2481" s="291"/>
    </row>
    <row r="2482" spans="4:4">
      <c r="D2482" s="291"/>
    </row>
    <row r="2483" spans="4:4">
      <c r="D2483" s="291"/>
    </row>
    <row r="2484" spans="4:4">
      <c r="D2484" s="291"/>
    </row>
    <row r="2485" spans="4:4">
      <c r="D2485" s="291"/>
    </row>
    <row r="2486" spans="4:4">
      <c r="D2486" s="291"/>
    </row>
    <row r="2487" spans="4:4">
      <c r="D2487" s="291"/>
    </row>
    <row r="2488" spans="4:4">
      <c r="D2488" s="291"/>
    </row>
    <row r="2489" spans="4:4">
      <c r="D2489" s="291"/>
    </row>
    <row r="2490" spans="4:4">
      <c r="D2490" s="291"/>
    </row>
    <row r="2491" spans="4:4">
      <c r="D2491" s="291"/>
    </row>
    <row r="2492" spans="4:4">
      <c r="D2492" s="291"/>
    </row>
    <row r="2493" spans="4:4">
      <c r="D2493" s="291"/>
    </row>
    <row r="2494" spans="4:4">
      <c r="D2494" s="291"/>
    </row>
    <row r="2495" spans="4:4">
      <c r="D2495" s="291"/>
    </row>
    <row r="2496" spans="4:4">
      <c r="D2496" s="291"/>
    </row>
    <row r="2497" spans="4:4">
      <c r="D2497" s="291"/>
    </row>
    <row r="2498" spans="4:4">
      <c r="D2498" s="291"/>
    </row>
    <row r="2499" spans="4:4">
      <c r="D2499" s="291"/>
    </row>
    <row r="2500" spans="4:4">
      <c r="D2500" s="291"/>
    </row>
    <row r="2501" spans="4:4">
      <c r="D2501" s="291"/>
    </row>
    <row r="2502" spans="4:4">
      <c r="D2502" s="291"/>
    </row>
    <row r="2503" spans="4:4">
      <c r="D2503" s="291"/>
    </row>
    <row r="2504" spans="4:4">
      <c r="D2504" s="291"/>
    </row>
    <row r="2505" spans="4:4">
      <c r="D2505" s="291"/>
    </row>
    <row r="2506" spans="4:4">
      <c r="D2506" s="291"/>
    </row>
    <row r="2507" spans="4:4">
      <c r="D2507" s="291"/>
    </row>
    <row r="2508" spans="4:4">
      <c r="D2508" s="291"/>
    </row>
    <row r="2509" spans="4:4">
      <c r="D2509" s="291"/>
    </row>
    <row r="2510" spans="4:4">
      <c r="D2510" s="291"/>
    </row>
    <row r="2511" spans="4:4">
      <c r="D2511" s="291"/>
    </row>
    <row r="2512" spans="4:4">
      <c r="D2512" s="291"/>
    </row>
    <row r="2513" spans="4:4">
      <c r="D2513" s="291"/>
    </row>
    <row r="2514" spans="4:4">
      <c r="D2514" s="291"/>
    </row>
    <row r="2515" spans="4:4">
      <c r="D2515" s="291"/>
    </row>
    <row r="2516" spans="4:4">
      <c r="D2516" s="291"/>
    </row>
    <row r="2517" spans="4:4">
      <c r="D2517" s="291"/>
    </row>
    <row r="2518" spans="4:4">
      <c r="D2518" s="291"/>
    </row>
    <row r="2519" spans="4:4">
      <c r="D2519" s="291"/>
    </row>
    <row r="2520" spans="4:4">
      <c r="D2520" s="291"/>
    </row>
    <row r="2521" spans="4:4">
      <c r="D2521" s="291"/>
    </row>
    <row r="2522" spans="4:4">
      <c r="D2522" s="291"/>
    </row>
    <row r="2523" spans="4:4">
      <c r="D2523" s="291"/>
    </row>
    <row r="2524" spans="4:4">
      <c r="D2524" s="291"/>
    </row>
    <row r="2525" spans="4:4">
      <c r="D2525" s="291"/>
    </row>
    <row r="2526" spans="4:4">
      <c r="D2526" s="291"/>
    </row>
    <row r="2527" spans="4:4">
      <c r="D2527" s="291"/>
    </row>
    <row r="2528" spans="4:4">
      <c r="D2528" s="291"/>
    </row>
    <row r="2529" spans="4:4">
      <c r="D2529" s="291"/>
    </row>
    <row r="2530" spans="4:4">
      <c r="D2530" s="291"/>
    </row>
    <row r="2531" spans="4:4">
      <c r="D2531" s="291"/>
    </row>
    <row r="2532" spans="4:4">
      <c r="D2532" s="291"/>
    </row>
    <row r="2533" spans="4:4">
      <c r="D2533" s="291"/>
    </row>
    <row r="2534" spans="4:4">
      <c r="D2534" s="291"/>
    </row>
    <row r="2535" spans="4:4">
      <c r="D2535" s="291"/>
    </row>
    <row r="2536" spans="4:4">
      <c r="D2536" s="291"/>
    </row>
    <row r="2537" spans="4:4">
      <c r="D2537" s="291"/>
    </row>
    <row r="2538" spans="4:4">
      <c r="D2538" s="291"/>
    </row>
    <row r="2539" spans="4:4">
      <c r="D2539" s="291"/>
    </row>
    <row r="2540" spans="4:4">
      <c r="D2540" s="291"/>
    </row>
    <row r="2541" spans="4:4">
      <c r="D2541" s="291"/>
    </row>
    <row r="2542" spans="4:4">
      <c r="D2542" s="291"/>
    </row>
    <row r="2543" spans="4:4">
      <c r="D2543" s="291"/>
    </row>
    <row r="2544" spans="4:4">
      <c r="D2544" s="291"/>
    </row>
    <row r="2545" spans="4:4">
      <c r="D2545" s="291"/>
    </row>
    <row r="2546" spans="4:4">
      <c r="D2546" s="291"/>
    </row>
    <row r="2547" spans="4:4">
      <c r="D2547" s="291"/>
    </row>
    <row r="2548" spans="4:4">
      <c r="D2548" s="291"/>
    </row>
    <row r="2549" spans="4:4">
      <c r="D2549" s="291"/>
    </row>
    <row r="2550" spans="4:4">
      <c r="D2550" s="291"/>
    </row>
    <row r="2551" spans="4:4">
      <c r="D2551" s="291"/>
    </row>
    <row r="2552" spans="4:4">
      <c r="D2552" s="291"/>
    </row>
    <row r="2553" spans="4:4">
      <c r="D2553" s="291"/>
    </row>
    <row r="2554" spans="4:4">
      <c r="D2554" s="291"/>
    </row>
    <row r="2555" spans="4:4">
      <c r="D2555" s="291"/>
    </row>
    <row r="2556" spans="4:4">
      <c r="D2556" s="291"/>
    </row>
    <row r="2557" spans="4:4">
      <c r="D2557" s="291"/>
    </row>
    <row r="2558" spans="4:4">
      <c r="D2558" s="291"/>
    </row>
    <row r="2559" spans="4:4">
      <c r="D2559" s="291"/>
    </row>
    <row r="2560" spans="4:4">
      <c r="D2560" s="291"/>
    </row>
    <row r="2561" spans="4:4">
      <c r="D2561" s="291"/>
    </row>
    <row r="2562" spans="4:4">
      <c r="D2562" s="291"/>
    </row>
    <row r="2563" spans="4:4">
      <c r="D2563" s="291"/>
    </row>
    <row r="2564" spans="4:4">
      <c r="D2564" s="291"/>
    </row>
    <row r="2565" spans="4:4">
      <c r="D2565" s="291"/>
    </row>
    <row r="2566" spans="4:4">
      <c r="D2566" s="291"/>
    </row>
    <row r="2567" spans="4:4">
      <c r="D2567" s="291"/>
    </row>
    <row r="2568" spans="4:4">
      <c r="D2568" s="291"/>
    </row>
    <row r="2569" spans="4:4">
      <c r="D2569" s="291"/>
    </row>
    <row r="2570" spans="4:4">
      <c r="D2570" s="291"/>
    </row>
    <row r="2571" spans="4:4">
      <c r="D2571" s="291"/>
    </row>
    <row r="2572" spans="4:4">
      <c r="D2572" s="291"/>
    </row>
    <row r="2573" spans="4:4">
      <c r="D2573" s="291"/>
    </row>
    <row r="2574" spans="4:4">
      <c r="D2574" s="291"/>
    </row>
    <row r="2575" spans="4:4">
      <c r="D2575" s="291"/>
    </row>
    <row r="2576" spans="4:4">
      <c r="D2576" s="291"/>
    </row>
    <row r="2577" spans="4:4">
      <c r="D2577" s="291"/>
    </row>
    <row r="2578" spans="4:4">
      <c r="D2578" s="291"/>
    </row>
    <row r="2579" spans="4:4">
      <c r="D2579" s="291"/>
    </row>
    <row r="2580" spans="4:4">
      <c r="D2580" s="291"/>
    </row>
    <row r="2581" spans="4:4">
      <c r="D2581" s="291"/>
    </row>
    <row r="2582" spans="4:4">
      <c r="D2582" s="291"/>
    </row>
    <row r="2583" spans="4:4">
      <c r="D2583" s="291"/>
    </row>
    <row r="2584" spans="4:4">
      <c r="D2584" s="291"/>
    </row>
    <row r="2585" spans="4:4">
      <c r="D2585" s="291"/>
    </row>
    <row r="2586" spans="4:4">
      <c r="D2586" s="291"/>
    </row>
    <row r="2587" spans="4:4">
      <c r="D2587" s="291"/>
    </row>
    <row r="2588" spans="4:4">
      <c r="D2588" s="291"/>
    </row>
    <row r="2589" spans="4:4">
      <c r="D2589" s="291"/>
    </row>
    <row r="2590" spans="4:4">
      <c r="D2590" s="291"/>
    </row>
    <row r="2591" spans="4:4">
      <c r="D2591" s="291"/>
    </row>
    <row r="2592" spans="4:4">
      <c r="D2592" s="291"/>
    </row>
    <row r="2593" spans="4:4">
      <c r="D2593" s="291"/>
    </row>
    <row r="2594" spans="4:4">
      <c r="D2594" s="291"/>
    </row>
    <row r="2595" spans="4:4">
      <c r="D2595" s="291"/>
    </row>
    <row r="2596" spans="4:4">
      <c r="D2596" s="291"/>
    </row>
    <row r="2597" spans="4:4">
      <c r="D2597" s="291"/>
    </row>
    <row r="2598" spans="4:4">
      <c r="D2598" s="291"/>
    </row>
    <row r="2599" spans="4:4">
      <c r="D2599" s="291"/>
    </row>
    <row r="2600" spans="4:4">
      <c r="D2600" s="291"/>
    </row>
    <row r="2601" spans="4:4">
      <c r="D2601" s="291"/>
    </row>
    <row r="2602" spans="4:4">
      <c r="D2602" s="291"/>
    </row>
    <row r="2603" spans="4:4">
      <c r="D2603" s="291"/>
    </row>
    <row r="2604" spans="4:4">
      <c r="D2604" s="291"/>
    </row>
    <row r="2605" spans="4:4">
      <c r="D2605" s="291"/>
    </row>
    <row r="2606" spans="4:4">
      <c r="D2606" s="291"/>
    </row>
    <row r="2607" spans="4:4">
      <c r="D2607" s="291"/>
    </row>
    <row r="2608" spans="4:4">
      <c r="D2608" s="291"/>
    </row>
    <row r="2609" spans="4:4">
      <c r="D2609" s="291"/>
    </row>
    <row r="2610" spans="4:4">
      <c r="D2610" s="291"/>
    </row>
    <row r="2611" spans="4:4">
      <c r="D2611" s="291"/>
    </row>
    <row r="2612" spans="4:4">
      <c r="D2612" s="291"/>
    </row>
    <row r="2613" spans="4:4">
      <c r="D2613" s="291"/>
    </row>
    <row r="2614" spans="4:4">
      <c r="D2614" s="291"/>
    </row>
    <row r="2615" spans="4:4">
      <c r="D2615" s="291"/>
    </row>
    <row r="2616" spans="4:4">
      <c r="D2616" s="291"/>
    </row>
    <row r="2617" spans="4:4">
      <c r="D2617" s="291"/>
    </row>
    <row r="2618" spans="4:4">
      <c r="D2618" s="291"/>
    </row>
    <row r="2619" spans="4:4">
      <c r="D2619" s="291"/>
    </row>
    <row r="2620" spans="4:4">
      <c r="D2620" s="291"/>
    </row>
    <row r="2621" spans="4:4">
      <c r="D2621" s="291"/>
    </row>
    <row r="2622" spans="4:4">
      <c r="D2622" s="291"/>
    </row>
    <row r="2623" spans="4:4">
      <c r="D2623" s="291"/>
    </row>
    <row r="2624" spans="4:4">
      <c r="D2624" s="291"/>
    </row>
    <row r="2625" spans="4:4">
      <c r="D2625" s="291"/>
    </row>
    <row r="2626" spans="4:4">
      <c r="D2626" s="291"/>
    </row>
    <row r="2627" spans="4:4">
      <c r="D2627" s="291"/>
    </row>
    <row r="2628" spans="4:4">
      <c r="D2628" s="291"/>
    </row>
    <row r="2629" spans="4:4">
      <c r="D2629" s="291"/>
    </row>
    <row r="2630" spans="4:4">
      <c r="D2630" s="291"/>
    </row>
    <row r="2631" spans="4:4">
      <c r="D2631" s="291"/>
    </row>
    <row r="2632" spans="4:4">
      <c r="D2632" s="291"/>
    </row>
    <row r="2633" spans="4:4">
      <c r="D2633" s="291"/>
    </row>
    <row r="2634" spans="4:4">
      <c r="D2634" s="291"/>
    </row>
    <row r="2635" spans="4:4">
      <c r="D2635" s="291"/>
    </row>
    <row r="2636" spans="4:4">
      <c r="D2636" s="291"/>
    </row>
    <row r="2637" spans="4:4">
      <c r="D2637" s="291"/>
    </row>
    <row r="2638" spans="4:4">
      <c r="D2638" s="291"/>
    </row>
    <row r="2639" spans="4:4">
      <c r="D2639" s="291"/>
    </row>
    <row r="2640" spans="4:4">
      <c r="D2640" s="291"/>
    </row>
    <row r="2641" spans="4:4">
      <c r="D2641" s="291"/>
    </row>
    <row r="2642" spans="4:4">
      <c r="D2642" s="291"/>
    </row>
    <row r="2643" spans="4:4">
      <c r="D2643" s="291"/>
    </row>
    <row r="2644" spans="4:4">
      <c r="D2644" s="291"/>
    </row>
    <row r="2645" spans="4:4">
      <c r="D2645" s="291"/>
    </row>
    <row r="2646" spans="4:4">
      <c r="D2646" s="291"/>
    </row>
    <row r="2647" spans="4:4">
      <c r="D2647" s="291"/>
    </row>
    <row r="2648" spans="4:4">
      <c r="D2648" s="291"/>
    </row>
    <row r="2649" spans="4:4">
      <c r="D2649" s="291"/>
    </row>
    <row r="2650" spans="4:4">
      <c r="D2650" s="291"/>
    </row>
    <row r="2651" spans="4:4">
      <c r="D2651" s="291"/>
    </row>
    <row r="2652" spans="4:4">
      <c r="D2652" s="291"/>
    </row>
    <row r="2653" spans="4:4">
      <c r="D2653" s="291"/>
    </row>
    <row r="2654" spans="4:4">
      <c r="D2654" s="291"/>
    </row>
    <row r="2655" spans="4:4">
      <c r="D2655" s="291"/>
    </row>
    <row r="2656" spans="4:4">
      <c r="D2656" s="291"/>
    </row>
    <row r="2657" spans="4:4">
      <c r="D2657" s="291"/>
    </row>
    <row r="2658" spans="4:4">
      <c r="D2658" s="291"/>
    </row>
    <row r="2659" spans="4:4">
      <c r="D2659" s="291"/>
    </row>
    <row r="2660" spans="4:4">
      <c r="D2660" s="291"/>
    </row>
    <row r="2661" spans="4:4">
      <c r="D2661" s="291"/>
    </row>
    <row r="2662" spans="4:4">
      <c r="D2662" s="291"/>
    </row>
    <row r="2663" spans="4:4">
      <c r="D2663" s="291"/>
    </row>
    <row r="2664" spans="4:4">
      <c r="D2664" s="291"/>
    </row>
    <row r="2665" spans="4:4">
      <c r="D2665" s="291"/>
    </row>
    <row r="2666" spans="4:4">
      <c r="D2666" s="291"/>
    </row>
    <row r="2667" spans="4:4">
      <c r="D2667" s="291"/>
    </row>
    <row r="2668" spans="4:4">
      <c r="D2668" s="291"/>
    </row>
    <row r="2669" spans="4:4">
      <c r="D2669" s="291"/>
    </row>
    <row r="2670" spans="4:4">
      <c r="D2670" s="291"/>
    </row>
    <row r="2671" spans="4:4">
      <c r="D2671" s="291"/>
    </row>
    <row r="2672" spans="4:4">
      <c r="D2672" s="291"/>
    </row>
    <row r="2673" spans="4:4">
      <c r="D2673" s="291"/>
    </row>
    <row r="2674" spans="4:4">
      <c r="D2674" s="291"/>
    </row>
    <row r="2675" spans="4:4">
      <c r="D2675" s="291"/>
    </row>
    <row r="2676" spans="4:4">
      <c r="D2676" s="291"/>
    </row>
    <row r="2677" spans="4:4">
      <c r="D2677" s="291"/>
    </row>
    <row r="2678" spans="4:4">
      <c r="D2678" s="291"/>
    </row>
    <row r="2679" spans="4:4">
      <c r="D2679" s="291"/>
    </row>
    <row r="2680" spans="4:4">
      <c r="D2680" s="291"/>
    </row>
    <row r="2681" spans="4:4">
      <c r="D2681" s="291"/>
    </row>
    <row r="2682" spans="4:4">
      <c r="D2682" s="291"/>
    </row>
    <row r="2683" spans="4:4">
      <c r="D2683" s="291"/>
    </row>
    <row r="2684" spans="4:4">
      <c r="D2684" s="291"/>
    </row>
    <row r="2685" spans="4:4">
      <c r="D2685" s="291"/>
    </row>
    <row r="2686" spans="4:4">
      <c r="D2686" s="291"/>
    </row>
    <row r="2687" spans="4:4">
      <c r="D2687" s="291"/>
    </row>
    <row r="2688" spans="4:4">
      <c r="D2688" s="291"/>
    </row>
    <row r="2689" spans="4:4">
      <c r="D2689" s="291"/>
    </row>
    <row r="2690" spans="4:4">
      <c r="D2690" s="291"/>
    </row>
    <row r="2691" spans="4:4">
      <c r="D2691" s="291"/>
    </row>
    <row r="2692" spans="4:4">
      <c r="D2692" s="291"/>
    </row>
    <row r="2693" spans="4:4">
      <c r="D2693" s="291"/>
    </row>
    <row r="2694" spans="4:4">
      <c r="D2694" s="291"/>
    </row>
    <row r="2695" spans="4:4">
      <c r="D2695" s="291"/>
    </row>
    <row r="2696" spans="4:4">
      <c r="D2696" s="291"/>
    </row>
    <row r="2697" spans="4:4">
      <c r="D2697" s="291"/>
    </row>
    <row r="2698" spans="4:4">
      <c r="D2698" s="291"/>
    </row>
    <row r="2699" spans="4:4">
      <c r="D2699" s="291"/>
    </row>
    <row r="2700" spans="4:4">
      <c r="D2700" s="291"/>
    </row>
    <row r="2701" spans="4:4">
      <c r="D2701" s="291"/>
    </row>
    <row r="2702" spans="4:4">
      <c r="D2702" s="291"/>
    </row>
    <row r="2703" spans="4:4">
      <c r="D2703" s="291"/>
    </row>
    <row r="2704" spans="4:4">
      <c r="D2704" s="291"/>
    </row>
    <row r="2705" spans="4:4">
      <c r="D2705" s="291"/>
    </row>
    <row r="2706" spans="4:4">
      <c r="D2706" s="291"/>
    </row>
    <row r="2707" spans="4:4">
      <c r="D2707" s="291"/>
    </row>
    <row r="2708" spans="4:4">
      <c r="D2708" s="291"/>
    </row>
    <row r="2709" spans="4:4">
      <c r="D2709" s="291"/>
    </row>
    <row r="2710" spans="4:4">
      <c r="D2710" s="291"/>
    </row>
    <row r="2711" spans="4:4">
      <c r="D2711" s="291"/>
    </row>
    <row r="2712" spans="4:4">
      <c r="D2712" s="291"/>
    </row>
    <row r="2713" spans="4:4">
      <c r="D2713" s="291"/>
    </row>
    <row r="2714" spans="4:4">
      <c r="D2714" s="291"/>
    </row>
    <row r="2715" spans="4:4">
      <c r="D2715" s="291"/>
    </row>
    <row r="2716" spans="4:4">
      <c r="D2716" s="291"/>
    </row>
    <row r="2717" spans="4:4">
      <c r="D2717" s="291"/>
    </row>
    <row r="2718" spans="4:4">
      <c r="D2718" s="291"/>
    </row>
    <row r="2719" spans="4:4">
      <c r="D2719" s="291"/>
    </row>
    <row r="2720" spans="4:4">
      <c r="D2720" s="291"/>
    </row>
    <row r="2721" spans="4:4">
      <c r="D2721" s="291"/>
    </row>
    <row r="2722" spans="4:4">
      <c r="D2722" s="291"/>
    </row>
    <row r="2723" spans="4:4">
      <c r="D2723" s="291"/>
    </row>
    <row r="2724" spans="4:4">
      <c r="D2724" s="291"/>
    </row>
    <row r="2725" spans="4:4">
      <c r="D2725" s="291"/>
    </row>
    <row r="2726" spans="4:4">
      <c r="D2726" s="291"/>
    </row>
    <row r="2727" spans="4:4">
      <c r="D2727" s="291"/>
    </row>
    <row r="2728" spans="4:4">
      <c r="D2728" s="291"/>
    </row>
    <row r="2729" spans="4:4">
      <c r="D2729" s="291"/>
    </row>
    <row r="2730" spans="4:4">
      <c r="D2730" s="291"/>
    </row>
    <row r="2731" spans="4:4">
      <c r="D2731" s="291"/>
    </row>
    <row r="2732" spans="4:4">
      <c r="D2732" s="291"/>
    </row>
    <row r="2733" spans="4:4">
      <c r="D2733" s="291"/>
    </row>
    <row r="2734" spans="4:4">
      <c r="D2734" s="291"/>
    </row>
    <row r="2735" spans="4:4">
      <c r="D2735" s="291"/>
    </row>
    <row r="2736" spans="4:4">
      <c r="D2736" s="291"/>
    </row>
    <row r="2737" spans="4:4">
      <c r="D2737" s="291"/>
    </row>
    <row r="2738" spans="4:4">
      <c r="D2738" s="291"/>
    </row>
    <row r="2739" spans="4:4">
      <c r="D2739" s="291"/>
    </row>
    <row r="2740" spans="4:4">
      <c r="D2740" s="291"/>
    </row>
    <row r="2741" spans="4:4">
      <c r="D2741" s="291"/>
    </row>
    <row r="2742" spans="4:4">
      <c r="D2742" s="291"/>
    </row>
    <row r="2743" spans="4:4">
      <c r="D2743" s="291"/>
    </row>
    <row r="2744" spans="4:4">
      <c r="D2744" s="291"/>
    </row>
    <row r="2745" spans="4:4">
      <c r="D2745" s="291"/>
    </row>
    <row r="2746" spans="4:4">
      <c r="D2746" s="291"/>
    </row>
    <row r="2747" spans="4:4">
      <c r="D2747" s="291"/>
    </row>
    <row r="2748" spans="4:4">
      <c r="D2748" s="291"/>
    </row>
    <row r="2749" spans="4:4">
      <c r="D2749" s="291"/>
    </row>
    <row r="2750" spans="4:4">
      <c r="D2750" s="291"/>
    </row>
    <row r="2751" spans="4:4">
      <c r="D2751" s="291"/>
    </row>
    <row r="2752" spans="4:4">
      <c r="D2752" s="291"/>
    </row>
    <row r="2753" spans="4:4">
      <c r="D2753" s="291"/>
    </row>
    <row r="2754" spans="4:4">
      <c r="D2754" s="291"/>
    </row>
    <row r="2755" spans="4:4">
      <c r="D2755" s="291"/>
    </row>
    <row r="2756" spans="4:4">
      <c r="D2756" s="291"/>
    </row>
    <row r="2757" spans="4:4">
      <c r="D2757" s="291"/>
    </row>
    <row r="2758" spans="4:4">
      <c r="D2758" s="291"/>
    </row>
    <row r="2759" spans="4:4">
      <c r="D2759" s="291"/>
    </row>
    <row r="2760" spans="4:4">
      <c r="D2760" s="291"/>
    </row>
    <row r="2761" spans="4:4">
      <c r="D2761" s="291"/>
    </row>
    <row r="2762" spans="4:4">
      <c r="D2762" s="291"/>
    </row>
    <row r="2763" spans="4:4">
      <c r="D2763" s="291"/>
    </row>
    <row r="2764" spans="4:4">
      <c r="D2764" s="291"/>
    </row>
    <row r="2765" spans="4:4">
      <c r="D2765" s="291"/>
    </row>
    <row r="2766" spans="4:4">
      <c r="D2766" s="291"/>
    </row>
    <row r="2767" spans="4:4">
      <c r="D2767" s="291"/>
    </row>
    <row r="2768" spans="4:4">
      <c r="D2768" s="291"/>
    </row>
    <row r="2769" spans="4:4">
      <c r="D2769" s="291"/>
    </row>
    <row r="2770" spans="4:4">
      <c r="D2770" s="291"/>
    </row>
    <row r="2771" spans="4:4">
      <c r="D2771" s="291"/>
    </row>
    <row r="2772" spans="4:4">
      <c r="D2772" s="291"/>
    </row>
    <row r="2773" spans="4:4">
      <c r="D2773" s="291"/>
    </row>
    <row r="2774" spans="4:4">
      <c r="D2774" s="291"/>
    </row>
    <row r="2775" spans="4:4">
      <c r="D2775" s="291"/>
    </row>
    <row r="2776" spans="4:4">
      <c r="D2776" s="291"/>
    </row>
    <row r="2777" spans="4:4">
      <c r="D2777" s="291"/>
    </row>
    <row r="2778" spans="4:4">
      <c r="D2778" s="291"/>
    </row>
    <row r="2779" spans="4:4">
      <c r="D2779" s="291"/>
    </row>
    <row r="2780" spans="4:4">
      <c r="D2780" s="291"/>
    </row>
    <row r="2781" spans="4:4">
      <c r="D2781" s="291"/>
    </row>
    <row r="2782" spans="4:4">
      <c r="D2782" s="291"/>
    </row>
    <row r="2783" spans="4:4">
      <c r="D2783" s="291"/>
    </row>
    <row r="2784" spans="4:4">
      <c r="D2784" s="291"/>
    </row>
    <row r="2785" spans="4:4">
      <c r="D2785" s="291"/>
    </row>
    <row r="2786" spans="4:4">
      <c r="D2786" s="291"/>
    </row>
    <row r="2787" spans="4:4">
      <c r="D2787" s="291"/>
    </row>
    <row r="2788" spans="4:4">
      <c r="D2788" s="291"/>
    </row>
    <row r="2789" spans="4:4">
      <c r="D2789" s="291"/>
    </row>
    <row r="2790" spans="4:4">
      <c r="D2790" s="291"/>
    </row>
    <row r="2791" spans="4:4">
      <c r="D2791" s="291"/>
    </row>
    <row r="2792" spans="4:4">
      <c r="D2792" s="291"/>
    </row>
    <row r="2793" spans="4:4">
      <c r="D2793" s="291"/>
    </row>
    <row r="2794" spans="4:4">
      <c r="D2794" s="291"/>
    </row>
    <row r="2795" spans="4:4">
      <c r="D2795" s="291"/>
    </row>
    <row r="2796" spans="4:4">
      <c r="D2796" s="291"/>
    </row>
    <row r="2797" spans="4:4">
      <c r="D2797" s="291"/>
    </row>
    <row r="2798" spans="4:4">
      <c r="D2798" s="291"/>
    </row>
    <row r="2799" spans="4:4">
      <c r="D2799" s="291"/>
    </row>
    <row r="2800" spans="4:4">
      <c r="D2800" s="291"/>
    </row>
    <row r="2801" spans="4:4">
      <c r="D2801" s="291"/>
    </row>
    <row r="2802" spans="4:4">
      <c r="D2802" s="291"/>
    </row>
    <row r="2803" spans="4:4">
      <c r="D2803" s="291"/>
    </row>
    <row r="2804" spans="4:4">
      <c r="D2804" s="291"/>
    </row>
    <row r="2805" spans="4:4">
      <c r="D2805" s="291"/>
    </row>
    <row r="2806" spans="4:4">
      <c r="D2806" s="291"/>
    </row>
    <row r="2807" spans="4:4">
      <c r="D2807" s="291"/>
    </row>
    <row r="2808" spans="4:4">
      <c r="D2808" s="291"/>
    </row>
    <row r="2809" spans="4:4">
      <c r="D2809" s="291"/>
    </row>
    <row r="2810" spans="4:4">
      <c r="D2810" s="291"/>
    </row>
    <row r="2811" spans="4:4">
      <c r="D2811" s="291"/>
    </row>
    <row r="2812" spans="4:4">
      <c r="D2812" s="291"/>
    </row>
    <row r="2813" spans="4:4">
      <c r="D2813" s="291"/>
    </row>
    <row r="2814" spans="4:4">
      <c r="D2814" s="291"/>
    </row>
    <row r="2815" spans="4:4">
      <c r="D2815" s="291"/>
    </row>
    <row r="2816" spans="4:4">
      <c r="D2816" s="291"/>
    </row>
    <row r="2817" spans="4:4">
      <c r="D2817" s="291"/>
    </row>
    <row r="2818" spans="4:4">
      <c r="D2818" s="291"/>
    </row>
    <row r="2819" spans="4:4">
      <c r="D2819" s="291"/>
    </row>
    <row r="2820" spans="4:4">
      <c r="D2820" s="291"/>
    </row>
    <row r="2821" spans="4:4">
      <c r="D2821" s="291"/>
    </row>
    <row r="2822" spans="4:4">
      <c r="D2822" s="291"/>
    </row>
    <row r="2823" spans="4:4">
      <c r="D2823" s="291"/>
    </row>
    <row r="2824" spans="4:4">
      <c r="D2824" s="291"/>
    </row>
    <row r="2825" spans="4:4">
      <c r="D2825" s="291"/>
    </row>
    <row r="2826" spans="4:4">
      <c r="D2826" s="291"/>
    </row>
    <row r="2827" spans="4:4">
      <c r="D2827" s="291"/>
    </row>
    <row r="2828" spans="4:4">
      <c r="D2828" s="291"/>
    </row>
    <row r="2829" spans="4:4">
      <c r="D2829" s="291"/>
    </row>
    <row r="2830" spans="4:4">
      <c r="D2830" s="291"/>
    </row>
    <row r="2831" spans="4:4">
      <c r="D2831" s="291"/>
    </row>
    <row r="2832" spans="4:4">
      <c r="D2832" s="291"/>
    </row>
    <row r="2833" spans="4:4">
      <c r="D2833" s="291"/>
    </row>
    <row r="2834" spans="4:4">
      <c r="D2834" s="291"/>
    </row>
    <row r="2835" spans="4:4">
      <c r="D2835" s="291"/>
    </row>
    <row r="2836" spans="4:4">
      <c r="D2836" s="291"/>
    </row>
    <row r="2837" spans="4:4">
      <c r="D2837" s="291"/>
    </row>
    <row r="2838" spans="4:4">
      <c r="D2838" s="291"/>
    </row>
    <row r="2839" spans="4:4">
      <c r="D2839" s="291"/>
    </row>
    <row r="2840" spans="4:4">
      <c r="D2840" s="291"/>
    </row>
    <row r="2841" spans="4:4">
      <c r="D2841" s="291"/>
    </row>
    <row r="2842" spans="4:4">
      <c r="D2842" s="291"/>
    </row>
    <row r="2843" spans="4:4">
      <c r="D2843" s="291"/>
    </row>
    <row r="2844" spans="4:4">
      <c r="D2844" s="291"/>
    </row>
    <row r="2845" spans="4:4">
      <c r="D2845" s="291"/>
    </row>
    <row r="2846" spans="4:4">
      <c r="D2846" s="291"/>
    </row>
    <row r="2847" spans="4:4">
      <c r="D2847" s="291"/>
    </row>
    <row r="2848" spans="4:4">
      <c r="D2848" s="291"/>
    </row>
    <row r="2849" spans="4:4">
      <c r="D2849" s="291"/>
    </row>
    <row r="2850" spans="4:4">
      <c r="D2850" s="291"/>
    </row>
    <row r="2851" spans="4:4">
      <c r="D2851" s="291"/>
    </row>
    <row r="2852" spans="4:4">
      <c r="D2852" s="291"/>
    </row>
    <row r="2853" spans="4:4">
      <c r="D2853" s="291"/>
    </row>
    <row r="2854" spans="4:4">
      <c r="D2854" s="291"/>
    </row>
    <row r="2855" spans="4:4">
      <c r="D2855" s="291"/>
    </row>
    <row r="2856" spans="4:4">
      <c r="D2856" s="291"/>
    </row>
    <row r="2857" spans="4:4">
      <c r="D2857" s="291"/>
    </row>
    <row r="2858" spans="4:4">
      <c r="D2858" s="291"/>
    </row>
    <row r="2859" spans="4:4">
      <c r="D2859" s="291"/>
    </row>
    <row r="2860" spans="4:4">
      <c r="D2860" s="291"/>
    </row>
    <row r="2861" spans="4:4">
      <c r="D2861" s="291"/>
    </row>
    <row r="2862" spans="4:4">
      <c r="D2862" s="291"/>
    </row>
    <row r="2863" spans="4:4">
      <c r="D2863" s="291"/>
    </row>
    <row r="2864" spans="4:4">
      <c r="D2864" s="291"/>
    </row>
    <row r="2865" spans="4:4">
      <c r="D2865" s="291"/>
    </row>
    <row r="2866" spans="4:4">
      <c r="D2866" s="291"/>
    </row>
    <row r="2867" spans="4:4">
      <c r="D2867" s="291"/>
    </row>
    <row r="2868" spans="4:4">
      <c r="D2868" s="291"/>
    </row>
    <row r="2869" spans="4:4">
      <c r="D2869" s="291"/>
    </row>
    <row r="2870" spans="4:4">
      <c r="D2870" s="291"/>
    </row>
    <row r="2871" spans="4:4">
      <c r="D2871" s="291"/>
    </row>
    <row r="2872" spans="4:4">
      <c r="D2872" s="291"/>
    </row>
    <row r="2873" spans="4:4">
      <c r="D2873" s="291"/>
    </row>
    <row r="2874" spans="4:4">
      <c r="D2874" s="291"/>
    </row>
    <row r="2875" spans="4:4">
      <c r="D2875" s="291"/>
    </row>
    <row r="2876" spans="4:4">
      <c r="D2876" s="291"/>
    </row>
    <row r="2877" spans="4:4">
      <c r="D2877" s="291"/>
    </row>
    <row r="2878" spans="4:4">
      <c r="D2878" s="291"/>
    </row>
    <row r="2879" spans="4:4">
      <c r="D2879" s="291"/>
    </row>
    <row r="2880" spans="4:4">
      <c r="D2880" s="291"/>
    </row>
    <row r="2881" spans="4:4">
      <c r="D2881" s="291"/>
    </row>
    <row r="2882" spans="4:4">
      <c r="D2882" s="291"/>
    </row>
    <row r="2883" spans="4:4">
      <c r="D2883" s="291"/>
    </row>
    <row r="2884" spans="4:4">
      <c r="D2884" s="291"/>
    </row>
    <row r="2885" spans="4:4">
      <c r="D2885" s="291"/>
    </row>
    <row r="2886" spans="4:4">
      <c r="D2886" s="291"/>
    </row>
    <row r="2887" spans="4:4">
      <c r="D2887" s="291"/>
    </row>
    <row r="2888" spans="4:4">
      <c r="D2888" s="291"/>
    </row>
    <row r="2889" spans="4:4">
      <c r="D2889" s="291"/>
    </row>
    <row r="2890" spans="4:4">
      <c r="D2890" s="291"/>
    </row>
    <row r="2891" spans="4:4">
      <c r="D2891" s="291"/>
    </row>
    <row r="2892" spans="4:4">
      <c r="D2892" s="291"/>
    </row>
    <row r="2893" spans="4:4">
      <c r="D2893" s="291"/>
    </row>
    <row r="2894" spans="4:4">
      <c r="D2894" s="291"/>
    </row>
    <row r="2895" spans="4:4">
      <c r="D2895" s="291"/>
    </row>
    <row r="2896" spans="4:4">
      <c r="D2896" s="291"/>
    </row>
    <row r="2897" spans="4:4">
      <c r="D2897" s="291"/>
    </row>
    <row r="2898" spans="4:4">
      <c r="D2898" s="291"/>
    </row>
    <row r="2899" spans="4:4">
      <c r="D2899" s="291"/>
    </row>
    <row r="2900" spans="4:4">
      <c r="D2900" s="291"/>
    </row>
    <row r="2901" spans="4:4">
      <c r="D2901" s="291"/>
    </row>
    <row r="2902" spans="4:4">
      <c r="D2902" s="291"/>
    </row>
    <row r="2903" spans="4:4">
      <c r="D2903" s="291"/>
    </row>
    <row r="2904" spans="4:4">
      <c r="D2904" s="291"/>
    </row>
    <row r="2905" spans="4:4">
      <c r="D2905" s="291"/>
    </row>
    <row r="2906" spans="4:4">
      <c r="D2906" s="291"/>
    </row>
    <row r="2907" spans="4:4">
      <c r="D2907" s="291"/>
    </row>
    <row r="2908" spans="4:4">
      <c r="D2908" s="291"/>
    </row>
    <row r="2909" spans="4:4">
      <c r="D2909" s="291"/>
    </row>
    <row r="2910" spans="4:4">
      <c r="D2910" s="291"/>
    </row>
    <row r="2911" spans="4:4">
      <c r="D2911" s="291"/>
    </row>
    <row r="2912" spans="4:4">
      <c r="D2912" s="291"/>
    </row>
    <row r="2913" spans="4:4">
      <c r="D2913" s="291"/>
    </row>
    <row r="2914" spans="4:4">
      <c r="D2914" s="291"/>
    </row>
    <row r="2915" spans="4:4">
      <c r="D2915" s="291"/>
    </row>
    <row r="2916" spans="4:4">
      <c r="D2916" s="291"/>
    </row>
    <row r="2917" spans="4:4">
      <c r="D2917" s="291"/>
    </row>
    <row r="2918" spans="4:4">
      <c r="D2918" s="291"/>
    </row>
    <row r="2919" spans="4:4">
      <c r="D2919" s="291"/>
    </row>
    <row r="2920" spans="4:4">
      <c r="D2920" s="291"/>
    </row>
    <row r="2921" spans="4:4">
      <c r="D2921" s="291"/>
    </row>
    <row r="2922" spans="4:4">
      <c r="D2922" s="291"/>
    </row>
    <row r="2923" spans="4:4">
      <c r="D2923" s="291"/>
    </row>
    <row r="2924" spans="4:4">
      <c r="D2924" s="291"/>
    </row>
    <row r="2925" spans="4:4">
      <c r="D2925" s="291"/>
    </row>
    <row r="2926" spans="4:4">
      <c r="D2926" s="291"/>
    </row>
    <row r="2927" spans="4:4">
      <c r="D2927" s="291"/>
    </row>
    <row r="2928" spans="4:4">
      <c r="D2928" s="291"/>
    </row>
    <row r="2929" spans="4:4">
      <c r="D2929" s="291"/>
    </row>
    <row r="2930" spans="4:4">
      <c r="D2930" s="291"/>
    </row>
    <row r="2931" spans="4:4">
      <c r="D2931" s="291"/>
    </row>
    <row r="2932" spans="4:4">
      <c r="D2932" s="291"/>
    </row>
    <row r="2933" spans="4:4">
      <c r="D2933" s="291"/>
    </row>
    <row r="2934" spans="4:4">
      <c r="D2934" s="291"/>
    </row>
    <row r="2935" spans="4:4">
      <c r="D2935" s="291"/>
    </row>
    <row r="2936" spans="4:4">
      <c r="D2936" s="291"/>
    </row>
    <row r="2937" spans="4:4">
      <c r="D2937" s="291"/>
    </row>
    <row r="2938" spans="4:4">
      <c r="D2938" s="291"/>
    </row>
    <row r="2939" spans="4:4">
      <c r="D2939" s="291"/>
    </row>
    <row r="2940" spans="4:4">
      <c r="D2940" s="291"/>
    </row>
    <row r="2941" spans="4:4">
      <c r="D2941" s="291"/>
    </row>
    <row r="2942" spans="4:4">
      <c r="D2942" s="291"/>
    </row>
    <row r="2943" spans="4:4">
      <c r="D2943" s="291"/>
    </row>
    <row r="2944" spans="4:4">
      <c r="D2944" s="291"/>
    </row>
    <row r="2945" spans="4:4">
      <c r="D2945" s="291"/>
    </row>
    <row r="2946" spans="4:4">
      <c r="D2946" s="291"/>
    </row>
    <row r="2947" spans="4:4">
      <c r="D2947" s="291"/>
    </row>
    <row r="2948" spans="4:4">
      <c r="D2948" s="291"/>
    </row>
    <row r="2949" spans="4:4">
      <c r="D2949" s="291"/>
    </row>
    <row r="2950" spans="4:4">
      <c r="D2950" s="291"/>
    </row>
    <row r="2951" spans="4:4">
      <c r="D2951" s="291"/>
    </row>
    <row r="2952" spans="4:4">
      <c r="D2952" s="291"/>
    </row>
    <row r="2953" spans="4:4">
      <c r="D2953" s="291"/>
    </row>
    <row r="2954" spans="4:4">
      <c r="D2954" s="291"/>
    </row>
    <row r="2955" spans="4:4">
      <c r="D2955" s="291"/>
    </row>
    <row r="2956" spans="4:4">
      <c r="D2956" s="291"/>
    </row>
    <row r="2957" spans="4:4">
      <c r="D2957" s="291"/>
    </row>
    <row r="2958" spans="4:4">
      <c r="D2958" s="291"/>
    </row>
    <row r="2959" spans="4:4">
      <c r="D2959" s="291"/>
    </row>
    <row r="2960" spans="4:4">
      <c r="D2960" s="291"/>
    </row>
    <row r="2961" spans="4:4">
      <c r="D2961" s="291"/>
    </row>
    <row r="2962" spans="4:4">
      <c r="D2962" s="291"/>
    </row>
    <row r="2963" spans="4:4">
      <c r="D2963" s="291"/>
    </row>
    <row r="2964" spans="4:4">
      <c r="D2964" s="291"/>
    </row>
    <row r="2965" spans="4:4">
      <c r="D2965" s="291"/>
    </row>
    <row r="2966" spans="4:4">
      <c r="D2966" s="291"/>
    </row>
    <row r="2967" spans="4:4">
      <c r="D2967" s="291"/>
    </row>
    <row r="2968" spans="4:4">
      <c r="D2968" s="291"/>
    </row>
    <row r="2969" spans="4:4">
      <c r="D2969" s="291"/>
    </row>
    <row r="2970" spans="4:4">
      <c r="D2970" s="291"/>
    </row>
    <row r="2971" spans="4:4">
      <c r="D2971" s="291"/>
    </row>
    <row r="2972" spans="4:4">
      <c r="D2972" s="291"/>
    </row>
    <row r="2973" spans="4:4">
      <c r="D2973" s="291"/>
    </row>
    <row r="2974" spans="4:4">
      <c r="D2974" s="291"/>
    </row>
    <row r="2975" spans="4:4">
      <c r="D2975" s="291"/>
    </row>
    <row r="2976" spans="4:4">
      <c r="D2976" s="291"/>
    </row>
    <row r="2977" spans="4:4">
      <c r="D2977" s="291"/>
    </row>
    <row r="2978" spans="4:4">
      <c r="D2978" s="291"/>
    </row>
    <row r="2979" spans="4:4">
      <c r="D2979" s="291"/>
    </row>
    <row r="2980" spans="4:4">
      <c r="D2980" s="291"/>
    </row>
    <row r="2981" spans="4:4">
      <c r="D2981" s="291"/>
    </row>
    <row r="2982" spans="4:4">
      <c r="D2982" s="291"/>
    </row>
    <row r="2983" spans="4:4">
      <c r="D2983" s="291"/>
    </row>
    <row r="2984" spans="4:4">
      <c r="D2984" s="291"/>
    </row>
    <row r="2985" spans="4:4">
      <c r="D2985" s="291"/>
    </row>
    <row r="2986" spans="4:4">
      <c r="D2986" s="291"/>
    </row>
    <row r="2987" spans="4:4">
      <c r="D2987" s="291"/>
    </row>
    <row r="2988" spans="4:4">
      <c r="D2988" s="291"/>
    </row>
    <row r="2989" spans="4:4">
      <c r="D2989" s="291"/>
    </row>
    <row r="2990" spans="4:4">
      <c r="D2990" s="291"/>
    </row>
    <row r="2991" spans="4:4">
      <c r="D2991" s="291"/>
    </row>
    <row r="2992" spans="4:4">
      <c r="D2992" s="291"/>
    </row>
    <row r="2993" spans="4:4">
      <c r="D2993" s="291"/>
    </row>
    <row r="2994" spans="4:4">
      <c r="D2994" s="291"/>
    </row>
    <row r="2995" spans="4:4">
      <c r="D2995" s="291"/>
    </row>
    <row r="2996" spans="4:4">
      <c r="D2996" s="291"/>
    </row>
    <row r="2997" spans="4:4">
      <c r="D2997" s="291"/>
    </row>
    <row r="2998" spans="4:4">
      <c r="D2998" s="291"/>
    </row>
    <row r="2999" spans="4:4">
      <c r="D2999" s="291"/>
    </row>
    <row r="3000" spans="4:4">
      <c r="D3000" s="291"/>
    </row>
    <row r="3001" spans="4:4">
      <c r="D3001" s="291"/>
    </row>
    <row r="3002" spans="4:4">
      <c r="D3002" s="291"/>
    </row>
    <row r="3003" spans="4:4">
      <c r="D3003" s="291"/>
    </row>
    <row r="3004" spans="4:4">
      <c r="D3004" s="291"/>
    </row>
    <row r="3005" spans="4:4">
      <c r="D3005" s="291"/>
    </row>
    <row r="3006" spans="4:4">
      <c r="D3006" s="291"/>
    </row>
    <row r="3007" spans="4:4">
      <c r="D3007" s="291"/>
    </row>
    <row r="3008" spans="4:4">
      <c r="D3008" s="291"/>
    </row>
    <row r="3009" spans="4:4">
      <c r="D3009" s="291"/>
    </row>
    <row r="3010" spans="4:4">
      <c r="D3010" s="291"/>
    </row>
    <row r="3011" spans="4:4">
      <c r="D3011" s="291"/>
    </row>
    <row r="3012" spans="4:4">
      <c r="D3012" s="291"/>
    </row>
    <row r="3013" spans="4:4">
      <c r="D3013" s="291"/>
    </row>
    <row r="3014" spans="4:4">
      <c r="D3014" s="291"/>
    </row>
    <row r="3015" spans="4:4">
      <c r="D3015" s="291"/>
    </row>
    <row r="3016" spans="4:4">
      <c r="D3016" s="291"/>
    </row>
    <row r="3017" spans="4:4">
      <c r="D3017" s="291"/>
    </row>
    <row r="3018" spans="4:4">
      <c r="D3018" s="291"/>
    </row>
    <row r="3019" spans="4:4">
      <c r="D3019" s="291"/>
    </row>
    <row r="3020" spans="4:4">
      <c r="D3020" s="291"/>
    </row>
    <row r="3021" spans="4:4">
      <c r="D3021" s="291"/>
    </row>
    <row r="3022" spans="4:4">
      <c r="D3022" s="291"/>
    </row>
    <row r="3023" spans="4:4">
      <c r="D3023" s="291"/>
    </row>
    <row r="3024" spans="4:4">
      <c r="D3024" s="291"/>
    </row>
    <row r="3025" spans="4:4">
      <c r="D3025" s="291"/>
    </row>
    <row r="3026" spans="4:4">
      <c r="D3026" s="291"/>
    </row>
    <row r="3027" spans="4:4">
      <c r="D3027" s="291"/>
    </row>
    <row r="3028" spans="4:4">
      <c r="D3028" s="291"/>
    </row>
    <row r="3029" spans="4:4">
      <c r="D3029" s="291"/>
    </row>
    <row r="3030" spans="4:4">
      <c r="D3030" s="291"/>
    </row>
    <row r="3031" spans="4:4">
      <c r="D3031" s="291"/>
    </row>
    <row r="3032" spans="4:4">
      <c r="D3032" s="291"/>
    </row>
    <row r="3033" spans="4:4">
      <c r="D3033" s="291"/>
    </row>
    <row r="3034" spans="4:4">
      <c r="D3034" s="291"/>
    </row>
    <row r="3035" spans="4:4">
      <c r="D3035" s="291"/>
    </row>
    <row r="3036" spans="4:4">
      <c r="D3036" s="291"/>
    </row>
    <row r="3037" spans="4:4">
      <c r="D3037" s="291"/>
    </row>
    <row r="3038" spans="4:4">
      <c r="D3038" s="291"/>
    </row>
    <row r="3039" spans="4:4">
      <c r="D3039" s="291"/>
    </row>
    <row r="3040" spans="4:4">
      <c r="D3040" s="291"/>
    </row>
    <row r="3041" spans="4:4">
      <c r="D3041" s="291"/>
    </row>
    <row r="3042" spans="4:4">
      <c r="D3042" s="291"/>
    </row>
    <row r="3043" spans="4:4">
      <c r="D3043" s="291"/>
    </row>
    <row r="3044" spans="4:4">
      <c r="D3044" s="291"/>
    </row>
    <row r="3045" spans="4:4">
      <c r="D3045" s="291"/>
    </row>
    <row r="3046" spans="4:4">
      <c r="D3046" s="291"/>
    </row>
    <row r="3047" spans="4:4">
      <c r="D3047" s="291"/>
    </row>
    <row r="3048" spans="4:4">
      <c r="D3048" s="291"/>
    </row>
    <row r="3049" spans="4:4">
      <c r="D3049" s="291"/>
    </row>
    <row r="3050" spans="4:4">
      <c r="D3050" s="291"/>
    </row>
    <row r="3051" spans="4:4">
      <c r="D3051" s="291"/>
    </row>
    <row r="3052" spans="4:4">
      <c r="D3052" s="291"/>
    </row>
    <row r="3053" spans="4:4">
      <c r="D3053" s="291"/>
    </row>
    <row r="3054" spans="4:4">
      <c r="D3054" s="291"/>
    </row>
    <row r="3055" spans="4:4">
      <c r="D3055" s="291"/>
    </row>
    <row r="3056" spans="4:4">
      <c r="D3056" s="291"/>
    </row>
    <row r="3057" spans="4:4">
      <c r="D3057" s="291"/>
    </row>
    <row r="3058" spans="4:4">
      <c r="D3058" s="291"/>
    </row>
    <row r="3059" spans="4:4">
      <c r="D3059" s="291"/>
    </row>
    <row r="3060" spans="4:4">
      <c r="D3060" s="291"/>
    </row>
    <row r="3061" spans="4:4">
      <c r="D3061" s="291"/>
    </row>
    <row r="3062" spans="4:4">
      <c r="D3062" s="291"/>
    </row>
    <row r="3063" spans="4:4">
      <c r="D3063" s="291"/>
    </row>
    <row r="3064" spans="4:4">
      <c r="D3064" s="291"/>
    </row>
    <row r="3065" spans="4:4">
      <c r="D3065" s="291"/>
    </row>
    <row r="3066" spans="4:4">
      <c r="D3066" s="291"/>
    </row>
    <row r="3067" spans="4:4">
      <c r="D3067" s="291"/>
    </row>
    <row r="3068" spans="4:4">
      <c r="D3068" s="291"/>
    </row>
    <row r="3069" spans="4:4">
      <c r="D3069" s="291"/>
    </row>
    <row r="3070" spans="4:4">
      <c r="D3070" s="291"/>
    </row>
    <row r="3071" spans="4:4">
      <c r="D3071" s="291"/>
    </row>
    <row r="3072" spans="4:4">
      <c r="D3072" s="291"/>
    </row>
    <row r="3073" spans="4:4">
      <c r="D3073" s="291"/>
    </row>
    <row r="3074" spans="4:4">
      <c r="D3074" s="291"/>
    </row>
    <row r="3075" spans="4:4">
      <c r="D3075" s="291"/>
    </row>
    <row r="3076" spans="4:4">
      <c r="D3076" s="291"/>
    </row>
    <row r="3077" spans="4:4">
      <c r="D3077" s="291"/>
    </row>
    <row r="3078" spans="4:4">
      <c r="D3078" s="291"/>
    </row>
    <row r="3079" spans="4:4">
      <c r="D3079" s="291"/>
    </row>
    <row r="3080" spans="4:4">
      <c r="D3080" s="291"/>
    </row>
    <row r="3081" spans="4:4">
      <c r="D3081" s="291"/>
    </row>
    <row r="3082" spans="4:4">
      <c r="D3082" s="291"/>
    </row>
    <row r="3083" spans="4:4">
      <c r="D3083" s="291"/>
    </row>
    <row r="3084" spans="4:4">
      <c r="D3084" s="291"/>
    </row>
    <row r="3085" spans="4:4">
      <c r="D3085" s="291"/>
    </row>
    <row r="3086" spans="4:4">
      <c r="D3086" s="291"/>
    </row>
    <row r="3087" spans="4:4">
      <c r="D3087" s="291"/>
    </row>
    <row r="3088" spans="4:4">
      <c r="D3088" s="291"/>
    </row>
    <row r="3089" spans="4:4">
      <c r="D3089" s="291"/>
    </row>
    <row r="3090" spans="4:4">
      <c r="D3090" s="291"/>
    </row>
    <row r="3091" spans="4:4">
      <c r="D3091" s="291"/>
    </row>
    <row r="3092" spans="4:4">
      <c r="D3092" s="291"/>
    </row>
    <row r="3093" spans="4:4">
      <c r="D3093" s="291"/>
    </row>
    <row r="3094" spans="4:4">
      <c r="D3094" s="291"/>
    </row>
    <row r="3095" spans="4:4">
      <c r="D3095" s="291"/>
    </row>
    <row r="3096" spans="4:4">
      <c r="D3096" s="291"/>
    </row>
    <row r="3097" spans="4:4">
      <c r="D3097" s="291"/>
    </row>
    <row r="3098" spans="4:4">
      <c r="D3098" s="291"/>
    </row>
    <row r="3099" spans="4:4">
      <c r="D3099" s="291"/>
    </row>
    <row r="3100" spans="4:4">
      <c r="D3100" s="291"/>
    </row>
    <row r="3101" spans="4:4">
      <c r="D3101" s="291"/>
    </row>
    <row r="3102" spans="4:4">
      <c r="D3102" s="291"/>
    </row>
    <row r="3103" spans="4:4">
      <c r="D3103" s="291"/>
    </row>
    <row r="3104" spans="4:4">
      <c r="D3104" s="291"/>
    </row>
    <row r="3105" spans="4:4">
      <c r="D3105" s="291"/>
    </row>
    <row r="3106" spans="4:4">
      <c r="D3106" s="291"/>
    </row>
    <row r="3107" spans="4:4">
      <c r="D3107" s="291"/>
    </row>
    <row r="3108" spans="4:4">
      <c r="D3108" s="291"/>
    </row>
    <row r="3109" spans="4:4">
      <c r="D3109" s="291"/>
    </row>
    <row r="3110" spans="4:4">
      <c r="D3110" s="291"/>
    </row>
    <row r="3111" spans="4:4">
      <c r="D3111" s="291"/>
    </row>
    <row r="3112" spans="4:4">
      <c r="D3112" s="291"/>
    </row>
    <row r="3113" spans="4:4">
      <c r="D3113" s="291"/>
    </row>
    <row r="3114" spans="4:4">
      <c r="D3114" s="291"/>
    </row>
    <row r="3115" spans="4:4">
      <c r="D3115" s="291"/>
    </row>
    <row r="3116" spans="4:4">
      <c r="D3116" s="291"/>
    </row>
    <row r="3117" spans="4:4">
      <c r="D3117" s="291"/>
    </row>
    <row r="3118" spans="4:4">
      <c r="D3118" s="291"/>
    </row>
    <row r="3119" spans="4:4">
      <c r="D3119" s="291"/>
    </row>
    <row r="3120" spans="4:4">
      <c r="D3120" s="291"/>
    </row>
    <row r="3121" spans="4:4">
      <c r="D3121" s="291"/>
    </row>
    <row r="3122" spans="4:4">
      <c r="D3122" s="291"/>
    </row>
    <row r="3123" spans="4:4">
      <c r="D3123" s="291"/>
    </row>
    <row r="3124" spans="4:4">
      <c r="D3124" s="291"/>
    </row>
    <row r="3125" spans="4:4">
      <c r="D3125" s="291"/>
    </row>
    <row r="3126" spans="4:4">
      <c r="D3126" s="291"/>
    </row>
    <row r="3127" spans="4:4">
      <c r="D3127" s="291"/>
    </row>
    <row r="3128" spans="4:4">
      <c r="D3128" s="291"/>
    </row>
    <row r="3129" spans="4:4">
      <c r="D3129" s="291"/>
    </row>
    <row r="3130" spans="4:4">
      <c r="D3130" s="291"/>
    </row>
    <row r="3131" spans="4:4">
      <c r="D3131" s="291"/>
    </row>
    <row r="3132" spans="4:4">
      <c r="D3132" s="291"/>
    </row>
    <row r="3133" spans="4:4">
      <c r="D3133" s="291"/>
    </row>
    <row r="3134" spans="4:4">
      <c r="D3134" s="291"/>
    </row>
    <row r="3135" spans="4:4">
      <c r="D3135" s="291"/>
    </row>
    <row r="3136" spans="4:4">
      <c r="D3136" s="291"/>
    </row>
    <row r="3137" spans="4:4">
      <c r="D3137" s="291"/>
    </row>
    <row r="3138" spans="4:4">
      <c r="D3138" s="291"/>
    </row>
    <row r="3139" spans="4:4">
      <c r="D3139" s="291"/>
    </row>
    <row r="3140" spans="4:4">
      <c r="D3140" s="291"/>
    </row>
    <row r="3141" spans="4:4">
      <c r="D3141" s="291"/>
    </row>
    <row r="3142" spans="4:4">
      <c r="D3142" s="291"/>
    </row>
    <row r="3143" spans="4:4">
      <c r="D3143" s="291"/>
    </row>
    <row r="3144" spans="4:4">
      <c r="D3144" s="291"/>
    </row>
    <row r="3145" spans="4:4">
      <c r="D3145" s="291"/>
    </row>
    <row r="3146" spans="4:4">
      <c r="D3146" s="291"/>
    </row>
    <row r="3147" spans="4:4">
      <c r="D3147" s="291"/>
    </row>
    <row r="3148" spans="4:4">
      <c r="D3148" s="291"/>
    </row>
    <row r="3149" spans="4:4">
      <c r="D3149" s="291"/>
    </row>
    <row r="3150" spans="4:4">
      <c r="D3150" s="291"/>
    </row>
    <row r="3151" spans="4:4">
      <c r="D3151" s="291"/>
    </row>
    <row r="3152" spans="4:4">
      <c r="D3152" s="291"/>
    </row>
    <row r="3153" spans="4:4">
      <c r="D3153" s="291"/>
    </row>
    <row r="3154" spans="4:4">
      <c r="D3154" s="291"/>
    </row>
    <row r="3155" spans="4:4">
      <c r="D3155" s="291"/>
    </row>
    <row r="3156" spans="4:4">
      <c r="D3156" s="291"/>
    </row>
    <row r="3157" spans="4:4">
      <c r="D3157" s="291"/>
    </row>
    <row r="3158" spans="4:4">
      <c r="D3158" s="291"/>
    </row>
    <row r="3159" spans="4:4">
      <c r="D3159" s="291"/>
    </row>
    <row r="3160" spans="4:4">
      <c r="D3160" s="291"/>
    </row>
    <row r="3161" spans="4:4">
      <c r="D3161" s="291"/>
    </row>
    <row r="3162" spans="4:4">
      <c r="D3162" s="291"/>
    </row>
    <row r="3163" spans="4:4">
      <c r="D3163" s="291"/>
    </row>
    <row r="3164" spans="4:4">
      <c r="D3164" s="291"/>
    </row>
    <row r="3165" spans="4:4">
      <c r="D3165" s="291"/>
    </row>
    <row r="3166" spans="4:4">
      <c r="D3166" s="291"/>
    </row>
    <row r="3167" spans="4:4">
      <c r="D3167" s="291"/>
    </row>
    <row r="3168" spans="4:4">
      <c r="D3168" s="291"/>
    </row>
    <row r="3169" spans="4:4">
      <c r="D3169" s="291"/>
    </row>
    <row r="3170" spans="4:4">
      <c r="D3170" s="291"/>
    </row>
    <row r="3171" spans="4:4">
      <c r="D3171" s="291"/>
    </row>
    <row r="3172" spans="4:4">
      <c r="D3172" s="291"/>
    </row>
    <row r="3173" spans="4:4">
      <c r="D3173" s="291"/>
    </row>
    <row r="3174" spans="4:4">
      <c r="D3174" s="291"/>
    </row>
    <row r="3175" spans="4:4">
      <c r="D3175" s="291"/>
    </row>
    <row r="3176" spans="4:4">
      <c r="D3176" s="291"/>
    </row>
    <row r="3177" spans="4:4">
      <c r="D3177" s="291"/>
    </row>
    <row r="3178" spans="4:4">
      <c r="D3178" s="291"/>
    </row>
    <row r="3179" spans="4:4">
      <c r="D3179" s="291"/>
    </row>
    <row r="3180" spans="4:4">
      <c r="D3180" s="291"/>
    </row>
    <row r="3181" spans="4:4">
      <c r="D3181" s="291"/>
    </row>
    <row r="3182" spans="4:4">
      <c r="D3182" s="291"/>
    </row>
    <row r="3183" spans="4:4">
      <c r="D3183" s="291"/>
    </row>
    <row r="3184" spans="4:4">
      <c r="D3184" s="291"/>
    </row>
    <row r="3185" spans="4:4">
      <c r="D3185" s="291"/>
    </row>
    <row r="3186" spans="4:4">
      <c r="D3186" s="291"/>
    </row>
    <row r="3187" spans="4:4">
      <c r="D3187" s="291"/>
    </row>
    <row r="3188" spans="4:4">
      <c r="D3188" s="291"/>
    </row>
    <row r="3189" spans="4:4">
      <c r="D3189" s="291"/>
    </row>
    <row r="3190" spans="4:4">
      <c r="D3190" s="291"/>
    </row>
    <row r="3191" spans="4:4">
      <c r="D3191" s="291"/>
    </row>
    <row r="3192" spans="4:4">
      <c r="D3192" s="291"/>
    </row>
    <row r="3193" spans="4:4">
      <c r="D3193" s="291"/>
    </row>
    <row r="3194" spans="4:4">
      <c r="D3194" s="291"/>
    </row>
    <row r="3195" spans="4:4">
      <c r="D3195" s="291"/>
    </row>
    <row r="3196" spans="4:4">
      <c r="D3196" s="291"/>
    </row>
    <row r="3197" spans="4:4">
      <c r="D3197" s="291"/>
    </row>
    <row r="3198" spans="4:4">
      <c r="D3198" s="291"/>
    </row>
    <row r="3199" spans="4:4">
      <c r="D3199" s="291"/>
    </row>
    <row r="3200" spans="4:4">
      <c r="D3200" s="291"/>
    </row>
    <row r="3201" spans="4:4">
      <c r="D3201" s="291"/>
    </row>
    <row r="3202" spans="4:4">
      <c r="D3202" s="291"/>
    </row>
    <row r="3203" spans="4:4">
      <c r="D3203" s="291"/>
    </row>
    <row r="3204" spans="4:4">
      <c r="D3204" s="291"/>
    </row>
    <row r="3205" spans="4:4">
      <c r="D3205" s="291"/>
    </row>
    <row r="3206" spans="4:4">
      <c r="D3206" s="291"/>
    </row>
    <row r="3207" spans="4:4">
      <c r="D3207" s="291"/>
    </row>
    <row r="3208" spans="4:4">
      <c r="D3208" s="291"/>
    </row>
    <row r="3209" spans="4:4">
      <c r="D3209" s="291"/>
    </row>
    <row r="3210" spans="4:4">
      <c r="D3210" s="291"/>
    </row>
    <row r="3211" spans="4:4">
      <c r="D3211" s="291"/>
    </row>
    <row r="3212" spans="4:4">
      <c r="D3212" s="291"/>
    </row>
    <row r="3213" spans="4:4">
      <c r="D3213" s="291"/>
    </row>
    <row r="3214" spans="4:4">
      <c r="D3214" s="291"/>
    </row>
    <row r="3215" spans="4:4">
      <c r="D3215" s="291"/>
    </row>
    <row r="3216" spans="4:4">
      <c r="D3216" s="291"/>
    </row>
    <row r="3217" spans="4:4">
      <c r="D3217" s="291"/>
    </row>
    <row r="3218" spans="4:4">
      <c r="D3218" s="291"/>
    </row>
    <row r="3219" spans="4:4">
      <c r="D3219" s="291"/>
    </row>
    <row r="3220" spans="4:4">
      <c r="D3220" s="291"/>
    </row>
    <row r="3221" spans="4:4">
      <c r="D3221" s="291"/>
    </row>
    <row r="3222" spans="4:4">
      <c r="D3222" s="291"/>
    </row>
    <row r="3223" spans="4:4">
      <c r="D3223" s="291"/>
    </row>
    <row r="3224" spans="4:4">
      <c r="D3224" s="291"/>
    </row>
    <row r="3225" spans="4:4">
      <c r="D3225" s="291"/>
    </row>
    <row r="3226" spans="4:4">
      <c r="D3226" s="291"/>
    </row>
    <row r="3227" spans="4:4">
      <c r="D3227" s="291"/>
    </row>
    <row r="3228" spans="4:4">
      <c r="D3228" s="291"/>
    </row>
    <row r="3229" spans="4:4">
      <c r="D3229" s="291"/>
    </row>
    <row r="3230" spans="4:4">
      <c r="D3230" s="291"/>
    </row>
    <row r="3231" spans="4:4">
      <c r="D3231" s="291"/>
    </row>
    <row r="3232" spans="4:4">
      <c r="D3232" s="291"/>
    </row>
    <row r="3233" spans="4:4">
      <c r="D3233" s="291"/>
    </row>
    <row r="3234" spans="4:4">
      <c r="D3234" s="291"/>
    </row>
    <row r="3235" spans="4:4">
      <c r="D3235" s="291"/>
    </row>
    <row r="3236" spans="4:4">
      <c r="D3236" s="291"/>
    </row>
    <row r="3237" spans="4:4">
      <c r="D3237" s="291"/>
    </row>
    <row r="3238" spans="4:4">
      <c r="D3238" s="291"/>
    </row>
    <row r="3239" spans="4:4">
      <c r="D3239" s="291"/>
    </row>
    <row r="3240" spans="4:4">
      <c r="D3240" s="291"/>
    </row>
    <row r="3241" spans="4:4">
      <c r="D3241" s="291"/>
    </row>
    <row r="3242" spans="4:4">
      <c r="D3242" s="291"/>
    </row>
    <row r="3243" spans="4:4">
      <c r="D3243" s="291"/>
    </row>
    <row r="3244" spans="4:4">
      <c r="D3244" s="291"/>
    </row>
    <row r="3245" spans="4:4">
      <c r="D3245" s="291"/>
    </row>
    <row r="3246" spans="4:4">
      <c r="D3246" s="291"/>
    </row>
    <row r="3247" spans="4:4">
      <c r="D3247" s="291"/>
    </row>
    <row r="3248" spans="4:4">
      <c r="D3248" s="291"/>
    </row>
    <row r="3249" spans="4:4">
      <c r="D3249" s="291"/>
    </row>
    <row r="3250" spans="4:4">
      <c r="D3250" s="291"/>
    </row>
    <row r="3251" spans="4:4">
      <c r="D3251" s="291"/>
    </row>
    <row r="3252" spans="4:4">
      <c r="D3252" s="291"/>
    </row>
    <row r="3253" spans="4:4">
      <c r="D3253" s="291"/>
    </row>
    <row r="3254" spans="4:4">
      <c r="D3254" s="291"/>
    </row>
    <row r="3255" spans="4:4">
      <c r="D3255" s="291"/>
    </row>
    <row r="3256" spans="4:4">
      <c r="D3256" s="291"/>
    </row>
    <row r="3257" spans="4:4">
      <c r="D3257" s="291"/>
    </row>
    <row r="3258" spans="4:4">
      <c r="D3258" s="291"/>
    </row>
    <row r="3259" spans="4:4">
      <c r="D3259" s="291"/>
    </row>
    <row r="3260" spans="4:4">
      <c r="D3260" s="291"/>
    </row>
    <row r="3261" spans="4:4">
      <c r="D3261" s="291"/>
    </row>
    <row r="3262" spans="4:4">
      <c r="D3262" s="291"/>
    </row>
    <row r="3263" spans="4:4">
      <c r="D3263" s="291"/>
    </row>
    <row r="3264" spans="4:4">
      <c r="D3264" s="291"/>
    </row>
    <row r="3265" spans="4:4">
      <c r="D3265" s="291"/>
    </row>
    <row r="3266" spans="4:4">
      <c r="D3266" s="291"/>
    </row>
    <row r="3267" spans="4:4">
      <c r="D3267" s="291"/>
    </row>
    <row r="3268" spans="4:4">
      <c r="D3268" s="291"/>
    </row>
    <row r="3269" spans="4:4">
      <c r="D3269" s="291"/>
    </row>
    <row r="3270" spans="4:4">
      <c r="D3270" s="291"/>
    </row>
    <row r="3271" spans="4:4">
      <c r="D3271" s="291"/>
    </row>
    <row r="3272" spans="4:4">
      <c r="D3272" s="291"/>
    </row>
    <row r="3273" spans="4:4">
      <c r="D3273" s="291"/>
    </row>
    <row r="3274" spans="4:4">
      <c r="D3274" s="291"/>
    </row>
    <row r="3275" spans="4:4">
      <c r="D3275" s="291"/>
    </row>
    <row r="3276" spans="4:4">
      <c r="D3276" s="291"/>
    </row>
    <row r="3277" spans="4:4">
      <c r="D3277" s="291"/>
    </row>
    <row r="3278" spans="4:4">
      <c r="D3278" s="291"/>
    </row>
    <row r="3279" spans="4:4">
      <c r="D3279" s="291"/>
    </row>
    <row r="3280" spans="4:4">
      <c r="D3280" s="291"/>
    </row>
    <row r="3281" spans="4:4">
      <c r="D3281" s="291"/>
    </row>
    <row r="3282" spans="4:4">
      <c r="D3282" s="291"/>
    </row>
    <row r="3283" spans="4:4">
      <c r="D3283" s="291"/>
    </row>
    <row r="3284" spans="4:4">
      <c r="D3284" s="291"/>
    </row>
    <row r="3285" spans="4:4">
      <c r="D3285" s="291"/>
    </row>
    <row r="3286" spans="4:4">
      <c r="D3286" s="291"/>
    </row>
    <row r="3287" spans="4:4">
      <c r="D3287" s="291"/>
    </row>
    <row r="3288" spans="4:4">
      <c r="D3288" s="291"/>
    </row>
    <row r="3289" spans="4:4">
      <c r="D3289" s="291"/>
    </row>
    <row r="3290" spans="4:4">
      <c r="D3290" s="291"/>
    </row>
    <row r="3291" spans="4:4">
      <c r="D3291" s="291"/>
    </row>
    <row r="3292" spans="4:4">
      <c r="D3292" s="291"/>
    </row>
    <row r="3293" spans="4:4">
      <c r="D3293" s="291"/>
    </row>
    <row r="3294" spans="4:4">
      <c r="D3294" s="291"/>
    </row>
    <row r="3295" spans="4:4">
      <c r="D3295" s="291"/>
    </row>
    <row r="3296" spans="4:4">
      <c r="D3296" s="291"/>
    </row>
    <row r="3297" spans="4:4">
      <c r="D3297" s="291"/>
    </row>
    <row r="3298" spans="4:4">
      <c r="D3298" s="291"/>
    </row>
    <row r="3299" spans="4:4">
      <c r="D3299" s="291"/>
    </row>
    <row r="3300" spans="4:4">
      <c r="D3300" s="291"/>
    </row>
    <row r="3301" spans="4:4">
      <c r="D3301" s="291"/>
    </row>
    <row r="3302" spans="4:4">
      <c r="D3302" s="291"/>
    </row>
    <row r="3303" spans="4:4">
      <c r="D3303" s="291"/>
    </row>
    <row r="3304" spans="4:4">
      <c r="D3304" s="291"/>
    </row>
    <row r="3305" spans="4:4">
      <c r="D3305" s="291"/>
    </row>
    <row r="3306" spans="4:4">
      <c r="D3306" s="291"/>
    </row>
    <row r="3307" spans="4:4">
      <c r="D3307" s="291"/>
    </row>
    <row r="3308" spans="4:4">
      <c r="D3308" s="291"/>
    </row>
    <row r="3309" spans="4:4">
      <c r="D3309" s="291"/>
    </row>
    <row r="3310" spans="4:4">
      <c r="D3310" s="291"/>
    </row>
    <row r="3311" spans="4:4">
      <c r="D3311" s="291"/>
    </row>
    <row r="3312" spans="4:4">
      <c r="D3312" s="291"/>
    </row>
    <row r="3313" spans="4:4">
      <c r="D3313" s="291"/>
    </row>
    <row r="3314" spans="4:4">
      <c r="D3314" s="291"/>
    </row>
    <row r="3315" spans="4:4">
      <c r="D3315" s="291"/>
    </row>
    <row r="3316" spans="4:4">
      <c r="D3316" s="291"/>
    </row>
    <row r="3317" spans="4:4">
      <c r="D3317" s="291"/>
    </row>
    <row r="3318" spans="4:4">
      <c r="D3318" s="291"/>
    </row>
    <row r="3319" spans="4:4">
      <c r="D3319" s="291"/>
    </row>
    <row r="3320" spans="4:4">
      <c r="D3320" s="291"/>
    </row>
    <row r="3321" spans="4:4">
      <c r="D3321" s="291"/>
    </row>
    <row r="3322" spans="4:4">
      <c r="D3322" s="291"/>
    </row>
    <row r="3323" spans="4:4">
      <c r="D3323" s="291"/>
    </row>
    <row r="3324" spans="4:4">
      <c r="D3324" s="291"/>
    </row>
    <row r="3325" spans="4:4">
      <c r="D3325" s="291"/>
    </row>
    <row r="3326" spans="4:4">
      <c r="D3326" s="291"/>
    </row>
    <row r="3327" spans="4:4">
      <c r="D3327" s="291"/>
    </row>
    <row r="3328" spans="4:4">
      <c r="D3328" s="291"/>
    </row>
    <row r="3329" spans="4:4">
      <c r="D3329" s="291"/>
    </row>
    <row r="3330" spans="4:4">
      <c r="D3330" s="291"/>
    </row>
    <row r="3331" spans="4:4">
      <c r="D3331" s="291"/>
    </row>
    <row r="3332" spans="4:4">
      <c r="D3332" s="291"/>
    </row>
    <row r="3333" spans="4:4">
      <c r="D3333" s="291"/>
    </row>
    <row r="3334" spans="4:4">
      <c r="D3334" s="291"/>
    </row>
    <row r="3335" spans="4:4">
      <c r="D3335" s="291"/>
    </row>
    <row r="3336" spans="4:4">
      <c r="D3336" s="291"/>
    </row>
    <row r="3337" spans="4:4">
      <c r="D3337" s="291"/>
    </row>
    <row r="3338" spans="4:4">
      <c r="D3338" s="291"/>
    </row>
    <row r="3339" spans="4:4">
      <c r="D3339" s="291"/>
    </row>
    <row r="3340" spans="4:4">
      <c r="D3340" s="291"/>
    </row>
    <row r="3341" spans="4:4">
      <c r="D3341" s="291"/>
    </row>
    <row r="3342" spans="4:4">
      <c r="D3342" s="291"/>
    </row>
    <row r="3343" spans="4:4">
      <c r="D3343" s="291"/>
    </row>
    <row r="3344" spans="4:4">
      <c r="D3344" s="291"/>
    </row>
    <row r="3345" spans="4:4">
      <c r="D3345" s="291"/>
    </row>
    <row r="3346" spans="4:4">
      <c r="D3346" s="291"/>
    </row>
    <row r="3347" spans="4:4">
      <c r="D3347" s="291"/>
    </row>
    <row r="3348" spans="4:4">
      <c r="D3348" s="291"/>
    </row>
    <row r="3349" spans="4:4">
      <c r="D3349" s="291"/>
    </row>
    <row r="3350" spans="4:4">
      <c r="D3350" s="291"/>
    </row>
    <row r="3351" spans="4:4">
      <c r="D3351" s="291"/>
    </row>
    <row r="3352" spans="4:4">
      <c r="D3352" s="291"/>
    </row>
    <row r="3353" spans="4:4">
      <c r="D3353" s="291"/>
    </row>
    <row r="3354" spans="4:4">
      <c r="D3354" s="291"/>
    </row>
    <row r="3355" spans="4:4">
      <c r="D3355" s="291"/>
    </row>
    <row r="3356" spans="4:4">
      <c r="D3356" s="291"/>
    </row>
    <row r="3357" spans="4:4">
      <c r="D3357" s="291"/>
    </row>
    <row r="3358" spans="4:4">
      <c r="D3358" s="291"/>
    </row>
    <row r="3359" spans="4:4">
      <c r="D3359" s="291"/>
    </row>
    <row r="3360" spans="4:4">
      <c r="D3360" s="291"/>
    </row>
    <row r="3361" spans="4:4">
      <c r="D3361" s="291"/>
    </row>
    <row r="3362" spans="4:4">
      <c r="D3362" s="291"/>
    </row>
    <row r="3363" spans="4:4">
      <c r="D3363" s="291"/>
    </row>
    <row r="3364" spans="4:4">
      <c r="D3364" s="291"/>
    </row>
    <row r="3365" spans="4:4">
      <c r="D3365" s="291"/>
    </row>
    <row r="3366" spans="4:4">
      <c r="D3366" s="291"/>
    </row>
    <row r="3367" spans="4:4">
      <c r="D3367" s="291"/>
    </row>
    <row r="3368" spans="4:4">
      <c r="D3368" s="291"/>
    </row>
    <row r="3369" spans="4:4">
      <c r="D3369" s="291"/>
    </row>
    <row r="3370" spans="4:4">
      <c r="D3370" s="291"/>
    </row>
    <row r="3371" spans="4:4">
      <c r="D3371" s="291"/>
    </row>
    <row r="3372" spans="4:4">
      <c r="D3372" s="291"/>
    </row>
    <row r="3373" spans="4:4">
      <c r="D3373" s="291"/>
    </row>
    <row r="3374" spans="4:4">
      <c r="D3374" s="291"/>
    </row>
    <row r="3375" spans="4:4">
      <c r="D3375" s="291"/>
    </row>
    <row r="3376" spans="4:4">
      <c r="D3376" s="291"/>
    </row>
    <row r="3377" spans="4:4">
      <c r="D3377" s="291"/>
    </row>
    <row r="3378" spans="4:4">
      <c r="D3378" s="291"/>
    </row>
    <row r="3379" spans="4:4">
      <c r="D3379" s="291"/>
    </row>
    <row r="3380" spans="4:4">
      <c r="D3380" s="291"/>
    </row>
    <row r="3381" spans="4:4">
      <c r="D3381" s="291"/>
    </row>
    <row r="3382" spans="4:4">
      <c r="D3382" s="291"/>
    </row>
    <row r="3383" spans="4:4">
      <c r="D3383" s="291"/>
    </row>
    <row r="3384" spans="4:4">
      <c r="D3384" s="291"/>
    </row>
    <row r="3385" spans="4:4">
      <c r="D3385" s="291"/>
    </row>
    <row r="3386" spans="4:4">
      <c r="D3386" s="291"/>
    </row>
    <row r="3387" spans="4:4">
      <c r="D3387" s="291"/>
    </row>
    <row r="3388" spans="4:4">
      <c r="D3388" s="291"/>
    </row>
    <row r="3389" spans="4:4">
      <c r="D3389" s="291"/>
    </row>
    <row r="3390" spans="4:4">
      <c r="D3390" s="291"/>
    </row>
    <row r="3391" spans="4:4">
      <c r="D3391" s="291"/>
    </row>
    <row r="3392" spans="4:4">
      <c r="D3392" s="291"/>
    </row>
    <row r="3393" spans="4:4">
      <c r="D3393" s="291"/>
    </row>
    <row r="3394" spans="4:4">
      <c r="D3394" s="291"/>
    </row>
    <row r="3395" spans="4:4">
      <c r="D3395" s="291"/>
    </row>
    <row r="3396" spans="4:4">
      <c r="D3396" s="291"/>
    </row>
    <row r="3397" spans="4:4">
      <c r="D3397" s="291"/>
    </row>
    <row r="3398" spans="4:4">
      <c r="D3398" s="291"/>
    </row>
    <row r="3399" spans="4:4">
      <c r="D3399" s="291"/>
    </row>
    <row r="3400" spans="4:4">
      <c r="D3400" s="291"/>
    </row>
    <row r="3401" spans="4:4">
      <c r="D3401" s="291"/>
    </row>
    <row r="3402" spans="4:4">
      <c r="D3402" s="291"/>
    </row>
    <row r="3403" spans="4:4">
      <c r="D3403" s="291"/>
    </row>
    <row r="3404" spans="4:4">
      <c r="D3404" s="291"/>
    </row>
    <row r="3405" spans="4:4">
      <c r="D3405" s="291"/>
    </row>
    <row r="3406" spans="4:4">
      <c r="D3406" s="291"/>
    </row>
    <row r="3407" spans="4:4">
      <c r="D3407" s="291"/>
    </row>
    <row r="3408" spans="4:4">
      <c r="D3408" s="291"/>
    </row>
    <row r="3409" spans="4:4">
      <c r="D3409" s="291"/>
    </row>
    <row r="3410" spans="4:4">
      <c r="D3410" s="291"/>
    </row>
    <row r="3411" spans="4:4">
      <c r="D3411" s="291"/>
    </row>
    <row r="3412" spans="4:4">
      <c r="D3412" s="291"/>
    </row>
    <row r="3413" spans="4:4">
      <c r="D3413" s="291"/>
    </row>
    <row r="3414" spans="4:4">
      <c r="D3414" s="291"/>
    </row>
    <row r="3415" spans="4:4">
      <c r="D3415" s="291"/>
    </row>
    <row r="3416" spans="4:4">
      <c r="D3416" s="291"/>
    </row>
    <row r="3417" spans="4:4">
      <c r="D3417" s="291"/>
    </row>
    <row r="3418" spans="4:4">
      <c r="D3418" s="291"/>
    </row>
    <row r="3419" spans="4:4">
      <c r="D3419" s="291"/>
    </row>
    <row r="3420" spans="4:4">
      <c r="D3420" s="291"/>
    </row>
    <row r="3421" spans="4:4">
      <c r="D3421" s="291"/>
    </row>
    <row r="3422" spans="4:4">
      <c r="D3422" s="291"/>
    </row>
    <row r="3423" spans="4:4">
      <c r="D3423" s="291"/>
    </row>
    <row r="3424" spans="4:4">
      <c r="D3424" s="291"/>
    </row>
    <row r="3425" spans="4:4">
      <c r="D3425" s="291"/>
    </row>
    <row r="3426" spans="4:4">
      <c r="D3426" s="291"/>
    </row>
    <row r="3427" spans="4:4">
      <c r="D3427" s="291"/>
    </row>
    <row r="3428" spans="4:4">
      <c r="D3428" s="291"/>
    </row>
    <row r="3429" spans="4:4">
      <c r="D3429" s="291"/>
    </row>
    <row r="3430" spans="4:4">
      <c r="D3430" s="291"/>
    </row>
    <row r="3431" spans="4:4">
      <c r="D3431" s="291"/>
    </row>
    <row r="3432" spans="4:4">
      <c r="D3432" s="291"/>
    </row>
    <row r="3433" spans="4:4">
      <c r="D3433" s="291"/>
    </row>
    <row r="3434" spans="4:4">
      <c r="D3434" s="291"/>
    </row>
    <row r="3435" spans="4:4">
      <c r="D3435" s="291"/>
    </row>
    <row r="3436" spans="4:4">
      <c r="D3436" s="291"/>
    </row>
    <row r="3437" spans="4:4">
      <c r="D3437" s="291"/>
    </row>
    <row r="3438" spans="4:4">
      <c r="D3438" s="291"/>
    </row>
    <row r="3439" spans="4:4">
      <c r="D3439" s="291"/>
    </row>
    <row r="3440" spans="4:4">
      <c r="D3440" s="291"/>
    </row>
    <row r="3441" spans="4:4">
      <c r="D3441" s="291"/>
    </row>
    <row r="3442" spans="4:4">
      <c r="D3442" s="291"/>
    </row>
    <row r="3443" spans="4:4">
      <c r="D3443" s="291"/>
    </row>
    <row r="3444" spans="4:4">
      <c r="D3444" s="291"/>
    </row>
    <row r="3445" spans="4:4">
      <c r="D3445" s="291"/>
    </row>
    <row r="3446" spans="4:4">
      <c r="D3446" s="291"/>
    </row>
    <row r="3447" spans="4:4">
      <c r="D3447" s="291"/>
    </row>
    <row r="3448" spans="4:4">
      <c r="D3448" s="291"/>
    </row>
    <row r="3449" spans="4:4">
      <c r="D3449" s="291"/>
    </row>
    <row r="3450" spans="4:4">
      <c r="D3450" s="291"/>
    </row>
    <row r="3451" spans="4:4">
      <c r="D3451" s="291"/>
    </row>
    <row r="3452" spans="4:4">
      <c r="D3452" s="291"/>
    </row>
    <row r="3453" spans="4:4">
      <c r="D3453" s="291"/>
    </row>
    <row r="3454" spans="4:4">
      <c r="D3454" s="291"/>
    </row>
    <row r="3455" spans="4:4">
      <c r="D3455" s="291"/>
    </row>
    <row r="3456" spans="4:4">
      <c r="D3456" s="291"/>
    </row>
    <row r="3457" spans="4:4">
      <c r="D3457" s="291"/>
    </row>
    <row r="3458" spans="4:4">
      <c r="D3458" s="291"/>
    </row>
    <row r="3459" spans="4:4">
      <c r="D3459" s="291"/>
    </row>
    <row r="3460" spans="4:4">
      <c r="D3460" s="291"/>
    </row>
    <row r="3461" spans="4:4">
      <c r="D3461" s="291"/>
    </row>
    <row r="3462" spans="4:4">
      <c r="D3462" s="291"/>
    </row>
    <row r="3463" spans="4:4">
      <c r="D3463" s="291"/>
    </row>
    <row r="3464" spans="4:4">
      <c r="D3464" s="291"/>
    </row>
    <row r="3465" spans="4:4">
      <c r="D3465" s="291"/>
    </row>
    <row r="3466" spans="4:4">
      <c r="D3466" s="291"/>
    </row>
    <row r="3467" spans="4:4">
      <c r="D3467" s="291"/>
    </row>
    <row r="3468" spans="4:4">
      <c r="D3468" s="291"/>
    </row>
    <row r="3469" spans="4:4">
      <c r="D3469" s="291"/>
    </row>
    <row r="3470" spans="4:4">
      <c r="D3470" s="291"/>
    </row>
    <row r="3471" spans="4:4">
      <c r="D3471" s="291"/>
    </row>
    <row r="3472" spans="4:4">
      <c r="D3472" s="291"/>
    </row>
    <row r="3473" spans="4:4">
      <c r="D3473" s="291"/>
    </row>
    <row r="3474" spans="4:4">
      <c r="D3474" s="291"/>
    </row>
    <row r="3475" spans="4:4">
      <c r="D3475" s="291"/>
    </row>
    <row r="3476" spans="4:4">
      <c r="D3476" s="291"/>
    </row>
    <row r="3477" spans="4:4">
      <c r="D3477" s="291"/>
    </row>
    <row r="3478" spans="4:4">
      <c r="D3478" s="291"/>
    </row>
    <row r="3479" spans="4:4">
      <c r="D3479" s="291"/>
    </row>
    <row r="3480" spans="4:4">
      <c r="D3480" s="291"/>
    </row>
    <row r="3481" spans="4:4">
      <c r="D3481" s="291"/>
    </row>
    <row r="3482" spans="4:4">
      <c r="D3482" s="291"/>
    </row>
    <row r="3483" spans="4:4">
      <c r="D3483" s="291"/>
    </row>
    <row r="3484" spans="4:4">
      <c r="D3484" s="291"/>
    </row>
    <row r="3485" spans="4:4">
      <c r="D3485" s="291"/>
    </row>
    <row r="3486" spans="4:4">
      <c r="D3486" s="291"/>
    </row>
    <row r="3487" spans="4:4">
      <c r="D3487" s="291"/>
    </row>
    <row r="3488" spans="4:4">
      <c r="D3488" s="291"/>
    </row>
    <row r="3489" spans="4:4">
      <c r="D3489" s="291"/>
    </row>
    <row r="3490" spans="4:4">
      <c r="D3490" s="291"/>
    </row>
    <row r="3491" spans="4:4">
      <c r="D3491" s="291"/>
    </row>
    <row r="3492" spans="4:4">
      <c r="D3492" s="291"/>
    </row>
    <row r="3493" spans="4:4">
      <c r="D3493" s="291"/>
    </row>
    <row r="3494" spans="4:4">
      <c r="D3494" s="291"/>
    </row>
    <row r="3495" spans="4:4">
      <c r="D3495" s="291"/>
    </row>
    <row r="3496" spans="4:4">
      <c r="D3496" s="291"/>
    </row>
    <row r="3497" spans="4:4">
      <c r="D3497" s="291"/>
    </row>
    <row r="3498" spans="4:4">
      <c r="D3498" s="291"/>
    </row>
    <row r="3499" spans="4:4">
      <c r="D3499" s="291"/>
    </row>
    <row r="3500" spans="4:4">
      <c r="D3500" s="291"/>
    </row>
    <row r="3501" spans="4:4">
      <c r="D3501" s="291"/>
    </row>
    <row r="3502" spans="4:4">
      <c r="D3502" s="291"/>
    </row>
    <row r="3503" spans="4:4">
      <c r="D3503" s="291"/>
    </row>
    <row r="3504" spans="4:4">
      <c r="D3504" s="291"/>
    </row>
    <row r="3505" spans="4:4">
      <c r="D3505" s="291"/>
    </row>
    <row r="3506" spans="4:4">
      <c r="D3506" s="291"/>
    </row>
    <row r="3507" spans="4:4">
      <c r="D3507" s="291"/>
    </row>
    <row r="3508" spans="4:4">
      <c r="D3508" s="291"/>
    </row>
    <row r="3509" spans="4:4">
      <c r="D3509" s="291"/>
    </row>
    <row r="3510" spans="4:4">
      <c r="D3510" s="291"/>
    </row>
    <row r="3511" spans="4:4">
      <c r="D3511" s="291"/>
    </row>
    <row r="3512" spans="4:4">
      <c r="D3512" s="291"/>
    </row>
    <row r="3513" spans="4:4">
      <c r="D3513" s="291"/>
    </row>
    <row r="3514" spans="4:4">
      <c r="D3514" s="291"/>
    </row>
    <row r="3515" spans="4:4">
      <c r="D3515" s="291"/>
    </row>
    <row r="3516" spans="4:4">
      <c r="D3516" s="291"/>
    </row>
    <row r="3517" spans="4:4">
      <c r="D3517" s="291"/>
    </row>
    <row r="3518" spans="4:4">
      <c r="D3518" s="291"/>
    </row>
    <row r="3519" spans="4:4">
      <c r="D3519" s="291"/>
    </row>
    <row r="3520" spans="4:4">
      <c r="D3520" s="291"/>
    </row>
    <row r="3521" spans="4:4">
      <c r="D3521" s="291"/>
    </row>
    <row r="3522" spans="4:4">
      <c r="D3522" s="291"/>
    </row>
    <row r="3523" spans="4:4">
      <c r="D3523" s="291"/>
    </row>
    <row r="3524" spans="4:4">
      <c r="D3524" s="291"/>
    </row>
    <row r="3525" spans="4:4">
      <c r="D3525" s="291"/>
    </row>
    <row r="3526" spans="4:4">
      <c r="D3526" s="291"/>
    </row>
    <row r="3527" spans="4:4">
      <c r="D3527" s="291"/>
    </row>
    <row r="3528" spans="4:4">
      <c r="D3528" s="291"/>
    </row>
    <row r="3529" spans="4:4">
      <c r="D3529" s="291"/>
    </row>
    <row r="3530" spans="4:4">
      <c r="D3530" s="291"/>
    </row>
    <row r="3531" spans="4:4">
      <c r="D3531" s="291"/>
    </row>
    <row r="3532" spans="4:4">
      <c r="D3532" s="291"/>
    </row>
    <row r="3533" spans="4:4">
      <c r="D3533" s="291"/>
    </row>
    <row r="3534" spans="4:4">
      <c r="D3534" s="291"/>
    </row>
    <row r="3535" spans="4:4">
      <c r="D3535" s="291"/>
    </row>
    <row r="3536" spans="4:4">
      <c r="D3536" s="291"/>
    </row>
    <row r="3537" spans="4:4">
      <c r="D3537" s="291"/>
    </row>
    <row r="3538" spans="4:4">
      <c r="D3538" s="291"/>
    </row>
    <row r="3539" spans="4:4">
      <c r="D3539" s="291"/>
    </row>
    <row r="3540" spans="4:4">
      <c r="D3540" s="291"/>
    </row>
    <row r="3541" spans="4:4">
      <c r="D3541" s="291"/>
    </row>
    <row r="3542" spans="4:4">
      <c r="D3542" s="291"/>
    </row>
    <row r="3543" spans="4:4">
      <c r="D3543" s="291"/>
    </row>
    <row r="3544" spans="4:4">
      <c r="D3544" s="291"/>
    </row>
    <row r="3545" spans="4:4">
      <c r="D3545" s="291"/>
    </row>
    <row r="3546" spans="4:4">
      <c r="D3546" s="291"/>
    </row>
    <row r="3547" spans="4:4">
      <c r="D3547" s="291"/>
    </row>
    <row r="3548" spans="4:4">
      <c r="D3548" s="291"/>
    </row>
    <row r="3549" spans="4:4">
      <c r="D3549" s="291"/>
    </row>
    <row r="3550" spans="4:4">
      <c r="D3550" s="291"/>
    </row>
    <row r="3551" spans="4:4">
      <c r="D3551" s="291"/>
    </row>
    <row r="3552" spans="4:4">
      <c r="D3552" s="291"/>
    </row>
    <row r="3553" spans="4:4">
      <c r="D3553" s="291"/>
    </row>
    <row r="3554" spans="4:4">
      <c r="D3554" s="291"/>
    </row>
    <row r="3555" spans="4:4">
      <c r="D3555" s="291"/>
    </row>
    <row r="3556" spans="4:4">
      <c r="D3556" s="291"/>
    </row>
    <row r="3557" spans="4:4">
      <c r="D3557" s="291"/>
    </row>
    <row r="3558" spans="4:4">
      <c r="D3558" s="291"/>
    </row>
    <row r="3559" spans="4:4">
      <c r="D3559" s="291"/>
    </row>
    <row r="3560" spans="4:4">
      <c r="D3560" s="291"/>
    </row>
    <row r="3561" spans="4:4">
      <c r="D3561" s="291"/>
    </row>
    <row r="3562" spans="4:4">
      <c r="D3562" s="291"/>
    </row>
    <row r="3563" spans="4:4">
      <c r="D3563" s="291"/>
    </row>
    <row r="3564" spans="4:4">
      <c r="D3564" s="291"/>
    </row>
    <row r="3565" spans="4:4">
      <c r="D3565" s="291"/>
    </row>
    <row r="3566" spans="4:4">
      <c r="D3566" s="291"/>
    </row>
    <row r="3567" spans="4:4">
      <c r="D3567" s="291"/>
    </row>
    <row r="3568" spans="4:4">
      <c r="D3568" s="291"/>
    </row>
    <row r="3569" spans="4:4">
      <c r="D3569" s="291"/>
    </row>
    <row r="3570" spans="4:4">
      <c r="D3570" s="291"/>
    </row>
    <row r="3571" spans="4:4">
      <c r="D3571" s="291"/>
    </row>
    <row r="3572" spans="4:4">
      <c r="D3572" s="291"/>
    </row>
    <row r="3573" spans="4:4">
      <c r="D3573" s="291"/>
    </row>
    <row r="3574" spans="4:4">
      <c r="D3574" s="291"/>
    </row>
    <row r="3575" spans="4:4">
      <c r="D3575" s="291"/>
    </row>
    <row r="3576" spans="4:4">
      <c r="D3576" s="291"/>
    </row>
    <row r="3577" spans="4:4">
      <c r="D3577" s="291"/>
    </row>
    <row r="3578" spans="4:4">
      <c r="D3578" s="291"/>
    </row>
    <row r="3579" spans="4:4">
      <c r="D3579" s="291"/>
    </row>
    <row r="3580" spans="4:4">
      <c r="D3580" s="291"/>
    </row>
    <row r="3581" spans="4:4">
      <c r="D3581" s="291"/>
    </row>
    <row r="3582" spans="4:4">
      <c r="D3582" s="291"/>
    </row>
    <row r="3583" spans="4:4">
      <c r="D3583" s="291"/>
    </row>
    <row r="3584" spans="4:4">
      <c r="D3584" s="291"/>
    </row>
    <row r="3585" spans="4:4">
      <c r="D3585" s="291"/>
    </row>
    <row r="3586" spans="4:4">
      <c r="D3586" s="291"/>
    </row>
    <row r="3587" spans="4:4">
      <c r="D3587" s="291"/>
    </row>
    <row r="3588" spans="4:4">
      <c r="D3588" s="291"/>
    </row>
    <row r="3589" spans="4:4">
      <c r="D3589" s="291"/>
    </row>
    <row r="3590" spans="4:4">
      <c r="D3590" s="291"/>
    </row>
    <row r="3591" spans="4:4">
      <c r="D3591" s="291"/>
    </row>
    <row r="3592" spans="4:4">
      <c r="D3592" s="291"/>
    </row>
    <row r="3593" spans="4:4">
      <c r="D3593" s="291"/>
    </row>
    <row r="3594" spans="4:4">
      <c r="D3594" s="291"/>
    </row>
    <row r="3595" spans="4:4">
      <c r="D3595" s="291"/>
    </row>
    <row r="3596" spans="4:4">
      <c r="D3596" s="291"/>
    </row>
    <row r="3597" spans="4:4">
      <c r="D3597" s="291"/>
    </row>
    <row r="3598" spans="4:4">
      <c r="D3598" s="291"/>
    </row>
    <row r="3599" spans="4:4">
      <c r="D3599" s="291"/>
    </row>
    <row r="3600" spans="4:4">
      <c r="D3600" s="291"/>
    </row>
    <row r="3601" spans="4:4">
      <c r="D3601" s="291"/>
    </row>
    <row r="3602" spans="4:4">
      <c r="D3602" s="291"/>
    </row>
    <row r="3603" spans="4:4">
      <c r="D3603" s="291"/>
    </row>
    <row r="3604" spans="4:4">
      <c r="D3604" s="291"/>
    </row>
    <row r="3605" spans="4:4">
      <c r="D3605" s="291"/>
    </row>
    <row r="3606" spans="4:4">
      <c r="D3606" s="291"/>
    </row>
    <row r="3607" spans="4:4">
      <c r="D3607" s="291"/>
    </row>
    <row r="3608" spans="4:4">
      <c r="D3608" s="291"/>
    </row>
    <row r="3609" spans="4:4">
      <c r="D3609" s="291"/>
    </row>
    <row r="3610" spans="4:4">
      <c r="D3610" s="291"/>
    </row>
    <row r="3611" spans="4:4">
      <c r="D3611" s="291"/>
    </row>
    <row r="3612" spans="4:4">
      <c r="D3612" s="291"/>
    </row>
    <row r="3613" spans="4:4">
      <c r="D3613" s="291"/>
    </row>
    <row r="3614" spans="4:4">
      <c r="D3614" s="291"/>
    </row>
    <row r="3615" spans="4:4">
      <c r="D3615" s="291"/>
    </row>
    <row r="3616" spans="4:4">
      <c r="D3616" s="291"/>
    </row>
    <row r="3617" spans="4:4">
      <c r="D3617" s="291"/>
    </row>
    <row r="3618" spans="4:4">
      <c r="D3618" s="291"/>
    </row>
    <row r="3619" spans="4:4">
      <c r="D3619" s="291"/>
    </row>
    <row r="3620" spans="4:4">
      <c r="D3620" s="291"/>
    </row>
    <row r="3621" spans="4:4">
      <c r="D3621" s="291"/>
    </row>
    <row r="3622" spans="4:4">
      <c r="D3622" s="291"/>
    </row>
    <row r="3623" spans="4:4">
      <c r="D3623" s="291"/>
    </row>
    <row r="3624" spans="4:4">
      <c r="D3624" s="291"/>
    </row>
    <row r="3625" spans="4:4">
      <c r="D3625" s="291"/>
    </row>
    <row r="3626" spans="4:4">
      <c r="D3626" s="291"/>
    </row>
    <row r="3627" spans="4:4">
      <c r="D3627" s="291"/>
    </row>
    <row r="3628" spans="4:4">
      <c r="D3628" s="291"/>
    </row>
    <row r="3629" spans="4:4">
      <c r="D3629" s="291"/>
    </row>
    <row r="3630" spans="4:4">
      <c r="D3630" s="291"/>
    </row>
    <row r="3631" spans="4:4">
      <c r="D3631" s="291"/>
    </row>
    <row r="3632" spans="4:4">
      <c r="D3632" s="291"/>
    </row>
    <row r="3633" spans="4:4">
      <c r="D3633" s="291"/>
    </row>
    <row r="3634" spans="4:4">
      <c r="D3634" s="291"/>
    </row>
    <row r="3635" spans="4:4">
      <c r="D3635" s="291"/>
    </row>
    <row r="3636" spans="4:4">
      <c r="D3636" s="291"/>
    </row>
    <row r="3637" spans="4:4">
      <c r="D3637" s="291"/>
    </row>
    <row r="3638" spans="4:4">
      <c r="D3638" s="291"/>
    </row>
    <row r="3639" spans="4:4">
      <c r="D3639" s="291"/>
    </row>
    <row r="3640" spans="4:4">
      <c r="D3640" s="291"/>
    </row>
    <row r="3641" spans="4:4">
      <c r="D3641" s="291"/>
    </row>
    <row r="3642" spans="4:4">
      <c r="D3642" s="291"/>
    </row>
    <row r="3643" spans="4:4">
      <c r="D3643" s="291"/>
    </row>
    <row r="3644" spans="4:4">
      <c r="D3644" s="291"/>
    </row>
    <row r="3645" spans="4:4">
      <c r="D3645" s="291"/>
    </row>
    <row r="3646" spans="4:4">
      <c r="D3646" s="291"/>
    </row>
    <row r="3647" spans="4:4">
      <c r="D3647" s="291"/>
    </row>
    <row r="3648" spans="4:4">
      <c r="D3648" s="291"/>
    </row>
    <row r="3649" spans="4:4">
      <c r="D3649" s="291"/>
    </row>
    <row r="3650" spans="4:4">
      <c r="D3650" s="291"/>
    </row>
    <row r="3651" spans="4:4">
      <c r="D3651" s="291"/>
    </row>
    <row r="3652" spans="4:4">
      <c r="D3652" s="291"/>
    </row>
    <row r="3653" spans="4:4">
      <c r="D3653" s="291"/>
    </row>
    <row r="3654" spans="4:4">
      <c r="D3654" s="291"/>
    </row>
    <row r="3655" spans="4:4">
      <c r="D3655" s="291"/>
    </row>
    <row r="3656" spans="4:4">
      <c r="D3656" s="291"/>
    </row>
    <row r="3657" spans="4:4">
      <c r="D3657" s="291"/>
    </row>
    <row r="3658" spans="4:4">
      <c r="D3658" s="291"/>
    </row>
    <row r="3659" spans="4:4">
      <c r="D3659" s="291"/>
    </row>
    <row r="3660" spans="4:4">
      <c r="D3660" s="291"/>
    </row>
    <row r="3661" spans="4:4">
      <c r="D3661" s="291"/>
    </row>
    <row r="3662" spans="4:4">
      <c r="D3662" s="291"/>
    </row>
    <row r="3663" spans="4:4">
      <c r="D3663" s="291"/>
    </row>
    <row r="3664" spans="4:4">
      <c r="D3664" s="291"/>
    </row>
    <row r="3665" spans="4:4">
      <c r="D3665" s="291"/>
    </row>
    <row r="3666" spans="4:4">
      <c r="D3666" s="291"/>
    </row>
    <row r="3667" spans="4:4">
      <c r="D3667" s="291"/>
    </row>
    <row r="3668" spans="4:4">
      <c r="D3668" s="291"/>
    </row>
    <row r="3669" spans="4:4">
      <c r="D3669" s="291"/>
    </row>
    <row r="3670" spans="4:4">
      <c r="D3670" s="291"/>
    </row>
    <row r="3671" spans="4:4">
      <c r="D3671" s="291"/>
    </row>
    <row r="3672" spans="4:4">
      <c r="D3672" s="291"/>
    </row>
    <row r="3673" spans="4:4">
      <c r="D3673" s="291"/>
    </row>
    <row r="3674" spans="4:4">
      <c r="D3674" s="291"/>
    </row>
    <row r="3675" spans="4:4">
      <c r="D3675" s="291"/>
    </row>
    <row r="3676" spans="4:4">
      <c r="D3676" s="291"/>
    </row>
    <row r="3677" spans="4:4">
      <c r="D3677" s="291"/>
    </row>
    <row r="3678" spans="4:4">
      <c r="D3678" s="291"/>
    </row>
    <row r="3679" spans="4:4">
      <c r="D3679" s="291"/>
    </row>
    <row r="3680" spans="4:4">
      <c r="D3680" s="291"/>
    </row>
    <row r="3681" spans="4:4">
      <c r="D3681" s="291"/>
    </row>
    <row r="3682" spans="4:4">
      <c r="D3682" s="291"/>
    </row>
    <row r="3683" spans="4:4">
      <c r="D3683" s="291"/>
    </row>
    <row r="3684" spans="4:4">
      <c r="D3684" s="291"/>
    </row>
    <row r="3685" spans="4:4">
      <c r="D3685" s="291"/>
    </row>
    <row r="3686" spans="4:4">
      <c r="D3686" s="291"/>
    </row>
    <row r="3687" spans="4:4">
      <c r="D3687" s="291"/>
    </row>
    <row r="3688" spans="4:4">
      <c r="D3688" s="291"/>
    </row>
    <row r="3689" spans="4:4">
      <c r="D3689" s="291"/>
    </row>
    <row r="3690" spans="4:4">
      <c r="D3690" s="291"/>
    </row>
    <row r="3691" spans="4:4">
      <c r="D3691" s="291"/>
    </row>
    <row r="3692" spans="4:4">
      <c r="D3692" s="291"/>
    </row>
    <row r="3693" spans="4:4">
      <c r="D3693" s="291"/>
    </row>
    <row r="3694" spans="4:4">
      <c r="D3694" s="291"/>
    </row>
    <row r="3695" spans="4:4">
      <c r="D3695" s="291"/>
    </row>
    <row r="3696" spans="4:4">
      <c r="D3696" s="291"/>
    </row>
    <row r="3697" spans="4:4">
      <c r="D3697" s="291"/>
    </row>
    <row r="3698" spans="4:4">
      <c r="D3698" s="291"/>
    </row>
    <row r="3699" spans="4:4">
      <c r="D3699" s="291"/>
    </row>
    <row r="3700" spans="4:4">
      <c r="D3700" s="291"/>
    </row>
    <row r="3701" spans="4:4">
      <c r="D3701" s="291"/>
    </row>
    <row r="3702" spans="4:4">
      <c r="D3702" s="291"/>
    </row>
    <row r="3703" spans="4:4">
      <c r="D3703" s="291"/>
    </row>
    <row r="3704" spans="4:4">
      <c r="D3704" s="291"/>
    </row>
    <row r="3705" spans="4:4">
      <c r="D3705" s="291"/>
    </row>
    <row r="3706" spans="4:4">
      <c r="D3706" s="291"/>
    </row>
    <row r="3707" spans="4:4">
      <c r="D3707" s="291"/>
    </row>
    <row r="3708" spans="4:4">
      <c r="D3708" s="291"/>
    </row>
    <row r="3709" spans="4:4">
      <c r="D3709" s="291"/>
    </row>
    <row r="3710" spans="4:4">
      <c r="D3710" s="291"/>
    </row>
    <row r="3711" spans="4:4">
      <c r="D3711" s="291"/>
    </row>
    <row r="3712" spans="4:4">
      <c r="D3712" s="291"/>
    </row>
    <row r="3713" spans="4:4">
      <c r="D3713" s="291"/>
    </row>
    <row r="3714" spans="4:4">
      <c r="D3714" s="291"/>
    </row>
    <row r="3715" spans="4:4">
      <c r="D3715" s="291"/>
    </row>
    <row r="3716" spans="4:4">
      <c r="D3716" s="291"/>
    </row>
    <row r="3717" spans="4:4">
      <c r="D3717" s="291"/>
    </row>
    <row r="3718" spans="4:4">
      <c r="D3718" s="291"/>
    </row>
    <row r="3719" spans="4:4">
      <c r="D3719" s="291"/>
    </row>
    <row r="3720" spans="4:4">
      <c r="D3720" s="291"/>
    </row>
    <row r="3721" spans="4:4">
      <c r="D3721" s="291"/>
    </row>
    <row r="3722" spans="4:4">
      <c r="D3722" s="291"/>
    </row>
    <row r="3723" spans="4:4">
      <c r="D3723" s="291"/>
    </row>
    <row r="3724" spans="4:4">
      <c r="D3724" s="291"/>
    </row>
    <row r="3725" spans="4:4">
      <c r="D3725" s="291"/>
    </row>
    <row r="3726" spans="4:4">
      <c r="D3726" s="291"/>
    </row>
    <row r="3727" spans="4:4">
      <c r="D3727" s="291"/>
    </row>
    <row r="3728" spans="4:4">
      <c r="D3728" s="291"/>
    </row>
    <row r="3729" spans="4:4">
      <c r="D3729" s="291"/>
    </row>
    <row r="3730" spans="4:4">
      <c r="D3730" s="291"/>
    </row>
    <row r="3731" spans="4:4">
      <c r="D3731" s="291"/>
    </row>
    <row r="3732" spans="4:4">
      <c r="D3732" s="291"/>
    </row>
    <row r="3733" spans="4:4">
      <c r="D3733" s="291"/>
    </row>
    <row r="3734" spans="4:4">
      <c r="D3734" s="291"/>
    </row>
    <row r="3735" spans="4:4">
      <c r="D3735" s="291"/>
    </row>
    <row r="3736" spans="4:4">
      <c r="D3736" s="291"/>
    </row>
    <row r="3737" spans="4:4">
      <c r="D3737" s="291"/>
    </row>
    <row r="3738" spans="4:4">
      <c r="D3738" s="291"/>
    </row>
    <row r="3739" spans="4:4">
      <c r="D3739" s="291"/>
    </row>
    <row r="3740" spans="4:4">
      <c r="D3740" s="291"/>
    </row>
    <row r="3741" spans="4:4">
      <c r="D3741" s="291"/>
    </row>
    <row r="3742" spans="4:4">
      <c r="D3742" s="291"/>
    </row>
    <row r="3743" spans="4:4">
      <c r="D3743" s="291"/>
    </row>
    <row r="3744" spans="4:4">
      <c r="D3744" s="291"/>
    </row>
    <row r="3745" spans="4:4">
      <c r="D3745" s="291"/>
    </row>
    <row r="3746" spans="4:4">
      <c r="D3746" s="291"/>
    </row>
    <row r="3747" spans="4:4">
      <c r="D3747" s="291"/>
    </row>
    <row r="3748" spans="4:4">
      <c r="D3748" s="291"/>
    </row>
    <row r="3749" spans="4:4">
      <c r="D3749" s="291"/>
    </row>
    <row r="3750" spans="4:4">
      <c r="D3750" s="291"/>
    </row>
    <row r="3751" spans="4:4">
      <c r="D3751" s="291"/>
    </row>
    <row r="3752" spans="4:4">
      <c r="D3752" s="291"/>
    </row>
    <row r="3753" spans="4:4">
      <c r="D3753" s="291"/>
    </row>
    <row r="3754" spans="4:4">
      <c r="D3754" s="291"/>
    </row>
    <row r="3755" spans="4:4">
      <c r="D3755" s="291"/>
    </row>
    <row r="3756" spans="4:4">
      <c r="D3756" s="291"/>
    </row>
    <row r="3757" spans="4:4">
      <c r="D3757" s="291"/>
    </row>
    <row r="3758" spans="4:4">
      <c r="D3758" s="291"/>
    </row>
    <row r="3759" spans="4:4">
      <c r="D3759" s="291"/>
    </row>
    <row r="3760" spans="4:4">
      <c r="D3760" s="291"/>
    </row>
    <row r="3761" spans="4:4">
      <c r="D3761" s="291"/>
    </row>
    <row r="3762" spans="4:4">
      <c r="D3762" s="291"/>
    </row>
    <row r="3763" spans="4:4">
      <c r="D3763" s="291"/>
    </row>
    <row r="3764" spans="4:4">
      <c r="D3764" s="291"/>
    </row>
    <row r="3765" spans="4:4">
      <c r="D3765" s="291"/>
    </row>
    <row r="3766" spans="4:4">
      <c r="D3766" s="291"/>
    </row>
    <row r="3767" spans="4:4">
      <c r="D3767" s="291"/>
    </row>
    <row r="3768" spans="4:4">
      <c r="D3768" s="291"/>
    </row>
    <row r="3769" spans="4:4">
      <c r="D3769" s="291"/>
    </row>
    <row r="3770" spans="4:4">
      <c r="D3770" s="291"/>
    </row>
    <row r="3771" spans="4:4">
      <c r="D3771" s="291"/>
    </row>
    <row r="3772" spans="4:4">
      <c r="D3772" s="291"/>
    </row>
    <row r="3773" spans="4:4">
      <c r="D3773" s="291"/>
    </row>
    <row r="3774" spans="4:4">
      <c r="D3774" s="291"/>
    </row>
    <row r="3775" spans="4:4">
      <c r="D3775" s="291"/>
    </row>
    <row r="3776" spans="4:4">
      <c r="D3776" s="291"/>
    </row>
    <row r="3777" spans="4:4">
      <c r="D3777" s="291"/>
    </row>
    <row r="3778" spans="4:4">
      <c r="D3778" s="291"/>
    </row>
    <row r="3779" spans="4:4">
      <c r="D3779" s="291"/>
    </row>
    <row r="3780" spans="4:4">
      <c r="D3780" s="291"/>
    </row>
    <row r="3781" spans="4:4">
      <c r="D3781" s="291"/>
    </row>
    <row r="3782" spans="4:4">
      <c r="D3782" s="291"/>
    </row>
    <row r="3783" spans="4:4">
      <c r="D3783" s="291"/>
    </row>
    <row r="3784" spans="4:4">
      <c r="D3784" s="291"/>
    </row>
    <row r="3785" spans="4:4">
      <c r="D3785" s="291"/>
    </row>
    <row r="3786" spans="4:4">
      <c r="D3786" s="291"/>
    </row>
    <row r="3787" spans="4:4">
      <c r="D3787" s="291"/>
    </row>
    <row r="3788" spans="4:4">
      <c r="D3788" s="291"/>
    </row>
    <row r="3789" spans="4:4">
      <c r="D3789" s="291"/>
    </row>
    <row r="3790" spans="4:4">
      <c r="D3790" s="291"/>
    </row>
    <row r="3791" spans="4:4">
      <c r="D3791" s="291"/>
    </row>
    <row r="3792" spans="4:4">
      <c r="D3792" s="291"/>
    </row>
    <row r="3793" spans="4:4">
      <c r="D3793" s="291"/>
    </row>
    <row r="3794" spans="4:4">
      <c r="D3794" s="291"/>
    </row>
    <row r="3795" spans="4:4">
      <c r="D3795" s="291"/>
    </row>
    <row r="3796" spans="4:4">
      <c r="D3796" s="291"/>
    </row>
    <row r="3797" spans="4:4">
      <c r="D3797" s="291"/>
    </row>
    <row r="3798" spans="4:4">
      <c r="D3798" s="291"/>
    </row>
    <row r="3799" spans="4:4">
      <c r="D3799" s="291"/>
    </row>
    <row r="3800" spans="4:4">
      <c r="D3800" s="291"/>
    </row>
    <row r="3801" spans="4:4">
      <c r="D3801" s="291"/>
    </row>
    <row r="3802" spans="4:4">
      <c r="D3802" s="291"/>
    </row>
    <row r="3803" spans="4:4">
      <c r="D3803" s="291"/>
    </row>
    <row r="3804" spans="4:4">
      <c r="D3804" s="291"/>
    </row>
    <row r="3805" spans="4:4">
      <c r="D3805" s="291"/>
    </row>
    <row r="3806" spans="4:4">
      <c r="D3806" s="291"/>
    </row>
    <row r="3807" spans="4:4">
      <c r="D3807" s="291"/>
    </row>
    <row r="3808" spans="4:4">
      <c r="D3808" s="291"/>
    </row>
    <row r="3809" spans="4:4">
      <c r="D3809" s="291"/>
    </row>
    <row r="3810" spans="4:4">
      <c r="D3810" s="291"/>
    </row>
    <row r="3811" spans="4:4">
      <c r="D3811" s="291"/>
    </row>
    <row r="3812" spans="4:4">
      <c r="D3812" s="291"/>
    </row>
    <row r="3813" spans="4:4">
      <c r="D3813" s="291"/>
    </row>
    <row r="3814" spans="4:4">
      <c r="D3814" s="291"/>
    </row>
    <row r="3815" spans="4:4">
      <c r="D3815" s="291"/>
    </row>
    <row r="3816" spans="4:4">
      <c r="D3816" s="291"/>
    </row>
    <row r="3817" spans="4:4">
      <c r="D3817" s="291"/>
    </row>
    <row r="3818" spans="4:4">
      <c r="D3818" s="291"/>
    </row>
    <row r="3819" spans="4:4">
      <c r="D3819" s="291"/>
    </row>
    <row r="3820" spans="4:4">
      <c r="D3820" s="291"/>
    </row>
    <row r="3821" spans="4:4">
      <c r="D3821" s="291"/>
    </row>
    <row r="3822" spans="4:4">
      <c r="D3822" s="291"/>
    </row>
    <row r="3823" spans="4:4">
      <c r="D3823" s="291"/>
    </row>
    <row r="3824" spans="4:4">
      <c r="D3824" s="291"/>
    </row>
    <row r="3825" spans="4:4">
      <c r="D3825" s="291"/>
    </row>
    <row r="3826" spans="4:4">
      <c r="D3826" s="291"/>
    </row>
    <row r="3827" spans="4:4">
      <c r="D3827" s="291"/>
    </row>
    <row r="3828" spans="4:4">
      <c r="D3828" s="291"/>
    </row>
    <row r="3829" spans="4:4">
      <c r="D3829" s="291"/>
    </row>
    <row r="3830" spans="4:4">
      <c r="D3830" s="291"/>
    </row>
    <row r="3831" spans="4:4">
      <c r="D3831" s="291"/>
    </row>
    <row r="3832" spans="4:4">
      <c r="D3832" s="291"/>
    </row>
    <row r="3833" spans="4:4">
      <c r="D3833" s="291"/>
    </row>
    <row r="3834" spans="4:4">
      <c r="D3834" s="291"/>
    </row>
    <row r="3835" spans="4:4">
      <c r="D3835" s="291"/>
    </row>
    <row r="3836" spans="4:4">
      <c r="D3836" s="291"/>
    </row>
    <row r="3837" spans="4:4">
      <c r="D3837" s="291"/>
    </row>
    <row r="3838" spans="4:4">
      <c r="D3838" s="291"/>
    </row>
    <row r="3839" spans="4:4">
      <c r="D3839" s="291"/>
    </row>
    <row r="3840" spans="4:4">
      <c r="D3840" s="291"/>
    </row>
    <row r="3841" spans="4:4">
      <c r="D3841" s="291"/>
    </row>
    <row r="3842" spans="4:4">
      <c r="D3842" s="291"/>
    </row>
    <row r="3843" spans="4:4">
      <c r="D3843" s="291"/>
    </row>
    <row r="3844" spans="4:4">
      <c r="D3844" s="291"/>
    </row>
    <row r="3845" spans="4:4">
      <c r="D3845" s="291"/>
    </row>
    <row r="3846" spans="4:4">
      <c r="D3846" s="291"/>
    </row>
    <row r="3847" spans="4:4">
      <c r="D3847" s="291"/>
    </row>
    <row r="3848" spans="4:4">
      <c r="D3848" s="291"/>
    </row>
    <row r="3849" spans="4:4">
      <c r="D3849" s="291"/>
    </row>
    <row r="3850" spans="4:4">
      <c r="D3850" s="291"/>
    </row>
    <row r="3851" spans="4:4">
      <c r="D3851" s="291"/>
    </row>
    <row r="3852" spans="4:4">
      <c r="D3852" s="291"/>
    </row>
    <row r="3853" spans="4:4">
      <c r="D3853" s="291"/>
    </row>
    <row r="3854" spans="4:4">
      <c r="D3854" s="291"/>
    </row>
    <row r="3855" spans="4:4">
      <c r="D3855" s="291"/>
    </row>
    <row r="3856" spans="4:4">
      <c r="D3856" s="291"/>
    </row>
    <row r="3857" spans="4:4">
      <c r="D3857" s="291"/>
    </row>
    <row r="3858" spans="4:4">
      <c r="D3858" s="291"/>
    </row>
    <row r="3859" spans="4:4">
      <c r="D3859" s="291"/>
    </row>
    <row r="3860" spans="4:4">
      <c r="D3860" s="291"/>
    </row>
    <row r="3861" spans="4:4">
      <c r="D3861" s="291"/>
    </row>
    <row r="3862" spans="4:4">
      <c r="D3862" s="291"/>
    </row>
    <row r="3863" spans="4:4">
      <c r="D3863" s="291"/>
    </row>
    <row r="3864" spans="4:4">
      <c r="D3864" s="291"/>
    </row>
    <row r="3865" spans="4:4">
      <c r="D3865" s="291"/>
    </row>
    <row r="3866" spans="4:4">
      <c r="D3866" s="291"/>
    </row>
    <row r="3867" spans="4:4">
      <c r="D3867" s="291"/>
    </row>
    <row r="3868" spans="4:4">
      <c r="D3868" s="291"/>
    </row>
    <row r="3869" spans="4:4">
      <c r="D3869" s="291"/>
    </row>
    <row r="3870" spans="4:4">
      <c r="D3870" s="291"/>
    </row>
    <row r="3871" spans="4:4">
      <c r="D3871" s="291"/>
    </row>
    <row r="3872" spans="4:4">
      <c r="D3872" s="291"/>
    </row>
    <row r="3873" spans="4:4">
      <c r="D3873" s="291"/>
    </row>
    <row r="3874" spans="4:4">
      <c r="D3874" s="291"/>
    </row>
    <row r="3875" spans="4:4">
      <c r="D3875" s="291"/>
    </row>
    <row r="3876" spans="4:4">
      <c r="D3876" s="291"/>
    </row>
    <row r="3877" spans="4:4">
      <c r="D3877" s="291"/>
    </row>
    <row r="3878" spans="4:4">
      <c r="D3878" s="291"/>
    </row>
    <row r="3879" spans="4:4">
      <c r="D3879" s="291"/>
    </row>
    <row r="3880" spans="4:4">
      <c r="D3880" s="291"/>
    </row>
    <row r="3881" spans="4:4">
      <c r="D3881" s="291"/>
    </row>
    <row r="3882" spans="4:4">
      <c r="D3882" s="291"/>
    </row>
    <row r="3883" spans="4:4">
      <c r="D3883" s="291"/>
    </row>
    <row r="3884" spans="4:4">
      <c r="D3884" s="291"/>
    </row>
    <row r="3885" spans="4:4">
      <c r="D3885" s="291"/>
    </row>
    <row r="3886" spans="4:4">
      <c r="D3886" s="291"/>
    </row>
    <row r="3887" spans="4:4">
      <c r="D3887" s="291"/>
    </row>
    <row r="3888" spans="4:4">
      <c r="D3888" s="291"/>
    </row>
    <row r="3889" spans="4:4">
      <c r="D3889" s="291"/>
    </row>
    <row r="3890" spans="4:4">
      <c r="D3890" s="291"/>
    </row>
    <row r="3891" spans="4:4">
      <c r="D3891" s="291"/>
    </row>
    <row r="3892" spans="4:4">
      <c r="D3892" s="291"/>
    </row>
    <row r="3893" spans="4:4">
      <c r="D3893" s="291"/>
    </row>
    <row r="3894" spans="4:4">
      <c r="D3894" s="291"/>
    </row>
    <row r="3895" spans="4:4">
      <c r="D3895" s="291"/>
    </row>
    <row r="3896" spans="4:4">
      <c r="D3896" s="291"/>
    </row>
    <row r="3897" spans="4:4">
      <c r="D3897" s="291"/>
    </row>
    <row r="3898" spans="4:4">
      <c r="D3898" s="291"/>
    </row>
    <row r="3899" spans="4:4">
      <c r="D3899" s="291"/>
    </row>
    <row r="3900" spans="4:4">
      <c r="D3900" s="291"/>
    </row>
    <row r="3901" spans="4:4">
      <c r="D3901" s="291"/>
    </row>
    <row r="3902" spans="4:4">
      <c r="D3902" s="291"/>
    </row>
    <row r="3903" spans="4:4">
      <c r="D3903" s="291"/>
    </row>
    <row r="3904" spans="4:4">
      <c r="D3904" s="291"/>
    </row>
    <row r="3905" spans="4:4">
      <c r="D3905" s="291"/>
    </row>
    <row r="3906" spans="4:4">
      <c r="D3906" s="291"/>
    </row>
    <row r="3907" spans="4:4">
      <c r="D3907" s="291"/>
    </row>
    <row r="3908" spans="4:4">
      <c r="D3908" s="291"/>
    </row>
    <row r="3909" spans="4:4">
      <c r="D3909" s="291"/>
    </row>
    <row r="3910" spans="4:4">
      <c r="D3910" s="291"/>
    </row>
    <row r="3911" spans="4:4">
      <c r="D3911" s="291"/>
    </row>
    <row r="3912" spans="4:4">
      <c r="D3912" s="291"/>
    </row>
    <row r="3913" spans="4:4">
      <c r="D3913" s="291"/>
    </row>
    <row r="3914" spans="4:4">
      <c r="D3914" s="291"/>
    </row>
    <row r="3915" spans="4:4">
      <c r="D3915" s="291"/>
    </row>
    <row r="3916" spans="4:4">
      <c r="D3916" s="291"/>
    </row>
    <row r="3917" spans="4:4">
      <c r="D3917" s="291"/>
    </row>
    <row r="3918" spans="4:4">
      <c r="D3918" s="291"/>
    </row>
    <row r="3919" spans="4:4">
      <c r="D3919" s="291"/>
    </row>
    <row r="3920" spans="4:4">
      <c r="D3920" s="291"/>
    </row>
    <row r="3921" spans="4:4">
      <c r="D3921" s="291"/>
    </row>
    <row r="3922" spans="4:4">
      <c r="D3922" s="291"/>
    </row>
    <row r="3923" spans="4:4">
      <c r="D3923" s="291"/>
    </row>
    <row r="3924" spans="4:4">
      <c r="D3924" s="291"/>
    </row>
    <row r="3925" spans="4:4">
      <c r="D3925" s="291"/>
    </row>
    <row r="3926" spans="4:4">
      <c r="D3926" s="291"/>
    </row>
    <row r="3927" spans="4:4">
      <c r="D3927" s="291"/>
    </row>
    <row r="3928" spans="4:4">
      <c r="D3928" s="291"/>
    </row>
    <row r="3929" spans="4:4">
      <c r="D3929" s="291"/>
    </row>
    <row r="3930" spans="4:4">
      <c r="D3930" s="291"/>
    </row>
    <row r="3931" spans="4:4">
      <c r="D3931" s="291"/>
    </row>
    <row r="3932" spans="4:4">
      <c r="D3932" s="291"/>
    </row>
    <row r="3933" spans="4:4">
      <c r="D3933" s="291"/>
    </row>
    <row r="3934" spans="4:4">
      <c r="D3934" s="291"/>
    </row>
    <row r="3935" spans="4:4">
      <c r="D3935" s="291"/>
    </row>
    <row r="3936" spans="4:4">
      <c r="D3936" s="291"/>
    </row>
    <row r="3937" spans="4:4">
      <c r="D3937" s="291"/>
    </row>
    <row r="3938" spans="4:4">
      <c r="D3938" s="291"/>
    </row>
    <row r="3939" spans="4:4">
      <c r="D3939" s="291"/>
    </row>
    <row r="3940" spans="4:4">
      <c r="D3940" s="291"/>
    </row>
    <row r="3941" spans="4:4">
      <c r="D3941" s="291"/>
    </row>
    <row r="3942" spans="4:4">
      <c r="D3942" s="291"/>
    </row>
    <row r="3943" spans="4:4">
      <c r="D3943" s="291"/>
    </row>
    <row r="3944" spans="4:4">
      <c r="D3944" s="291"/>
    </row>
    <row r="3945" spans="4:4">
      <c r="D3945" s="291"/>
    </row>
    <row r="3946" spans="4:4">
      <c r="D3946" s="291"/>
    </row>
    <row r="3947" spans="4:4">
      <c r="D3947" s="291"/>
    </row>
    <row r="3948" spans="4:4">
      <c r="D3948" s="291"/>
    </row>
    <row r="3949" spans="4:4">
      <c r="D3949" s="291"/>
    </row>
    <row r="3950" spans="4:4">
      <c r="D3950" s="291"/>
    </row>
    <row r="3951" spans="4:4">
      <c r="D3951" s="291"/>
    </row>
    <row r="3952" spans="4:4">
      <c r="D3952" s="291"/>
    </row>
    <row r="3953" spans="4:4">
      <c r="D3953" s="291"/>
    </row>
    <row r="3954" spans="4:4">
      <c r="D3954" s="291"/>
    </row>
    <row r="3955" spans="4:4">
      <c r="D3955" s="291"/>
    </row>
    <row r="3956" spans="4:4">
      <c r="D3956" s="291"/>
    </row>
    <row r="3957" spans="4:4">
      <c r="D3957" s="291"/>
    </row>
    <row r="3958" spans="4:4">
      <c r="D3958" s="291"/>
    </row>
    <row r="3959" spans="4:4">
      <c r="D3959" s="291"/>
    </row>
    <row r="3960" spans="4:4">
      <c r="D3960" s="291"/>
    </row>
    <row r="3961" spans="4:4">
      <c r="D3961" s="291"/>
    </row>
    <row r="3962" spans="4:4">
      <c r="D3962" s="291"/>
    </row>
    <row r="3963" spans="4:4">
      <c r="D3963" s="291"/>
    </row>
    <row r="3964" spans="4:4">
      <c r="D3964" s="291"/>
    </row>
    <row r="3965" spans="4:4">
      <c r="D3965" s="291"/>
    </row>
    <row r="3966" spans="4:4">
      <c r="D3966" s="291"/>
    </row>
    <row r="3967" spans="4:4">
      <c r="D3967" s="291"/>
    </row>
    <row r="3968" spans="4:4">
      <c r="D3968" s="291"/>
    </row>
    <row r="3969" spans="4:4">
      <c r="D3969" s="291"/>
    </row>
    <row r="3970" spans="4:4">
      <c r="D3970" s="291"/>
    </row>
    <row r="3971" spans="4:4">
      <c r="D3971" s="291"/>
    </row>
    <row r="3972" spans="4:4">
      <c r="D3972" s="291"/>
    </row>
    <row r="3973" spans="4:4">
      <c r="D3973" s="291"/>
    </row>
    <row r="3974" spans="4:4">
      <c r="D3974" s="291"/>
    </row>
    <row r="3975" spans="4:4">
      <c r="D3975" s="291"/>
    </row>
    <row r="3976" spans="4:4">
      <c r="D3976" s="291"/>
    </row>
    <row r="3977" spans="4:4">
      <c r="D3977" s="291"/>
    </row>
    <row r="3978" spans="4:4">
      <c r="D3978" s="291"/>
    </row>
    <row r="3979" spans="4:4">
      <c r="D3979" s="291"/>
    </row>
    <row r="3980" spans="4:4">
      <c r="D3980" s="291"/>
    </row>
    <row r="3981" spans="4:4">
      <c r="D3981" s="291"/>
    </row>
    <row r="3982" spans="4:4">
      <c r="D3982" s="291"/>
    </row>
    <row r="3983" spans="4:4">
      <c r="D3983" s="291"/>
    </row>
    <row r="3984" spans="4:4">
      <c r="D3984" s="291"/>
    </row>
    <row r="3985" spans="4:4">
      <c r="D3985" s="291"/>
    </row>
    <row r="3986" spans="4:4">
      <c r="D3986" s="291"/>
    </row>
    <row r="3987" spans="4:4">
      <c r="D3987" s="291"/>
    </row>
    <row r="3988" spans="4:4">
      <c r="D3988" s="291"/>
    </row>
    <row r="3989" spans="4:4">
      <c r="D3989" s="291"/>
    </row>
    <row r="3990" spans="4:4">
      <c r="D3990" s="291"/>
    </row>
    <row r="3991" spans="4:4">
      <c r="D3991" s="291"/>
    </row>
    <row r="3992" spans="4:4">
      <c r="D3992" s="291"/>
    </row>
    <row r="3993" spans="4:4">
      <c r="D3993" s="291"/>
    </row>
    <row r="3994" spans="4:4">
      <c r="D3994" s="291"/>
    </row>
    <row r="3995" spans="4:4">
      <c r="D3995" s="291"/>
    </row>
    <row r="3996" spans="4:4">
      <c r="D3996" s="291"/>
    </row>
    <row r="3997" spans="4:4">
      <c r="D3997" s="291"/>
    </row>
    <row r="3998" spans="4:4">
      <c r="D3998" s="291"/>
    </row>
    <row r="3999" spans="4:4">
      <c r="D3999" s="291"/>
    </row>
    <row r="4000" spans="4:4">
      <c r="D4000" s="291"/>
    </row>
    <row r="4001" spans="4:4">
      <c r="D4001" s="291"/>
    </row>
    <row r="4002" spans="4:4">
      <c r="D4002" s="291"/>
    </row>
    <row r="4003" spans="4:4">
      <c r="D4003" s="291"/>
    </row>
    <row r="4004" spans="4:4">
      <c r="D4004" s="291"/>
    </row>
    <row r="4005" spans="4:4">
      <c r="D4005" s="291"/>
    </row>
    <row r="4006" spans="4:4">
      <c r="D4006" s="291"/>
    </row>
    <row r="4007" spans="4:4">
      <c r="D4007" s="291"/>
    </row>
    <row r="4008" spans="4:4">
      <c r="D4008" s="291"/>
    </row>
    <row r="4009" spans="4:4">
      <c r="D4009" s="291"/>
    </row>
    <row r="4010" spans="4:4">
      <c r="D4010" s="291"/>
    </row>
    <row r="4011" spans="4:4">
      <c r="D4011" s="291"/>
    </row>
    <row r="4012" spans="4:4">
      <c r="D4012" s="291"/>
    </row>
    <row r="4013" spans="4:4">
      <c r="D4013" s="291"/>
    </row>
    <row r="4014" spans="4:4">
      <c r="D4014" s="291"/>
    </row>
    <row r="4015" spans="4:4">
      <c r="D4015" s="291"/>
    </row>
    <row r="4016" spans="4:4">
      <c r="D4016" s="291"/>
    </row>
    <row r="4017" spans="4:4">
      <c r="D4017" s="291"/>
    </row>
    <row r="4018" spans="4:4">
      <c r="D4018" s="291"/>
    </row>
    <row r="4019" spans="4:4">
      <c r="D4019" s="291"/>
    </row>
    <row r="4020" spans="4:4">
      <c r="D4020" s="291"/>
    </row>
    <row r="4021" spans="4:4">
      <c r="D4021" s="291"/>
    </row>
    <row r="4022" spans="4:4">
      <c r="D4022" s="291"/>
    </row>
    <row r="4023" spans="4:4">
      <c r="D4023" s="291"/>
    </row>
    <row r="4024" spans="4:4">
      <c r="D4024" s="291"/>
    </row>
    <row r="4025" spans="4:4">
      <c r="D4025" s="291"/>
    </row>
    <row r="4026" spans="4:4">
      <c r="D4026" s="291"/>
    </row>
    <row r="4027" spans="4:4">
      <c r="D4027" s="291"/>
    </row>
    <row r="4028" spans="4:4">
      <c r="D4028" s="291"/>
    </row>
    <row r="4029" spans="4:4">
      <c r="D4029" s="291"/>
    </row>
    <row r="4030" spans="4:4">
      <c r="D4030" s="291"/>
    </row>
    <row r="4031" spans="4:4">
      <c r="D4031" s="291"/>
    </row>
    <row r="4032" spans="4:4">
      <c r="D4032" s="291"/>
    </row>
    <row r="4033" spans="4:4">
      <c r="D4033" s="291"/>
    </row>
    <row r="4034" spans="4:4">
      <c r="D4034" s="291"/>
    </row>
    <row r="4035" spans="4:4">
      <c r="D4035" s="291"/>
    </row>
    <row r="4036" spans="4:4">
      <c r="D4036" s="291"/>
    </row>
    <row r="4037" spans="4:4">
      <c r="D4037" s="291"/>
    </row>
    <row r="4038" spans="4:4">
      <c r="D4038" s="291"/>
    </row>
    <row r="4039" spans="4:4">
      <c r="D4039" s="291"/>
    </row>
    <row r="4040" spans="4:4">
      <c r="D4040" s="291"/>
    </row>
    <row r="4041" spans="4:4">
      <c r="D4041" s="291"/>
    </row>
    <row r="4042" spans="4:4">
      <c r="D4042" s="291"/>
    </row>
    <row r="4043" spans="4:4">
      <c r="D4043" s="291"/>
    </row>
    <row r="4044" spans="4:4">
      <c r="D4044" s="291"/>
    </row>
    <row r="4045" spans="4:4">
      <c r="D4045" s="291"/>
    </row>
    <row r="4046" spans="4:4">
      <c r="D4046" s="291"/>
    </row>
    <row r="4047" spans="4:4">
      <c r="D4047" s="291"/>
    </row>
    <row r="4048" spans="4:4">
      <c r="D4048" s="291"/>
    </row>
    <row r="4049" spans="4:4">
      <c r="D4049" s="291"/>
    </row>
    <row r="4050" spans="4:4">
      <c r="D4050" s="291"/>
    </row>
    <row r="4051" spans="4:4">
      <c r="D4051" s="291"/>
    </row>
    <row r="4052" spans="4:4">
      <c r="D4052" s="291"/>
    </row>
    <row r="4053" spans="4:4">
      <c r="D4053" s="291"/>
    </row>
    <row r="4054" spans="4:4">
      <c r="D4054" s="291"/>
    </row>
    <row r="4055" spans="4:4">
      <c r="D4055" s="291"/>
    </row>
    <row r="4056" spans="4:4">
      <c r="D4056" s="291"/>
    </row>
    <row r="4057" spans="4:4">
      <c r="D4057" s="291"/>
    </row>
    <row r="4058" spans="4:4">
      <c r="D4058" s="291"/>
    </row>
    <row r="4059" spans="4:4">
      <c r="D4059" s="291"/>
    </row>
    <row r="4060" spans="4:4">
      <c r="D4060" s="291"/>
    </row>
    <row r="4061" spans="4:4">
      <c r="D4061" s="291"/>
    </row>
    <row r="4062" spans="4:4">
      <c r="D4062" s="291"/>
    </row>
    <row r="4063" spans="4:4">
      <c r="D4063" s="291"/>
    </row>
    <row r="4064" spans="4:4">
      <c r="D4064" s="291"/>
    </row>
    <row r="4065" spans="4:4">
      <c r="D4065" s="291"/>
    </row>
    <row r="4066" spans="4:4">
      <c r="D4066" s="291"/>
    </row>
    <row r="4067" spans="4:4">
      <c r="D4067" s="291"/>
    </row>
    <row r="4068" spans="4:4">
      <c r="D4068" s="291"/>
    </row>
    <row r="4069" spans="4:4">
      <c r="D4069" s="291"/>
    </row>
    <row r="4070" spans="4:4">
      <c r="D4070" s="291"/>
    </row>
    <row r="4071" spans="4:4">
      <c r="D4071" s="291"/>
    </row>
    <row r="4072" spans="4:4">
      <c r="D4072" s="291"/>
    </row>
    <row r="4073" spans="4:4">
      <c r="D4073" s="291"/>
    </row>
    <row r="4074" spans="4:4">
      <c r="D4074" s="291"/>
    </row>
    <row r="4075" spans="4:4">
      <c r="D4075" s="291"/>
    </row>
    <row r="4076" spans="4:4">
      <c r="D4076" s="291"/>
    </row>
    <row r="4077" spans="4:4">
      <c r="D4077" s="291"/>
    </row>
    <row r="4078" spans="4:4">
      <c r="D4078" s="291"/>
    </row>
    <row r="4079" spans="4:4">
      <c r="D4079" s="291"/>
    </row>
    <row r="4080" spans="4:4">
      <c r="D4080" s="291"/>
    </row>
    <row r="4081" spans="4:4">
      <c r="D4081" s="291"/>
    </row>
    <row r="4082" spans="4:4">
      <c r="D4082" s="291"/>
    </row>
    <row r="4083" spans="4:4">
      <c r="D4083" s="291"/>
    </row>
    <row r="4084" spans="4:4">
      <c r="D4084" s="291"/>
    </row>
    <row r="4085" spans="4:4">
      <c r="D4085" s="291"/>
    </row>
    <row r="4086" spans="4:4">
      <c r="D4086" s="291"/>
    </row>
    <row r="4087" spans="4:4">
      <c r="D4087" s="291"/>
    </row>
    <row r="4088" spans="4:4">
      <c r="D4088" s="291"/>
    </row>
    <row r="4089" spans="4:4">
      <c r="D4089" s="291"/>
    </row>
    <row r="4090" spans="4:4">
      <c r="D4090" s="291"/>
    </row>
    <row r="4091" spans="4:4">
      <c r="D4091" s="291"/>
    </row>
    <row r="4092" spans="4:4">
      <c r="D4092" s="291"/>
    </row>
    <row r="4093" spans="4:4">
      <c r="D4093" s="291"/>
    </row>
    <row r="4094" spans="4:4">
      <c r="D4094" s="291"/>
    </row>
    <row r="4095" spans="4:4">
      <c r="D4095" s="291"/>
    </row>
    <row r="4096" spans="4:4">
      <c r="D4096" s="291"/>
    </row>
    <row r="4097" spans="4:4">
      <c r="D4097" s="291"/>
    </row>
    <row r="4098" spans="4:4">
      <c r="D4098" s="291"/>
    </row>
    <row r="4099" spans="4:4">
      <c r="D4099" s="291"/>
    </row>
    <row r="4100" spans="4:4">
      <c r="D4100" s="291"/>
    </row>
    <row r="4101" spans="4:4">
      <c r="D4101" s="291"/>
    </row>
    <row r="4102" spans="4:4">
      <c r="D4102" s="291"/>
    </row>
    <row r="4103" spans="4:4">
      <c r="D4103" s="291"/>
    </row>
    <row r="4104" spans="4:4">
      <c r="D4104" s="291"/>
    </row>
    <row r="4105" spans="4:4">
      <c r="D4105" s="291"/>
    </row>
    <row r="4106" spans="4:4">
      <c r="D4106" s="291"/>
    </row>
    <row r="4107" spans="4:4">
      <c r="D4107" s="291"/>
    </row>
    <row r="4108" spans="4:4">
      <c r="D4108" s="291"/>
    </row>
    <row r="4109" spans="4:4">
      <c r="D4109" s="291"/>
    </row>
    <row r="4110" spans="4:4">
      <c r="D4110" s="291"/>
    </row>
    <row r="4111" spans="4:4">
      <c r="D4111" s="291"/>
    </row>
    <row r="4112" spans="4:4">
      <c r="D4112" s="291"/>
    </row>
    <row r="4113" spans="4:4">
      <c r="D4113" s="291"/>
    </row>
    <row r="4114" spans="4:4">
      <c r="D4114" s="291"/>
    </row>
    <row r="4115" spans="4:4">
      <c r="D4115" s="291"/>
    </row>
    <row r="4116" spans="4:4">
      <c r="D4116" s="291"/>
    </row>
    <row r="4117" spans="4:4">
      <c r="D4117" s="291"/>
    </row>
    <row r="4118" spans="4:4">
      <c r="D4118" s="291"/>
    </row>
    <row r="4119" spans="4:4">
      <c r="D4119" s="291"/>
    </row>
    <row r="4120" spans="4:4">
      <c r="D4120" s="291"/>
    </row>
    <row r="4121" spans="4:4">
      <c r="D4121" s="291"/>
    </row>
    <row r="4122" spans="4:4">
      <c r="D4122" s="291"/>
    </row>
    <row r="4123" spans="4:4">
      <c r="D4123" s="291"/>
    </row>
    <row r="4124" spans="4:4">
      <c r="D4124" s="291"/>
    </row>
    <row r="4125" spans="4:4">
      <c r="D4125" s="291"/>
    </row>
    <row r="4126" spans="4:4">
      <c r="D4126" s="291"/>
    </row>
    <row r="4127" spans="4:4">
      <c r="D4127" s="291"/>
    </row>
    <row r="4128" spans="4:4">
      <c r="D4128" s="291"/>
    </row>
    <row r="4129" spans="4:4">
      <c r="D4129" s="291"/>
    </row>
    <row r="4130" spans="4:4">
      <c r="D4130" s="291"/>
    </row>
    <row r="4131" spans="4:4">
      <c r="D4131" s="291"/>
    </row>
    <row r="4132" spans="4:4">
      <c r="D4132" s="291"/>
    </row>
    <row r="4133" spans="4:4">
      <c r="D4133" s="291"/>
    </row>
    <row r="4134" spans="4:4">
      <c r="D4134" s="291"/>
    </row>
    <row r="4135" spans="4:4">
      <c r="D4135" s="291"/>
    </row>
    <row r="4136" spans="4:4">
      <c r="D4136" s="291"/>
    </row>
    <row r="4137" spans="4:4">
      <c r="D4137" s="291"/>
    </row>
    <row r="4138" spans="4:4">
      <c r="D4138" s="291"/>
    </row>
    <row r="4139" spans="4:4">
      <c r="D4139" s="291"/>
    </row>
    <row r="4140" spans="4:4">
      <c r="D4140" s="291"/>
    </row>
    <row r="4141" spans="4:4">
      <c r="D4141" s="291"/>
    </row>
    <row r="4142" spans="4:4">
      <c r="D4142" s="291"/>
    </row>
    <row r="4143" spans="4:4">
      <c r="D4143" s="291"/>
    </row>
    <row r="4144" spans="4:4">
      <c r="D4144" s="291"/>
    </row>
    <row r="4145" spans="4:4">
      <c r="D4145" s="291"/>
    </row>
    <row r="4146" spans="4:4">
      <c r="D4146" s="291"/>
    </row>
    <row r="4147" spans="4:4">
      <c r="D4147" s="291"/>
    </row>
    <row r="4148" spans="4:4">
      <c r="D4148" s="291"/>
    </row>
    <row r="4149" spans="4:4">
      <c r="D4149" s="291"/>
    </row>
    <row r="4150" spans="4:4">
      <c r="D4150" s="291"/>
    </row>
    <row r="4151" spans="4:4">
      <c r="D4151" s="291"/>
    </row>
    <row r="4152" spans="4:4">
      <c r="D4152" s="291"/>
    </row>
    <row r="4153" spans="4:4">
      <c r="D4153" s="291"/>
    </row>
    <row r="4154" spans="4:4">
      <c r="D4154" s="291"/>
    </row>
    <row r="4155" spans="4:4">
      <c r="D4155" s="291"/>
    </row>
    <row r="4156" spans="4:4">
      <c r="D4156" s="291"/>
    </row>
    <row r="4157" spans="4:4">
      <c r="D4157" s="291"/>
    </row>
    <row r="4158" spans="4:4">
      <c r="D4158" s="291"/>
    </row>
    <row r="4159" spans="4:4">
      <c r="D4159" s="291"/>
    </row>
    <row r="4160" spans="4:4">
      <c r="D4160" s="291"/>
    </row>
    <row r="4161" spans="4:4">
      <c r="D4161" s="291"/>
    </row>
    <row r="4162" spans="4:4">
      <c r="D4162" s="291"/>
    </row>
    <row r="4163" spans="4:4">
      <c r="D4163" s="291"/>
    </row>
    <row r="4164" spans="4:4">
      <c r="D4164" s="291"/>
    </row>
    <row r="4165" spans="4:4">
      <c r="D4165" s="291"/>
    </row>
    <row r="4166" spans="4:4">
      <c r="D4166" s="291"/>
    </row>
    <row r="4167" spans="4:4">
      <c r="D4167" s="291"/>
    </row>
    <row r="4168" spans="4:4">
      <c r="D4168" s="291"/>
    </row>
    <row r="4169" spans="4:4">
      <c r="D4169" s="291"/>
    </row>
    <row r="4170" spans="4:4">
      <c r="D4170" s="291"/>
    </row>
    <row r="4171" spans="4:4">
      <c r="D4171" s="291"/>
    </row>
    <row r="4172" spans="4:4">
      <c r="D4172" s="291"/>
    </row>
    <row r="4173" spans="4:4">
      <c r="D4173" s="291"/>
    </row>
    <row r="4174" spans="4:4">
      <c r="D4174" s="291"/>
    </row>
    <row r="4175" spans="4:4">
      <c r="D4175" s="291"/>
    </row>
    <row r="4176" spans="4:4">
      <c r="D4176" s="291"/>
    </row>
    <row r="4177" spans="4:4">
      <c r="D4177" s="291"/>
    </row>
    <row r="4178" spans="4:4">
      <c r="D4178" s="291"/>
    </row>
    <row r="4179" spans="4:4">
      <c r="D4179" s="291"/>
    </row>
    <row r="4180" spans="4:4">
      <c r="D4180" s="291"/>
    </row>
    <row r="4181" spans="4:4">
      <c r="D4181" s="291"/>
    </row>
    <row r="4182" spans="4:4">
      <c r="D4182" s="291"/>
    </row>
    <row r="4183" spans="4:4">
      <c r="D4183" s="291"/>
    </row>
    <row r="4184" spans="4:4">
      <c r="D4184" s="291"/>
    </row>
    <row r="4185" spans="4:4">
      <c r="D4185" s="291"/>
    </row>
    <row r="4186" spans="4:4">
      <c r="D4186" s="291"/>
    </row>
    <row r="4187" spans="4:4">
      <c r="D4187" s="291"/>
    </row>
    <row r="4188" spans="4:4">
      <c r="D4188" s="291"/>
    </row>
    <row r="4189" spans="4:4">
      <c r="D4189" s="291"/>
    </row>
    <row r="4190" spans="4:4">
      <c r="D4190" s="291"/>
    </row>
    <row r="4191" spans="4:4">
      <c r="D4191" s="291"/>
    </row>
    <row r="4192" spans="4:4">
      <c r="D4192" s="291"/>
    </row>
    <row r="4193" spans="4:4">
      <c r="D4193" s="291"/>
    </row>
    <row r="4194" spans="4:4">
      <c r="D4194" s="291"/>
    </row>
    <row r="4195" spans="4:4">
      <c r="D4195" s="291"/>
    </row>
    <row r="4196" spans="4:4">
      <c r="D4196" s="291"/>
    </row>
    <row r="4197" spans="4:4">
      <c r="D4197" s="291"/>
    </row>
    <row r="4198" spans="4:4">
      <c r="D4198" s="291"/>
    </row>
    <row r="4199" spans="4:4">
      <c r="D4199" s="291"/>
    </row>
    <row r="4200" spans="4:4">
      <c r="D4200" s="291"/>
    </row>
    <row r="4201" spans="4:4">
      <c r="D4201" s="291"/>
    </row>
    <row r="4202" spans="4:4">
      <c r="D4202" s="291"/>
    </row>
    <row r="4203" spans="4:4">
      <c r="D4203" s="291"/>
    </row>
    <row r="4204" spans="4:4">
      <c r="D4204" s="291"/>
    </row>
    <row r="4205" spans="4:4">
      <c r="D4205" s="291"/>
    </row>
    <row r="4206" spans="4:4">
      <c r="D4206" s="291"/>
    </row>
    <row r="4207" spans="4:4">
      <c r="D4207" s="291"/>
    </row>
    <row r="4208" spans="4:4">
      <c r="D4208" s="291"/>
    </row>
    <row r="4209" spans="4:4">
      <c r="D4209" s="291"/>
    </row>
    <row r="4210" spans="4:4">
      <c r="D4210" s="291"/>
    </row>
    <row r="4211" spans="4:4">
      <c r="D4211" s="291"/>
    </row>
    <row r="4212" spans="4:4">
      <c r="D4212" s="291"/>
    </row>
    <row r="4213" spans="4:4">
      <c r="D4213" s="291"/>
    </row>
    <row r="4214" spans="4:4">
      <c r="D4214" s="291"/>
    </row>
    <row r="4215" spans="4:4">
      <c r="D4215" s="291"/>
    </row>
    <row r="4216" spans="4:4">
      <c r="D4216" s="291"/>
    </row>
    <row r="4217" spans="4:4">
      <c r="D4217" s="291"/>
    </row>
    <row r="4218" spans="4:4">
      <c r="D4218" s="291"/>
    </row>
    <row r="4219" spans="4:4">
      <c r="D4219" s="291"/>
    </row>
    <row r="4220" spans="4:4">
      <c r="D4220" s="291"/>
    </row>
    <row r="4221" spans="4:4">
      <c r="D4221" s="291"/>
    </row>
    <row r="4222" spans="4:4">
      <c r="D4222" s="291"/>
    </row>
    <row r="4223" spans="4:4">
      <c r="D4223" s="291"/>
    </row>
    <row r="4224" spans="4:4">
      <c r="D4224" s="291"/>
    </row>
    <row r="4225" spans="4:4">
      <c r="D4225" s="291"/>
    </row>
    <row r="4226" spans="4:4">
      <c r="D4226" s="291"/>
    </row>
    <row r="4227" spans="4:4">
      <c r="D4227" s="291"/>
    </row>
    <row r="4228" spans="4:4">
      <c r="D4228" s="291"/>
    </row>
    <row r="4229" spans="4:4">
      <c r="D4229" s="291"/>
    </row>
    <row r="4230" spans="4:4">
      <c r="D4230" s="291"/>
    </row>
    <row r="4231" spans="4:4">
      <c r="D4231" s="291"/>
    </row>
    <row r="4232" spans="4:4">
      <c r="D4232" s="291"/>
    </row>
    <row r="4233" spans="4:4">
      <c r="D4233" s="291"/>
    </row>
    <row r="4234" spans="4:4">
      <c r="D4234" s="291"/>
    </row>
    <row r="4235" spans="4:4">
      <c r="D4235" s="291"/>
    </row>
    <row r="4236" spans="4:4">
      <c r="D4236" s="291"/>
    </row>
    <row r="4237" spans="4:4">
      <c r="D4237" s="291"/>
    </row>
    <row r="4238" spans="4:4">
      <c r="D4238" s="291"/>
    </row>
    <row r="4239" spans="4:4">
      <c r="D4239" s="291"/>
    </row>
    <row r="4240" spans="4:4">
      <c r="D4240" s="291"/>
    </row>
    <row r="4241" spans="4:4">
      <c r="D4241" s="291"/>
    </row>
    <row r="4242" spans="4:4">
      <c r="D4242" s="291"/>
    </row>
    <row r="4243" spans="4:4">
      <c r="D4243" s="291"/>
    </row>
    <row r="4244" spans="4:4">
      <c r="D4244" s="291"/>
    </row>
    <row r="4245" spans="4:4">
      <c r="D4245" s="291"/>
    </row>
    <row r="4246" spans="4:4">
      <c r="D4246" s="291"/>
    </row>
    <row r="4247" spans="4:4">
      <c r="D4247" s="291"/>
    </row>
    <row r="4248" spans="4:4">
      <c r="D4248" s="291"/>
    </row>
    <row r="4249" spans="4:4">
      <c r="D4249" s="291"/>
    </row>
    <row r="4250" spans="4:4">
      <c r="D4250" s="291"/>
    </row>
    <row r="4251" spans="4:4">
      <c r="D4251" s="291"/>
    </row>
    <row r="4252" spans="4:4">
      <c r="D4252" s="291"/>
    </row>
    <row r="4253" spans="4:4">
      <c r="D4253" s="291"/>
    </row>
    <row r="4254" spans="4:4">
      <c r="D4254" s="291"/>
    </row>
    <row r="4255" spans="4:4">
      <c r="D4255" s="291"/>
    </row>
    <row r="4256" spans="4:4">
      <c r="D4256" s="291"/>
    </row>
    <row r="4257" spans="4:4">
      <c r="D4257" s="291"/>
    </row>
    <row r="4258" spans="4:4">
      <c r="D4258" s="291"/>
    </row>
    <row r="4259" spans="4:4">
      <c r="D4259" s="291"/>
    </row>
    <row r="4260" spans="4:4">
      <c r="D4260" s="291"/>
    </row>
    <row r="4261" spans="4:4">
      <c r="D4261" s="291"/>
    </row>
    <row r="4262" spans="4:4">
      <c r="D4262" s="291"/>
    </row>
    <row r="4263" spans="4:4">
      <c r="D4263" s="291"/>
    </row>
    <row r="4264" spans="4:4">
      <c r="D4264" s="291"/>
    </row>
    <row r="4265" spans="4:4">
      <c r="D4265" s="291"/>
    </row>
    <row r="4266" spans="4:4">
      <c r="D4266" s="291"/>
    </row>
    <row r="4267" spans="4:4">
      <c r="D4267" s="291"/>
    </row>
    <row r="4268" spans="4:4">
      <c r="D4268" s="291"/>
    </row>
    <row r="4269" spans="4:4">
      <c r="D4269" s="291"/>
    </row>
    <row r="4270" spans="4:4">
      <c r="D4270" s="291"/>
    </row>
    <row r="4271" spans="4:4">
      <c r="D4271" s="291"/>
    </row>
    <row r="4272" spans="4:4">
      <c r="D4272" s="291"/>
    </row>
    <row r="4273" spans="4:4">
      <c r="D4273" s="291"/>
    </row>
    <row r="4274" spans="4:4">
      <c r="D4274" s="291"/>
    </row>
    <row r="4275" spans="4:4">
      <c r="D4275" s="291"/>
    </row>
    <row r="4276" spans="4:4">
      <c r="D4276" s="291"/>
    </row>
    <row r="4277" spans="4:4">
      <c r="D4277" s="291"/>
    </row>
    <row r="4278" spans="4:4">
      <c r="D4278" s="291"/>
    </row>
    <row r="4279" spans="4:4">
      <c r="D4279" s="291"/>
    </row>
    <row r="4280" spans="4:4">
      <c r="D4280" s="291"/>
    </row>
    <row r="4281" spans="4:4">
      <c r="D4281" s="291"/>
    </row>
    <row r="4282" spans="4:4">
      <c r="D4282" s="291"/>
    </row>
    <row r="4283" spans="4:4">
      <c r="D4283" s="291"/>
    </row>
    <row r="4284" spans="4:4">
      <c r="D4284" s="291"/>
    </row>
    <row r="4285" spans="4:4">
      <c r="D4285" s="291"/>
    </row>
    <row r="4286" spans="4:4">
      <c r="D4286" s="291"/>
    </row>
    <row r="4287" spans="4:4">
      <c r="D4287" s="291"/>
    </row>
    <row r="4288" spans="4:4">
      <c r="D4288" s="291"/>
    </row>
    <row r="4289" spans="4:4">
      <c r="D4289" s="291"/>
    </row>
    <row r="4290" spans="4:4">
      <c r="D4290" s="291"/>
    </row>
    <row r="4291" spans="4:4">
      <c r="D4291" s="291"/>
    </row>
    <row r="4292" spans="4:4">
      <c r="D4292" s="291"/>
    </row>
    <row r="4293" spans="4:4">
      <c r="D4293" s="291"/>
    </row>
    <row r="4294" spans="4:4">
      <c r="D4294" s="291"/>
    </row>
    <row r="4295" spans="4:4">
      <c r="D4295" s="291"/>
    </row>
    <row r="4296" spans="4:4">
      <c r="D4296" s="291"/>
    </row>
    <row r="4297" spans="4:4">
      <c r="D4297" s="291"/>
    </row>
    <row r="4298" spans="4:4">
      <c r="D4298" s="291"/>
    </row>
    <row r="4299" spans="4:4">
      <c r="D4299" s="291"/>
    </row>
    <row r="4300" spans="4:4">
      <c r="D4300" s="291"/>
    </row>
    <row r="4301" spans="4:4">
      <c r="D4301" s="291"/>
    </row>
    <row r="4302" spans="4:4">
      <c r="D4302" s="291"/>
    </row>
    <row r="4303" spans="4:4">
      <c r="D4303" s="291"/>
    </row>
    <row r="4304" spans="4:4">
      <c r="D4304" s="291"/>
    </row>
    <row r="4305" spans="4:4">
      <c r="D4305" s="291"/>
    </row>
    <row r="4306" spans="4:4">
      <c r="D4306" s="291"/>
    </row>
    <row r="4307" spans="4:4">
      <c r="D4307" s="291"/>
    </row>
    <row r="4308" spans="4:4">
      <c r="D4308" s="291"/>
    </row>
    <row r="4309" spans="4:4">
      <c r="D4309" s="291"/>
    </row>
    <row r="4310" spans="4:4">
      <c r="D4310" s="291"/>
    </row>
    <row r="4311" spans="4:4">
      <c r="D4311" s="291"/>
    </row>
    <row r="4312" spans="4:4">
      <c r="D4312" s="291"/>
    </row>
    <row r="4313" spans="4:4">
      <c r="D4313" s="291"/>
    </row>
    <row r="4314" spans="4:4">
      <c r="D4314" s="291"/>
    </row>
    <row r="4315" spans="4:4">
      <c r="D4315" s="291"/>
    </row>
    <row r="4316" spans="4:4">
      <c r="D4316" s="291"/>
    </row>
    <row r="4317" spans="4:4">
      <c r="D4317" s="291"/>
    </row>
    <row r="4318" spans="4:4">
      <c r="D4318" s="291"/>
    </row>
    <row r="4319" spans="4:4">
      <c r="D4319" s="291"/>
    </row>
    <row r="4320" spans="4:4">
      <c r="D4320" s="291"/>
    </row>
    <row r="4321" spans="4:4">
      <c r="D4321" s="291"/>
    </row>
    <row r="4322" spans="4:4">
      <c r="D4322" s="291"/>
    </row>
    <row r="4323" spans="4:4">
      <c r="D4323" s="291"/>
    </row>
    <row r="4324" spans="4:4">
      <c r="D4324" s="291"/>
    </row>
    <row r="4325" spans="4:4">
      <c r="D4325" s="291"/>
    </row>
    <row r="4326" spans="4:4">
      <c r="D4326" s="291"/>
    </row>
    <row r="4327" spans="4:4">
      <c r="D4327" s="291"/>
    </row>
    <row r="4328" spans="4:4">
      <c r="D4328" s="291"/>
    </row>
    <row r="4329" spans="4:4">
      <c r="D4329" s="291"/>
    </row>
    <row r="4330" spans="4:4">
      <c r="D4330" s="291"/>
    </row>
    <row r="4331" spans="4:4">
      <c r="D4331" s="291"/>
    </row>
    <row r="4332" spans="4:4">
      <c r="D4332" s="291"/>
    </row>
    <row r="4333" spans="4:4">
      <c r="D4333" s="291"/>
    </row>
    <row r="4334" spans="4:4">
      <c r="D4334" s="291"/>
    </row>
    <row r="4335" spans="4:4">
      <c r="D4335" s="291"/>
    </row>
    <row r="4336" spans="4:4">
      <c r="D4336" s="291"/>
    </row>
    <row r="4337" spans="4:4">
      <c r="D4337" s="291"/>
    </row>
    <row r="4338" spans="4:4">
      <c r="D4338" s="291"/>
    </row>
    <row r="4339" spans="4:4">
      <c r="D4339" s="291"/>
    </row>
    <row r="4340" spans="4:4">
      <c r="D4340" s="291"/>
    </row>
    <row r="4341" spans="4:4">
      <c r="D4341" s="291"/>
    </row>
    <row r="4342" spans="4:4">
      <c r="D4342" s="291"/>
    </row>
    <row r="4343" spans="4:4">
      <c r="D4343" s="291"/>
    </row>
    <row r="4344" spans="4:4">
      <c r="D4344" s="291"/>
    </row>
    <row r="4345" spans="4:4">
      <c r="D4345" s="291"/>
    </row>
    <row r="4346" spans="4:4">
      <c r="D4346" s="291"/>
    </row>
    <row r="4347" spans="4:4">
      <c r="D4347" s="291"/>
    </row>
    <row r="4348" spans="4:4">
      <c r="D4348" s="291"/>
    </row>
    <row r="4349" spans="4:4">
      <c r="D4349" s="291"/>
    </row>
    <row r="4350" spans="4:4">
      <c r="D4350" s="291"/>
    </row>
    <row r="4351" spans="4:4">
      <c r="D4351" s="291"/>
    </row>
    <row r="4352" spans="4:4">
      <c r="D4352" s="291"/>
    </row>
    <row r="4353" spans="4:4">
      <c r="D4353" s="291"/>
    </row>
    <row r="4354" spans="4:4">
      <c r="D4354" s="291"/>
    </row>
    <row r="4355" spans="4:4">
      <c r="D4355" s="291"/>
    </row>
    <row r="4356" spans="4:4">
      <c r="D4356" s="291"/>
    </row>
    <row r="4357" spans="4:4">
      <c r="D4357" s="291"/>
    </row>
    <row r="4358" spans="4:4">
      <c r="D4358" s="291"/>
    </row>
    <row r="4359" spans="4:4">
      <c r="D4359" s="291"/>
    </row>
    <row r="4360" spans="4:4">
      <c r="D4360" s="291"/>
    </row>
    <row r="4361" spans="4:4">
      <c r="D4361" s="291"/>
    </row>
    <row r="4362" spans="4:4">
      <c r="D4362" s="291"/>
    </row>
    <row r="4363" spans="4:4">
      <c r="D4363" s="291"/>
    </row>
    <row r="4364" spans="4:4">
      <c r="D4364" s="291"/>
    </row>
    <row r="4365" spans="4:4">
      <c r="D4365" s="291"/>
    </row>
    <row r="4366" spans="4:4">
      <c r="D4366" s="291"/>
    </row>
    <row r="4367" spans="4:4">
      <c r="D4367" s="291"/>
    </row>
    <row r="4368" spans="4:4">
      <c r="D4368" s="291"/>
    </row>
    <row r="4369" spans="4:4">
      <c r="D4369" s="291"/>
    </row>
    <row r="4370" spans="4:4">
      <c r="D4370" s="291"/>
    </row>
    <row r="4371" spans="4:4">
      <c r="D4371" s="291"/>
    </row>
    <row r="4372" spans="4:4">
      <c r="D4372" s="291"/>
    </row>
    <row r="4373" spans="4:4">
      <c r="D4373" s="291"/>
    </row>
    <row r="4374" spans="4:4">
      <c r="D4374" s="291"/>
    </row>
    <row r="4375" spans="4:4">
      <c r="D4375" s="291"/>
    </row>
    <row r="4376" spans="4:4">
      <c r="D4376" s="291"/>
    </row>
    <row r="4377" spans="4:4">
      <c r="D4377" s="291"/>
    </row>
    <row r="4378" spans="4:4">
      <c r="D4378" s="291"/>
    </row>
    <row r="4379" spans="4:4">
      <c r="D4379" s="291"/>
    </row>
    <row r="4380" spans="4:4">
      <c r="D4380" s="291"/>
    </row>
    <row r="4381" spans="4:4">
      <c r="D4381" s="291"/>
    </row>
    <row r="4382" spans="4:4">
      <c r="D4382" s="291"/>
    </row>
    <row r="4383" spans="4:4">
      <c r="D4383" s="291"/>
    </row>
    <row r="4384" spans="4:4">
      <c r="D4384" s="291"/>
    </row>
    <row r="4385" spans="4:4">
      <c r="D4385" s="291"/>
    </row>
    <row r="4386" spans="4:4">
      <c r="D4386" s="291"/>
    </row>
    <row r="4387" spans="4:4">
      <c r="D4387" s="291"/>
    </row>
    <row r="4388" spans="4:4">
      <c r="D4388" s="291"/>
    </row>
    <row r="4389" spans="4:4">
      <c r="D4389" s="291"/>
    </row>
    <row r="4390" spans="4:4">
      <c r="D4390" s="291"/>
    </row>
    <row r="4391" spans="4:4">
      <c r="D4391" s="291"/>
    </row>
    <row r="4392" spans="4:4">
      <c r="D4392" s="291"/>
    </row>
    <row r="4393" spans="4:4">
      <c r="D4393" s="291"/>
    </row>
    <row r="4394" spans="4:4">
      <c r="D4394" s="291"/>
    </row>
    <row r="4395" spans="4:4">
      <c r="D4395" s="291"/>
    </row>
    <row r="4396" spans="4:4">
      <c r="D4396" s="291"/>
    </row>
    <row r="4397" spans="4:4">
      <c r="D4397" s="291"/>
    </row>
    <row r="4398" spans="4:4">
      <c r="D4398" s="291"/>
    </row>
    <row r="4399" spans="4:4">
      <c r="D4399" s="291"/>
    </row>
    <row r="4400" spans="4:4">
      <c r="D4400" s="291"/>
    </row>
    <row r="4401" spans="4:4">
      <c r="D4401" s="291"/>
    </row>
    <row r="4402" spans="4:4">
      <c r="D4402" s="291"/>
    </row>
    <row r="4403" spans="4:4">
      <c r="D4403" s="291"/>
    </row>
    <row r="4404" spans="4:4">
      <c r="D4404" s="291"/>
    </row>
    <row r="4405" spans="4:4">
      <c r="D4405" s="291"/>
    </row>
    <row r="4406" spans="4:4">
      <c r="D4406" s="291"/>
    </row>
    <row r="4407" spans="4:4">
      <c r="D4407" s="291"/>
    </row>
    <row r="4408" spans="4:4">
      <c r="D4408" s="291"/>
    </row>
    <row r="4409" spans="4:4">
      <c r="D4409" s="291"/>
    </row>
    <row r="4410" spans="4:4">
      <c r="D4410" s="291"/>
    </row>
    <row r="4411" spans="4:4">
      <c r="D4411" s="291"/>
    </row>
    <row r="4412" spans="4:4">
      <c r="D4412" s="291"/>
    </row>
    <row r="4413" spans="4:4">
      <c r="D4413" s="291"/>
    </row>
    <row r="4414" spans="4:4">
      <c r="D4414" s="291"/>
    </row>
    <row r="4415" spans="4:4">
      <c r="D4415" s="291"/>
    </row>
    <row r="4416" spans="4:4">
      <c r="D4416" s="291"/>
    </row>
    <row r="4417" spans="4:4">
      <c r="D4417" s="291"/>
    </row>
    <row r="4418" spans="4:4">
      <c r="D4418" s="291"/>
    </row>
    <row r="4419" spans="4:4">
      <c r="D4419" s="291"/>
    </row>
    <row r="4420" spans="4:4">
      <c r="D4420" s="291"/>
    </row>
    <row r="4421" spans="4:4">
      <c r="D4421" s="291"/>
    </row>
    <row r="4422" spans="4:4">
      <c r="D4422" s="291"/>
    </row>
    <row r="4423" spans="4:4">
      <c r="D4423" s="291"/>
    </row>
    <row r="4424" spans="4:4">
      <c r="D4424" s="291"/>
    </row>
    <row r="4425" spans="4:4">
      <c r="D4425" s="291"/>
    </row>
    <row r="4426" spans="4:4">
      <c r="D4426" s="291"/>
    </row>
    <row r="4427" spans="4:4">
      <c r="D4427" s="291"/>
    </row>
    <row r="4428" spans="4:4">
      <c r="D4428" s="291"/>
    </row>
    <row r="4429" spans="4:4">
      <c r="D4429" s="291"/>
    </row>
    <row r="4430" spans="4:4">
      <c r="D4430" s="291"/>
    </row>
    <row r="4431" spans="4:4">
      <c r="D4431" s="291"/>
    </row>
    <row r="4432" spans="4:4">
      <c r="D4432" s="291"/>
    </row>
    <row r="4433" spans="4:4">
      <c r="D4433" s="291"/>
    </row>
    <row r="4434" spans="4:4">
      <c r="D4434" s="291"/>
    </row>
    <row r="4435" spans="4:4">
      <c r="D4435" s="291"/>
    </row>
    <row r="4436" spans="4:4">
      <c r="D4436" s="291"/>
    </row>
    <row r="4437" spans="4:4">
      <c r="D4437" s="291"/>
    </row>
    <row r="4438" spans="4:4">
      <c r="D4438" s="291"/>
    </row>
    <row r="4439" spans="4:4">
      <c r="D4439" s="291"/>
    </row>
    <row r="4440" spans="4:4">
      <c r="D4440" s="291"/>
    </row>
    <row r="4441" spans="4:4">
      <c r="D4441" s="291"/>
    </row>
    <row r="4442" spans="4:4">
      <c r="D4442" s="291"/>
    </row>
    <row r="4443" spans="4:4">
      <c r="D4443" s="291"/>
    </row>
    <row r="4444" spans="4:4">
      <c r="D4444" s="291"/>
    </row>
    <row r="4445" spans="4:4">
      <c r="D4445" s="291"/>
    </row>
    <row r="4446" spans="4:4">
      <c r="D4446" s="291"/>
    </row>
    <row r="4447" spans="4:4">
      <c r="D4447" s="291"/>
    </row>
    <row r="4448" spans="4:4">
      <c r="D4448" s="291"/>
    </row>
    <row r="4449" spans="4:4">
      <c r="D4449" s="291"/>
    </row>
    <row r="4450" spans="4:4">
      <c r="D4450" s="291"/>
    </row>
    <row r="4451" spans="4:4">
      <c r="D4451" s="291"/>
    </row>
    <row r="4452" spans="4:4">
      <c r="D4452" s="291"/>
    </row>
    <row r="4453" spans="4:4">
      <c r="D4453" s="291"/>
    </row>
    <row r="4454" spans="4:4">
      <c r="D4454" s="291"/>
    </row>
    <row r="4455" spans="4:4">
      <c r="D4455" s="291"/>
    </row>
    <row r="4456" spans="4:4">
      <c r="D4456" s="291"/>
    </row>
    <row r="4457" spans="4:4">
      <c r="D4457" s="291"/>
    </row>
    <row r="4458" spans="4:4">
      <c r="D4458" s="291"/>
    </row>
    <row r="4459" spans="4:4">
      <c r="D4459" s="291"/>
    </row>
    <row r="4460" spans="4:4">
      <c r="D4460" s="291"/>
    </row>
    <row r="4461" spans="4:4">
      <c r="D4461" s="291"/>
    </row>
    <row r="4462" spans="4:4">
      <c r="D4462" s="291"/>
    </row>
    <row r="4463" spans="4:4">
      <c r="D4463" s="291"/>
    </row>
    <row r="4464" spans="4:4">
      <c r="D4464" s="291"/>
    </row>
    <row r="4465" spans="4:4">
      <c r="D4465" s="291"/>
    </row>
    <row r="4466" spans="4:4">
      <c r="D4466" s="291"/>
    </row>
    <row r="4467" spans="4:4">
      <c r="D4467" s="291"/>
    </row>
    <row r="4468" spans="4:4">
      <c r="D4468" s="291"/>
    </row>
    <row r="4469" spans="4:4">
      <c r="D4469" s="291"/>
    </row>
    <row r="4470" spans="4:4">
      <c r="D4470" s="291"/>
    </row>
    <row r="4471" spans="4:4">
      <c r="D4471" s="291"/>
    </row>
    <row r="4472" spans="4:4">
      <c r="D4472" s="291"/>
    </row>
    <row r="4473" spans="4:4">
      <c r="D4473" s="291"/>
    </row>
    <row r="4474" spans="4:4">
      <c r="D4474" s="291"/>
    </row>
    <row r="4475" spans="4:4">
      <c r="D4475" s="291"/>
    </row>
    <row r="4476" spans="4:4">
      <c r="D4476" s="291"/>
    </row>
    <row r="4477" spans="4:4">
      <c r="D4477" s="291"/>
    </row>
    <row r="4478" spans="4:4">
      <c r="D4478" s="291"/>
    </row>
    <row r="4479" spans="4:4">
      <c r="D4479" s="291"/>
    </row>
    <row r="4480" spans="4:4">
      <c r="D4480" s="291"/>
    </row>
    <row r="4481" spans="4:4">
      <c r="D4481" s="291"/>
    </row>
    <row r="4482" spans="4:4">
      <c r="D4482" s="291"/>
    </row>
    <row r="4483" spans="4:4">
      <c r="D4483" s="291"/>
    </row>
    <row r="4484" spans="4:4">
      <c r="D4484" s="291"/>
    </row>
    <row r="4485" spans="4:4">
      <c r="D4485" s="291"/>
    </row>
    <row r="4486" spans="4:4">
      <c r="D4486" s="291"/>
    </row>
    <row r="4487" spans="4:4">
      <c r="D4487" s="291"/>
    </row>
    <row r="4488" spans="4:4">
      <c r="D4488" s="291"/>
    </row>
    <row r="4489" spans="4:4">
      <c r="D4489" s="291"/>
    </row>
    <row r="4490" spans="4:4">
      <c r="D4490" s="291"/>
    </row>
    <row r="4491" spans="4:4">
      <c r="D4491" s="291"/>
    </row>
    <row r="4492" spans="4:4">
      <c r="D4492" s="291"/>
    </row>
    <row r="4493" spans="4:4">
      <c r="D4493" s="291"/>
    </row>
    <row r="4494" spans="4:4">
      <c r="D4494" s="291"/>
    </row>
    <row r="4495" spans="4:4">
      <c r="D4495" s="291"/>
    </row>
    <row r="4496" spans="4:4">
      <c r="D4496" s="291"/>
    </row>
    <row r="4497" spans="4:4">
      <c r="D4497" s="291"/>
    </row>
    <row r="4498" spans="4:4">
      <c r="D4498" s="291"/>
    </row>
    <row r="4499" spans="4:4">
      <c r="D4499" s="291"/>
    </row>
    <row r="4500" spans="4:4">
      <c r="D4500" s="291"/>
    </row>
    <row r="4501" spans="4:4">
      <c r="D4501" s="291"/>
    </row>
    <row r="4502" spans="4:4">
      <c r="D4502" s="291"/>
    </row>
    <row r="4503" spans="4:4">
      <c r="D4503" s="291"/>
    </row>
    <row r="4504" spans="4:4">
      <c r="D4504" s="291"/>
    </row>
    <row r="4505" spans="4:4">
      <c r="D4505" s="291"/>
    </row>
    <row r="4506" spans="4:4">
      <c r="D4506" s="291"/>
    </row>
    <row r="4507" spans="4:4">
      <c r="D4507" s="291"/>
    </row>
    <row r="4508" spans="4:4">
      <c r="D4508" s="291"/>
    </row>
    <row r="4509" spans="4:4">
      <c r="D4509" s="291"/>
    </row>
    <row r="4510" spans="4:4">
      <c r="D4510" s="291"/>
    </row>
    <row r="4511" spans="4:4">
      <c r="D4511" s="291"/>
    </row>
    <row r="4512" spans="4:4">
      <c r="D4512" s="291"/>
    </row>
    <row r="4513" spans="4:4">
      <c r="D4513" s="291"/>
    </row>
    <row r="4514" spans="4:4">
      <c r="D4514" s="291"/>
    </row>
    <row r="4515" spans="4:4">
      <c r="D4515" s="291"/>
    </row>
    <row r="4516" spans="4:4">
      <c r="D4516" s="291"/>
    </row>
    <row r="4517" spans="4:4">
      <c r="D4517" s="291"/>
    </row>
    <row r="4518" spans="4:4">
      <c r="D4518" s="291"/>
    </row>
    <row r="4519" spans="4:4">
      <c r="D4519" s="291"/>
    </row>
    <row r="4520" spans="4:4">
      <c r="D4520" s="291"/>
    </row>
    <row r="4521" spans="4:4">
      <c r="D4521" s="291"/>
    </row>
    <row r="4522" spans="4:4">
      <c r="D4522" s="291"/>
    </row>
    <row r="4523" spans="4:4">
      <c r="D4523" s="291"/>
    </row>
    <row r="4524" spans="4:4">
      <c r="D4524" s="291"/>
    </row>
    <row r="4525" spans="4:4">
      <c r="D4525" s="291"/>
    </row>
    <row r="4526" spans="4:4">
      <c r="D4526" s="291"/>
    </row>
    <row r="4527" spans="4:4">
      <c r="D4527" s="291"/>
    </row>
    <row r="4528" spans="4:4">
      <c r="D4528" s="291"/>
    </row>
    <row r="4529" spans="4:4">
      <c r="D4529" s="291"/>
    </row>
    <row r="4530" spans="4:4">
      <c r="D4530" s="291"/>
    </row>
    <row r="4531" spans="4:4">
      <c r="D4531" s="291"/>
    </row>
    <row r="4532" spans="4:4">
      <c r="D4532" s="291"/>
    </row>
    <row r="4533" spans="4:4">
      <c r="D4533" s="291"/>
    </row>
    <row r="4534" spans="4:4">
      <c r="D4534" s="291"/>
    </row>
    <row r="4535" spans="4:4">
      <c r="D4535" s="291"/>
    </row>
    <row r="4536" spans="4:4">
      <c r="D4536" s="291"/>
    </row>
    <row r="4537" spans="4:4">
      <c r="D4537" s="291"/>
    </row>
    <row r="4538" spans="4:4">
      <c r="D4538" s="291"/>
    </row>
    <row r="4539" spans="4:4">
      <c r="D4539" s="291"/>
    </row>
    <row r="4540" spans="4:4">
      <c r="D4540" s="291"/>
    </row>
    <row r="4541" spans="4:4">
      <c r="D4541" s="291"/>
    </row>
    <row r="4542" spans="4:4">
      <c r="D4542" s="291"/>
    </row>
    <row r="4543" spans="4:4">
      <c r="D4543" s="291"/>
    </row>
    <row r="4544" spans="4:4">
      <c r="D4544" s="291"/>
    </row>
    <row r="4545" spans="4:4">
      <c r="D4545" s="291"/>
    </row>
    <row r="4546" spans="4:4">
      <c r="D4546" s="291"/>
    </row>
    <row r="4547" spans="4:4">
      <c r="D4547" s="291"/>
    </row>
    <row r="4548" spans="4:4">
      <c r="D4548" s="291"/>
    </row>
    <row r="4549" spans="4:4">
      <c r="D4549" s="291"/>
    </row>
    <row r="4550" spans="4:4">
      <c r="D4550" s="291"/>
    </row>
    <row r="4551" spans="4:4">
      <c r="D4551" s="291"/>
    </row>
    <row r="4552" spans="4:4">
      <c r="D4552" s="291"/>
    </row>
    <row r="4553" spans="4:4">
      <c r="D4553" s="291"/>
    </row>
    <row r="4554" spans="4:4">
      <c r="D4554" s="291"/>
    </row>
    <row r="4555" spans="4:4">
      <c r="D4555" s="291"/>
    </row>
    <row r="4556" spans="4:4">
      <c r="D4556" s="291"/>
    </row>
    <row r="4557" spans="4:4">
      <c r="D4557" s="291"/>
    </row>
    <row r="4558" spans="4:4">
      <c r="D4558" s="291"/>
    </row>
    <row r="4559" spans="4:4">
      <c r="D4559" s="291"/>
    </row>
    <row r="4560" spans="4:4">
      <c r="D4560" s="291"/>
    </row>
    <row r="4561" spans="4:4">
      <c r="D4561" s="291"/>
    </row>
    <row r="4562" spans="4:4">
      <c r="D4562" s="291"/>
    </row>
    <row r="4563" spans="4:4">
      <c r="D4563" s="291"/>
    </row>
    <row r="4564" spans="4:4">
      <c r="D4564" s="291"/>
    </row>
    <row r="4565" spans="4:4">
      <c r="D4565" s="291"/>
    </row>
    <row r="4566" spans="4:4">
      <c r="D4566" s="291"/>
    </row>
    <row r="4567" spans="4:4">
      <c r="D4567" s="291"/>
    </row>
    <row r="4568" spans="4:4">
      <c r="D4568" s="291"/>
    </row>
    <row r="4569" spans="4:4">
      <c r="D4569" s="291"/>
    </row>
    <row r="4570" spans="4:4">
      <c r="D4570" s="291"/>
    </row>
    <row r="4571" spans="4:4">
      <c r="D4571" s="291"/>
    </row>
    <row r="4572" spans="4:4">
      <c r="D4572" s="291"/>
    </row>
    <row r="4573" spans="4:4">
      <c r="D4573" s="291"/>
    </row>
    <row r="4574" spans="4:4">
      <c r="D4574" s="291"/>
    </row>
    <row r="4575" spans="4:4">
      <c r="D4575" s="291"/>
    </row>
    <row r="4576" spans="4:4">
      <c r="D4576" s="291"/>
    </row>
    <row r="4577" spans="4:4">
      <c r="D4577" s="291"/>
    </row>
    <row r="4578" spans="4:4">
      <c r="D4578" s="291"/>
    </row>
    <row r="4579" spans="4:4">
      <c r="D4579" s="291"/>
    </row>
    <row r="4580" spans="4:4">
      <c r="D4580" s="291"/>
    </row>
    <row r="4581" spans="4:4">
      <c r="D4581" s="291"/>
    </row>
    <row r="4582" spans="4:4">
      <c r="D4582" s="291"/>
    </row>
    <row r="4583" spans="4:4">
      <c r="D4583" s="291"/>
    </row>
    <row r="4584" spans="4:4">
      <c r="D4584" s="291"/>
    </row>
    <row r="4585" spans="4:4">
      <c r="D4585" s="291"/>
    </row>
    <row r="4586" spans="4:4">
      <c r="D4586" s="291"/>
    </row>
    <row r="4587" spans="4:4">
      <c r="D4587" s="291"/>
    </row>
    <row r="4588" spans="4:4">
      <c r="D4588" s="291"/>
    </row>
    <row r="4589" spans="4:4">
      <c r="D4589" s="291"/>
    </row>
    <row r="4590" spans="4:4">
      <c r="D4590" s="291"/>
    </row>
    <row r="4591" spans="4:4">
      <c r="D4591" s="291"/>
    </row>
    <row r="4592" spans="4:4">
      <c r="D4592" s="291"/>
    </row>
    <row r="4593" spans="4:4">
      <c r="D4593" s="291"/>
    </row>
    <row r="4594" spans="4:4">
      <c r="D4594" s="291"/>
    </row>
    <row r="4595" spans="4:4">
      <c r="D4595" s="291"/>
    </row>
    <row r="4596" spans="4:4">
      <c r="D4596" s="291"/>
    </row>
    <row r="4597" spans="4:4">
      <c r="D4597" s="291"/>
    </row>
    <row r="4598" spans="4:4">
      <c r="D4598" s="291"/>
    </row>
    <row r="4599" spans="4:4">
      <c r="D4599" s="291"/>
    </row>
    <row r="4600" spans="4:4">
      <c r="D4600" s="291"/>
    </row>
    <row r="4601" spans="4:4">
      <c r="D4601" s="291"/>
    </row>
    <row r="4602" spans="4:4">
      <c r="D4602" s="291"/>
    </row>
    <row r="4603" spans="4:4">
      <c r="D4603" s="291"/>
    </row>
    <row r="4604" spans="4:4">
      <c r="D4604" s="291"/>
    </row>
    <row r="4605" spans="4:4">
      <c r="D4605" s="291"/>
    </row>
    <row r="4606" spans="4:4">
      <c r="D4606" s="291"/>
    </row>
    <row r="4607" spans="4:4">
      <c r="D4607" s="291"/>
    </row>
    <row r="4608" spans="4:4">
      <c r="D4608" s="291"/>
    </row>
    <row r="4609" spans="4:4">
      <c r="D4609" s="291"/>
    </row>
    <row r="4610" spans="4:4">
      <c r="D4610" s="291"/>
    </row>
    <row r="4611" spans="4:4">
      <c r="D4611" s="291"/>
    </row>
    <row r="4612" spans="4:4">
      <c r="D4612" s="291"/>
    </row>
    <row r="4613" spans="4:4">
      <c r="D4613" s="291"/>
    </row>
    <row r="4614" spans="4:4">
      <c r="D4614" s="291"/>
    </row>
    <row r="4615" spans="4:4">
      <c r="D4615" s="291"/>
    </row>
    <row r="4616" spans="4:4">
      <c r="D4616" s="291"/>
    </row>
    <row r="4617" spans="4:4">
      <c r="D4617" s="291"/>
    </row>
    <row r="4618" spans="4:4">
      <c r="D4618" s="291"/>
    </row>
    <row r="4619" spans="4:4">
      <c r="D4619" s="291"/>
    </row>
    <row r="4620" spans="4:4">
      <c r="D4620" s="291"/>
    </row>
    <row r="4621" spans="4:4">
      <c r="D4621" s="291"/>
    </row>
    <row r="4622" spans="4:4">
      <c r="D4622" s="291"/>
    </row>
    <row r="4623" spans="4:4">
      <c r="D4623" s="291"/>
    </row>
    <row r="4624" spans="4:4">
      <c r="D4624" s="291"/>
    </row>
    <row r="4625" spans="4:4">
      <c r="D4625" s="291"/>
    </row>
    <row r="4626" spans="4:4">
      <c r="D4626" s="291"/>
    </row>
    <row r="4627" spans="4:4">
      <c r="D4627" s="291"/>
    </row>
    <row r="4628" spans="4:4">
      <c r="D4628" s="291"/>
    </row>
    <row r="4629" spans="4:4">
      <c r="D4629" s="291"/>
    </row>
    <row r="4630" spans="4:4">
      <c r="D4630" s="291"/>
    </row>
    <row r="4631" spans="4:4">
      <c r="D4631" s="291"/>
    </row>
    <row r="4632" spans="4:4">
      <c r="D4632" s="291"/>
    </row>
    <row r="4633" spans="4:4">
      <c r="D4633" s="291"/>
    </row>
    <row r="4634" spans="4:4">
      <c r="D4634" s="291"/>
    </row>
    <row r="4635" spans="4:4">
      <c r="D4635" s="291"/>
    </row>
    <row r="4636" spans="4:4">
      <c r="D4636" s="291"/>
    </row>
    <row r="4637" spans="4:4">
      <c r="D4637" s="291"/>
    </row>
    <row r="4638" spans="4:4">
      <c r="D4638" s="291"/>
    </row>
    <row r="4639" spans="4:4">
      <c r="D4639" s="291"/>
    </row>
    <row r="4640" spans="4:4">
      <c r="D4640" s="291"/>
    </row>
    <row r="4641" spans="4:4">
      <c r="D4641" s="291"/>
    </row>
    <row r="4642" spans="4:4">
      <c r="D4642" s="291"/>
    </row>
    <row r="4643" spans="4:4">
      <c r="D4643" s="291"/>
    </row>
    <row r="4644" spans="4:4">
      <c r="D4644" s="291"/>
    </row>
    <row r="4645" spans="4:4">
      <c r="D4645" s="291"/>
    </row>
    <row r="4646" spans="4:4">
      <c r="D4646" s="291"/>
    </row>
    <row r="4647" spans="4:4">
      <c r="D4647" s="291"/>
    </row>
    <row r="4648" spans="4:4">
      <c r="D4648" s="291"/>
    </row>
    <row r="4649" spans="4:4">
      <c r="D4649" s="291"/>
    </row>
    <row r="4650" spans="4:4">
      <c r="D4650" s="291"/>
    </row>
    <row r="4651" spans="4:4">
      <c r="D4651" s="291"/>
    </row>
    <row r="4652" spans="4:4">
      <c r="D4652" s="291"/>
    </row>
    <row r="4653" spans="4:4">
      <c r="D4653" s="291"/>
    </row>
    <row r="4654" spans="4:4">
      <c r="D4654" s="291"/>
    </row>
    <row r="4655" spans="4:4">
      <c r="D4655" s="291"/>
    </row>
    <row r="4656" spans="4:4">
      <c r="D4656" s="291"/>
    </row>
    <row r="4657" spans="4:4">
      <c r="D4657" s="291"/>
    </row>
    <row r="4658" spans="4:4">
      <c r="D4658" s="291"/>
    </row>
    <row r="4659" spans="4:4">
      <c r="D4659" s="291"/>
    </row>
    <row r="4660" spans="4:4">
      <c r="D4660" s="291"/>
    </row>
    <row r="4661" spans="4:4">
      <c r="D4661" s="291"/>
    </row>
    <row r="4662" spans="4:4">
      <c r="D4662" s="291"/>
    </row>
    <row r="4663" spans="4:4">
      <c r="D4663" s="291"/>
    </row>
    <row r="4664" spans="4:4">
      <c r="D4664" s="291"/>
    </row>
    <row r="4665" spans="4:4">
      <c r="D4665" s="291"/>
    </row>
    <row r="4666" spans="4:4">
      <c r="D4666" s="291"/>
    </row>
    <row r="4667" spans="4:4">
      <c r="D4667" s="291"/>
    </row>
    <row r="4668" spans="4:4">
      <c r="D4668" s="291"/>
    </row>
    <row r="4669" spans="4:4">
      <c r="D4669" s="291"/>
    </row>
    <row r="4670" spans="4:4">
      <c r="D4670" s="291"/>
    </row>
    <row r="4671" spans="4:4">
      <c r="D4671" s="291"/>
    </row>
    <row r="4672" spans="4:4">
      <c r="D4672" s="291"/>
    </row>
    <row r="4673" spans="4:4">
      <c r="D4673" s="291"/>
    </row>
    <row r="4674" spans="4:4">
      <c r="D4674" s="291"/>
    </row>
    <row r="4675" spans="4:4">
      <c r="D4675" s="291"/>
    </row>
    <row r="4676" spans="4:4">
      <c r="D4676" s="291"/>
    </row>
    <row r="4677" spans="4:4">
      <c r="D4677" s="291"/>
    </row>
    <row r="4678" spans="4:4">
      <c r="D4678" s="291"/>
    </row>
    <row r="4679" spans="4:4">
      <c r="D4679" s="291"/>
    </row>
    <row r="4680" spans="4:4">
      <c r="D4680" s="291"/>
    </row>
    <row r="4681" spans="4:4">
      <c r="D4681" s="291"/>
    </row>
    <row r="4682" spans="4:4">
      <c r="D4682" s="291"/>
    </row>
    <row r="4683" spans="4:4">
      <c r="D4683" s="291"/>
    </row>
    <row r="4684" spans="4:4">
      <c r="D4684" s="291"/>
    </row>
    <row r="4685" spans="4:4">
      <c r="D4685" s="291"/>
    </row>
    <row r="4686" spans="4:4">
      <c r="D4686" s="291"/>
    </row>
    <row r="4687" spans="4:4">
      <c r="D4687" s="291"/>
    </row>
    <row r="4688" spans="4:4">
      <c r="D4688" s="291"/>
    </row>
    <row r="4689" spans="4:4">
      <c r="D4689" s="291"/>
    </row>
    <row r="4690" spans="4:4">
      <c r="D4690" s="291"/>
    </row>
    <row r="4691" spans="4:4">
      <c r="D4691" s="291"/>
    </row>
    <row r="4692" spans="4:4">
      <c r="D4692" s="291"/>
    </row>
    <row r="4693" spans="4:4">
      <c r="D4693" s="291"/>
    </row>
    <row r="4694" spans="4:4">
      <c r="D4694" s="291"/>
    </row>
    <row r="4695" spans="4:4">
      <c r="D4695" s="291"/>
    </row>
    <row r="4696" spans="4:4">
      <c r="D4696" s="291"/>
    </row>
    <row r="4697" spans="4:4">
      <c r="D4697" s="291"/>
    </row>
    <row r="4698" spans="4:4">
      <c r="D4698" s="291"/>
    </row>
    <row r="4699" spans="4:4">
      <c r="D4699" s="291"/>
    </row>
    <row r="4700" spans="4:4">
      <c r="D4700" s="291"/>
    </row>
    <row r="4701" spans="4:4">
      <c r="D4701" s="291"/>
    </row>
    <row r="4702" spans="4:4">
      <c r="D4702" s="291"/>
    </row>
    <row r="4703" spans="4:4">
      <c r="D4703" s="291"/>
    </row>
    <row r="4704" spans="4:4">
      <c r="D4704" s="291"/>
    </row>
    <row r="4705" spans="4:4">
      <c r="D4705" s="291"/>
    </row>
    <row r="4706" spans="4:4">
      <c r="D4706" s="291"/>
    </row>
    <row r="4707" spans="4:4">
      <c r="D4707" s="291"/>
    </row>
    <row r="4708" spans="4:4">
      <c r="D4708" s="291"/>
    </row>
    <row r="4709" spans="4:4">
      <c r="D4709" s="291"/>
    </row>
    <row r="4710" spans="4:4">
      <c r="D4710" s="291"/>
    </row>
    <row r="4711" spans="4:4">
      <c r="D4711" s="291"/>
    </row>
    <row r="4712" spans="4:4">
      <c r="D4712" s="291"/>
    </row>
    <row r="4713" spans="4:4">
      <c r="D4713" s="291"/>
    </row>
    <row r="4714" spans="4:4">
      <c r="D4714" s="291"/>
    </row>
    <row r="4715" spans="4:4">
      <c r="D4715" s="291"/>
    </row>
    <row r="4716" spans="4:4">
      <c r="D4716" s="291"/>
    </row>
    <row r="4717" spans="4:4">
      <c r="D4717" s="291"/>
    </row>
    <row r="4718" spans="4:4">
      <c r="D4718" s="291"/>
    </row>
    <row r="4719" spans="4:4">
      <c r="D4719" s="291"/>
    </row>
    <row r="4720" spans="4:4">
      <c r="D4720" s="291"/>
    </row>
    <row r="4721" spans="4:4">
      <c r="D4721" s="291"/>
    </row>
    <row r="4722" spans="4:4">
      <c r="D4722" s="291"/>
    </row>
    <row r="4723" spans="4:4">
      <c r="D4723" s="291"/>
    </row>
    <row r="4724" spans="4:4">
      <c r="D4724" s="291"/>
    </row>
    <row r="4725" spans="4:4">
      <c r="D4725" s="291"/>
    </row>
    <row r="4726" spans="4:4">
      <c r="D4726" s="291"/>
    </row>
    <row r="4727" spans="4:4">
      <c r="D4727" s="291"/>
    </row>
    <row r="4728" spans="4:4">
      <c r="D4728" s="291"/>
    </row>
    <row r="4729" spans="4:4">
      <c r="D4729" s="291"/>
    </row>
    <row r="4730" spans="4:4">
      <c r="D4730" s="291"/>
    </row>
    <row r="4731" spans="4:4">
      <c r="D4731" s="291"/>
    </row>
    <row r="4732" spans="4:4">
      <c r="D4732" s="291"/>
    </row>
    <row r="4733" spans="4:4">
      <c r="D4733" s="291"/>
    </row>
    <row r="4734" spans="4:4">
      <c r="D4734" s="291"/>
    </row>
    <row r="4735" spans="4:4">
      <c r="D4735" s="291"/>
    </row>
    <row r="4736" spans="4:4">
      <c r="D4736" s="291"/>
    </row>
    <row r="4737" spans="4:4">
      <c r="D4737" s="291"/>
    </row>
    <row r="4738" spans="4:4">
      <c r="D4738" s="291"/>
    </row>
    <row r="4739" spans="4:4">
      <c r="D4739" s="291"/>
    </row>
    <row r="4740" spans="4:4">
      <c r="D4740" s="291"/>
    </row>
    <row r="4741" spans="4:4">
      <c r="D4741" s="291"/>
    </row>
    <row r="4742" spans="4:4">
      <c r="D4742" s="291"/>
    </row>
    <row r="4743" spans="4:4">
      <c r="D4743" s="291"/>
    </row>
    <row r="4744" spans="4:4">
      <c r="D4744" s="291"/>
    </row>
    <row r="4745" spans="4:4">
      <c r="D4745" s="291"/>
    </row>
    <row r="4746" spans="4:4">
      <c r="D4746" s="291"/>
    </row>
    <row r="4747" spans="4:4">
      <c r="D4747" s="291"/>
    </row>
    <row r="4748" spans="4:4">
      <c r="D4748" s="291"/>
    </row>
    <row r="4749" spans="4:4">
      <c r="D4749" s="291"/>
    </row>
    <row r="4750" spans="4:4">
      <c r="D4750" s="291"/>
    </row>
    <row r="4751" spans="4:4">
      <c r="D4751" s="291"/>
    </row>
    <row r="4752" spans="4:4">
      <c r="D4752" s="291"/>
    </row>
    <row r="4753" spans="4:4">
      <c r="D4753" s="291"/>
    </row>
    <row r="4754" spans="4:4">
      <c r="D4754" s="291"/>
    </row>
    <row r="4755" spans="4:4">
      <c r="D4755" s="291"/>
    </row>
    <row r="4756" spans="4:4">
      <c r="D4756" s="291"/>
    </row>
    <row r="4757" spans="4:4">
      <c r="D4757" s="291"/>
    </row>
    <row r="4758" spans="4:4">
      <c r="D4758" s="291"/>
    </row>
    <row r="4759" spans="4:4">
      <c r="D4759" s="291"/>
    </row>
    <row r="4760" spans="4:4">
      <c r="D4760" s="291"/>
    </row>
    <row r="4761" spans="4:4">
      <c r="D4761" s="291"/>
    </row>
    <row r="4762" spans="4:4">
      <c r="D4762" s="291"/>
    </row>
    <row r="4763" spans="4:4">
      <c r="D4763" s="291"/>
    </row>
    <row r="4764" spans="4:4">
      <c r="D4764" s="291"/>
    </row>
    <row r="4765" spans="4:4">
      <c r="D4765" s="291"/>
    </row>
    <row r="4766" spans="4:4">
      <c r="D4766" s="291"/>
    </row>
    <row r="4767" spans="4:4">
      <c r="D4767" s="291"/>
    </row>
    <row r="4768" spans="4:4">
      <c r="D4768" s="291"/>
    </row>
    <row r="4769" spans="4:4">
      <c r="D4769" s="291"/>
    </row>
    <row r="4770" spans="4:4">
      <c r="D4770" s="291"/>
    </row>
    <row r="4771" spans="4:4">
      <c r="D4771" s="291"/>
    </row>
    <row r="4772" spans="4:4">
      <c r="D4772" s="291"/>
    </row>
    <row r="4773" spans="4:4">
      <c r="D4773" s="291"/>
    </row>
    <row r="4774" spans="4:4">
      <c r="D4774" s="291"/>
    </row>
    <row r="4775" spans="4:4">
      <c r="D4775" s="291"/>
    </row>
    <row r="4776" spans="4:4">
      <c r="D4776" s="291"/>
    </row>
    <row r="4777" spans="4:4">
      <c r="D4777" s="291"/>
    </row>
    <row r="4778" spans="4:4">
      <c r="D4778" s="291"/>
    </row>
    <row r="4779" spans="4:4">
      <c r="D4779" s="291"/>
    </row>
    <row r="4780" spans="4:4">
      <c r="D4780" s="291"/>
    </row>
    <row r="4781" spans="4:4">
      <c r="D4781" s="291"/>
    </row>
    <row r="4782" spans="4:4">
      <c r="D4782" s="291"/>
    </row>
    <row r="4783" spans="4:4">
      <c r="D4783" s="291"/>
    </row>
    <row r="4784" spans="4:4">
      <c r="D4784" s="291"/>
    </row>
    <row r="4785" spans="4:4">
      <c r="D4785" s="291"/>
    </row>
    <row r="4786" spans="4:4">
      <c r="D4786" s="291"/>
    </row>
    <row r="4787" spans="4:4">
      <c r="D4787" s="291"/>
    </row>
    <row r="4788" spans="4:4">
      <c r="D4788" s="291"/>
    </row>
    <row r="4789" spans="4:4">
      <c r="D4789" s="291"/>
    </row>
    <row r="4790" spans="4:4">
      <c r="D4790" s="291"/>
    </row>
    <row r="4791" spans="4:4">
      <c r="D4791" s="291"/>
    </row>
    <row r="4792" spans="4:4">
      <c r="D4792" s="291"/>
    </row>
    <row r="4793" spans="4:4">
      <c r="D4793" s="291"/>
    </row>
    <row r="4794" spans="4:4">
      <c r="D4794" s="291"/>
    </row>
    <row r="4795" spans="4:4">
      <c r="D4795" s="291"/>
    </row>
    <row r="4796" spans="4:4">
      <c r="D4796" s="291"/>
    </row>
    <row r="4797" spans="4:4">
      <c r="D4797" s="291"/>
    </row>
    <row r="4798" spans="4:4">
      <c r="D4798" s="291"/>
    </row>
    <row r="4799" spans="4:4">
      <c r="D4799" s="291"/>
    </row>
    <row r="4800" spans="4:4">
      <c r="D4800" s="291"/>
    </row>
    <row r="4801" spans="4:4">
      <c r="D4801" s="291"/>
    </row>
    <row r="4802" spans="4:4">
      <c r="D4802" s="291"/>
    </row>
    <row r="4803" spans="4:4">
      <c r="D4803" s="291"/>
    </row>
    <row r="4804" spans="4:4">
      <c r="D4804" s="291"/>
    </row>
    <row r="4805" spans="4:4">
      <c r="D4805" s="291"/>
    </row>
    <row r="4806" spans="4:4">
      <c r="D4806" s="291"/>
    </row>
    <row r="4807" spans="4:4">
      <c r="D4807" s="291"/>
    </row>
    <row r="4808" spans="4:4">
      <c r="D4808" s="291"/>
    </row>
    <row r="4809" spans="4:4">
      <c r="D4809" s="291"/>
    </row>
    <row r="4810" spans="4:4">
      <c r="D4810" s="291"/>
    </row>
    <row r="4811" spans="4:4">
      <c r="D4811" s="291"/>
    </row>
    <row r="4812" spans="4:4">
      <c r="D4812" s="291"/>
    </row>
    <row r="4813" spans="4:4">
      <c r="D4813" s="291"/>
    </row>
    <row r="4814" spans="4:4">
      <c r="D4814" s="291"/>
    </row>
    <row r="4815" spans="4:4">
      <c r="D4815" s="291"/>
    </row>
    <row r="4816" spans="4:4">
      <c r="D4816" s="291"/>
    </row>
    <row r="4817" spans="4:4">
      <c r="D4817" s="291"/>
    </row>
    <row r="4818" spans="4:4">
      <c r="D4818" s="291"/>
    </row>
    <row r="4819" spans="4:4">
      <c r="D4819" s="291"/>
    </row>
    <row r="4820" spans="4:4">
      <c r="D4820" s="291"/>
    </row>
    <row r="4821" spans="4:4">
      <c r="D4821" s="291"/>
    </row>
    <row r="4822" spans="4:4">
      <c r="D4822" s="291"/>
    </row>
    <row r="4823" spans="4:4">
      <c r="D4823" s="291"/>
    </row>
    <row r="4824" spans="4:4">
      <c r="D4824" s="291"/>
    </row>
    <row r="4825" spans="4:4">
      <c r="D4825" s="291"/>
    </row>
    <row r="4826" spans="4:4">
      <c r="D4826" s="291"/>
    </row>
    <row r="4827" spans="4:4">
      <c r="D4827" s="291"/>
    </row>
    <row r="4828" spans="4:4">
      <c r="D4828" s="291"/>
    </row>
    <row r="4829" spans="4:4">
      <c r="D4829" s="291"/>
    </row>
    <row r="4830" spans="4:4">
      <c r="D4830" s="291"/>
    </row>
    <row r="4831" spans="4:4">
      <c r="D4831" s="291"/>
    </row>
    <row r="4832" spans="4:4">
      <c r="D4832" s="291"/>
    </row>
    <row r="4833" spans="4:4">
      <c r="D4833" s="291"/>
    </row>
    <row r="4834" spans="4:4">
      <c r="D4834" s="291"/>
    </row>
    <row r="4835" spans="4:4">
      <c r="D4835" s="291"/>
    </row>
    <row r="4836" spans="4:4">
      <c r="D4836" s="291"/>
    </row>
    <row r="4837" spans="4:4">
      <c r="D4837" s="291"/>
    </row>
    <row r="4838" spans="4:4">
      <c r="D4838" s="291"/>
    </row>
    <row r="4839" spans="4:4">
      <c r="D4839" s="291"/>
    </row>
    <row r="4840" spans="4:4">
      <c r="D4840" s="291"/>
    </row>
    <row r="4841" spans="4:4">
      <c r="D4841" s="291"/>
    </row>
    <row r="4842" spans="4:4">
      <c r="D4842" s="291"/>
    </row>
    <row r="4843" spans="4:4">
      <c r="D4843" s="291"/>
    </row>
    <row r="4844" spans="4:4">
      <c r="D4844" s="291"/>
    </row>
    <row r="4845" spans="4:4">
      <c r="D4845" s="291"/>
    </row>
    <row r="4846" spans="4:4">
      <c r="D4846" s="291"/>
    </row>
    <row r="4847" spans="4:4">
      <c r="D4847" s="291"/>
    </row>
    <row r="4848" spans="4:4">
      <c r="D4848" s="291"/>
    </row>
    <row r="4849" spans="4:4">
      <c r="D4849" s="291"/>
    </row>
    <row r="4850" spans="4:4">
      <c r="D4850" s="291"/>
    </row>
    <row r="4851" spans="4:4">
      <c r="D4851" s="291"/>
    </row>
    <row r="4852" spans="4:4">
      <c r="D4852" s="291"/>
    </row>
    <row r="4853" spans="4:4">
      <c r="D4853" s="291"/>
    </row>
    <row r="4854" spans="4:4">
      <c r="D4854" s="291"/>
    </row>
    <row r="4855" spans="4:4">
      <c r="D4855" s="291"/>
    </row>
    <row r="4856" spans="4:4">
      <c r="D4856" s="291"/>
    </row>
    <row r="4857" spans="4:4">
      <c r="D4857" s="291"/>
    </row>
    <row r="4858" spans="4:4">
      <c r="D4858" s="291"/>
    </row>
    <row r="4859" spans="4:4">
      <c r="D4859" s="291"/>
    </row>
    <row r="4860" spans="4:4">
      <c r="D4860" s="291"/>
    </row>
    <row r="4861" spans="4:4">
      <c r="D4861" s="291"/>
    </row>
    <row r="4862" spans="4:4">
      <c r="D4862" s="291"/>
    </row>
    <row r="4863" spans="4:4">
      <c r="D4863" s="291"/>
    </row>
    <row r="4864" spans="4:4">
      <c r="D4864" s="291"/>
    </row>
    <row r="4865" spans="4:4">
      <c r="D4865" s="291"/>
    </row>
    <row r="4866" spans="4:4">
      <c r="D4866" s="291"/>
    </row>
    <row r="4867" spans="4:4">
      <c r="D4867" s="291"/>
    </row>
    <row r="4868" spans="4:4">
      <c r="D4868" s="291"/>
    </row>
    <row r="4869" spans="4:4">
      <c r="D4869" s="291"/>
    </row>
    <row r="4870" spans="4:4">
      <c r="D4870" s="291"/>
    </row>
    <row r="4871" spans="4:4">
      <c r="D4871" s="291"/>
    </row>
    <row r="4872" spans="4:4">
      <c r="D4872" s="291"/>
    </row>
    <row r="4873" spans="4:4">
      <c r="D4873" s="291"/>
    </row>
    <row r="4874" spans="4:4">
      <c r="D4874" s="291"/>
    </row>
    <row r="4875" spans="4:4">
      <c r="D4875" s="291"/>
    </row>
    <row r="4876" spans="4:4">
      <c r="D4876" s="291"/>
    </row>
    <row r="4877" spans="4:4">
      <c r="D4877" s="291"/>
    </row>
    <row r="4878" spans="4:4">
      <c r="D4878" s="291"/>
    </row>
    <row r="4879" spans="4:4">
      <c r="D4879" s="291"/>
    </row>
    <row r="4880" spans="4:4">
      <c r="D4880" s="291"/>
    </row>
    <row r="4881" spans="4:4">
      <c r="D4881" s="291"/>
    </row>
    <row r="4882" spans="4:4">
      <c r="D4882" s="291"/>
    </row>
    <row r="4883" spans="4:4">
      <c r="D4883" s="291"/>
    </row>
    <row r="4884" spans="4:4">
      <c r="D4884" s="291"/>
    </row>
    <row r="4885" spans="4:4">
      <c r="D4885" s="291"/>
    </row>
    <row r="4886" spans="4:4">
      <c r="D4886" s="291"/>
    </row>
    <row r="4887" spans="4:4">
      <c r="D4887" s="291"/>
    </row>
    <row r="4888" spans="4:4">
      <c r="D4888" s="291"/>
    </row>
    <row r="4889" spans="4:4">
      <c r="D4889" s="291"/>
    </row>
    <row r="4890" spans="4:4">
      <c r="D4890" s="291"/>
    </row>
    <row r="4891" spans="4:4">
      <c r="D4891" s="291"/>
    </row>
    <row r="4892" spans="4:4">
      <c r="D4892" s="291"/>
    </row>
    <row r="4893" spans="4:4">
      <c r="D4893" s="291"/>
    </row>
    <row r="4894" spans="4:4">
      <c r="D4894" s="291"/>
    </row>
    <row r="4895" spans="4:4">
      <c r="D4895" s="291"/>
    </row>
    <row r="4896" spans="4:4">
      <c r="D4896" s="291"/>
    </row>
    <row r="4897" spans="4:4">
      <c r="D4897" s="291"/>
    </row>
    <row r="4898" spans="4:4">
      <c r="D4898" s="291"/>
    </row>
    <row r="4899" spans="4:4">
      <c r="D4899" s="291"/>
    </row>
    <row r="4900" spans="4:4">
      <c r="D4900" s="291"/>
    </row>
    <row r="4901" spans="4:4">
      <c r="D4901" s="291"/>
    </row>
    <row r="4902" spans="4:4">
      <c r="D4902" s="291"/>
    </row>
    <row r="4903" spans="4:4">
      <c r="D4903" s="291"/>
    </row>
    <row r="4904" spans="4:4">
      <c r="D4904" s="291"/>
    </row>
    <row r="4905" spans="4:4">
      <c r="D4905" s="291"/>
    </row>
    <row r="4906" spans="4:4">
      <c r="D4906" s="291"/>
    </row>
    <row r="4907" spans="4:4">
      <c r="D4907" s="291"/>
    </row>
    <row r="4908" spans="4:4">
      <c r="D4908" s="291"/>
    </row>
    <row r="4909" spans="4:4">
      <c r="D4909" s="291"/>
    </row>
    <row r="4910" spans="4:4">
      <c r="D4910" s="291"/>
    </row>
    <row r="4911" spans="4:4">
      <c r="D4911" s="291"/>
    </row>
    <row r="4912" spans="4:4">
      <c r="D4912" s="291"/>
    </row>
    <row r="4913" spans="4:4">
      <c r="D4913" s="291"/>
    </row>
    <row r="4914" spans="4:4">
      <c r="D4914" s="291"/>
    </row>
    <row r="4915" spans="4:4">
      <c r="D4915" s="291"/>
    </row>
    <row r="4916" spans="4:4">
      <c r="D4916" s="291"/>
    </row>
    <row r="4917" spans="4:4">
      <c r="D4917" s="291"/>
    </row>
    <row r="4918" spans="4:4">
      <c r="D4918" s="291"/>
    </row>
    <row r="4919" spans="4:4">
      <c r="D4919" s="291"/>
    </row>
    <row r="4920" spans="4:4">
      <c r="D4920" s="291"/>
    </row>
    <row r="4921" spans="4:4">
      <c r="D4921" s="291"/>
    </row>
    <row r="4922" spans="4:4">
      <c r="D4922" s="291"/>
    </row>
    <row r="4923" spans="4:4">
      <c r="D4923" s="291"/>
    </row>
    <row r="4924" spans="4:4">
      <c r="D4924" s="291"/>
    </row>
    <row r="4925" spans="4:4">
      <c r="D4925" s="291"/>
    </row>
    <row r="4926" spans="4:4">
      <c r="D4926" s="291"/>
    </row>
    <row r="4927" spans="4:4">
      <c r="D4927" s="291"/>
    </row>
    <row r="4928" spans="4:4">
      <c r="D4928" s="291"/>
    </row>
    <row r="4929" spans="4:4">
      <c r="D4929" s="291"/>
    </row>
    <row r="4930" spans="4:4">
      <c r="D4930" s="291"/>
    </row>
    <row r="4931" spans="4:4">
      <c r="D4931" s="291"/>
    </row>
    <row r="4932" spans="4:4">
      <c r="D4932" s="291"/>
    </row>
    <row r="4933" spans="4:4">
      <c r="D4933" s="291"/>
    </row>
    <row r="4934" spans="4:4">
      <c r="D4934" s="291"/>
    </row>
    <row r="4935" spans="4:4">
      <c r="D4935" s="291"/>
    </row>
    <row r="4936" spans="4:4">
      <c r="D4936" s="291"/>
    </row>
    <row r="4937" spans="4:4">
      <c r="D4937" s="291"/>
    </row>
    <row r="4938" spans="4:4">
      <c r="D4938" s="291"/>
    </row>
    <row r="4939" spans="4:4">
      <c r="D4939" s="291"/>
    </row>
    <row r="4940" spans="4:4">
      <c r="D4940" s="291"/>
    </row>
    <row r="4941" spans="4:4">
      <c r="D4941" s="291"/>
    </row>
    <row r="4942" spans="4:4">
      <c r="D4942" s="291"/>
    </row>
    <row r="4943" spans="4:4">
      <c r="D4943" s="291"/>
    </row>
    <row r="4944" spans="4:4">
      <c r="D4944" s="291"/>
    </row>
    <row r="4945" spans="4:4">
      <c r="D4945" s="291"/>
    </row>
    <row r="4946" spans="4:4">
      <c r="D4946" s="291"/>
    </row>
    <row r="4947" spans="4:4">
      <c r="D4947" s="291"/>
    </row>
    <row r="4948" spans="4:4">
      <c r="D4948" s="291"/>
    </row>
    <row r="4949" spans="4:4">
      <c r="D4949" s="291"/>
    </row>
    <row r="4950" spans="4:4">
      <c r="D4950" s="291"/>
    </row>
    <row r="4951" spans="4:4">
      <c r="D4951" s="291"/>
    </row>
    <row r="4952" spans="4:4">
      <c r="D4952" s="291"/>
    </row>
    <row r="4953" spans="4:4">
      <c r="D4953" s="291"/>
    </row>
    <row r="4954" spans="4:4">
      <c r="D4954" s="291"/>
    </row>
    <row r="4955" spans="4:4">
      <c r="D4955" s="291"/>
    </row>
    <row r="4956" spans="4:4">
      <c r="D4956" s="291"/>
    </row>
    <row r="4957" spans="4:4">
      <c r="D4957" s="291"/>
    </row>
    <row r="4958" spans="4:4">
      <c r="D4958" s="291"/>
    </row>
    <row r="4959" spans="4:4">
      <c r="D4959" s="291"/>
    </row>
    <row r="4960" spans="4:4">
      <c r="D4960" s="291"/>
    </row>
    <row r="4961" spans="4:4">
      <c r="D4961" s="291"/>
    </row>
    <row r="4962" spans="4:4">
      <c r="D4962" s="291"/>
    </row>
    <row r="4963" spans="4:4">
      <c r="D4963" s="291"/>
    </row>
    <row r="4964" spans="4:4">
      <c r="D4964" s="291"/>
    </row>
    <row r="4965" spans="4:4">
      <c r="D4965" s="291"/>
    </row>
    <row r="4966" spans="4:4">
      <c r="D4966" s="291"/>
    </row>
    <row r="4967" spans="4:4">
      <c r="D4967" s="291"/>
    </row>
    <row r="4968" spans="4:4">
      <c r="D4968" s="291"/>
    </row>
    <row r="4969" spans="4:4">
      <c r="D4969" s="291"/>
    </row>
    <row r="4970" spans="4:4">
      <c r="D4970" s="291"/>
    </row>
    <row r="4971" spans="4:4">
      <c r="D4971" s="291"/>
    </row>
    <row r="4972" spans="4:4">
      <c r="D4972" s="291"/>
    </row>
    <row r="4973" spans="4:4">
      <c r="D4973" s="291"/>
    </row>
    <row r="4974" spans="4:4">
      <c r="D4974" s="291"/>
    </row>
    <row r="4975" spans="4:4">
      <c r="D4975" s="291"/>
    </row>
    <row r="4976" spans="4:4">
      <c r="D4976" s="291"/>
    </row>
    <row r="4977" spans="4:4">
      <c r="D4977" s="291"/>
    </row>
    <row r="4978" spans="4:4">
      <c r="D4978" s="291"/>
    </row>
    <row r="4979" spans="4:4">
      <c r="D4979" s="291"/>
    </row>
    <row r="4980" spans="4:4">
      <c r="D4980" s="291"/>
    </row>
    <row r="4981" spans="4:4">
      <c r="D4981" s="291"/>
    </row>
    <row r="4982" spans="4:4">
      <c r="D4982" s="291"/>
    </row>
    <row r="4983" spans="4:4">
      <c r="D4983" s="291"/>
    </row>
    <row r="4984" spans="4:4">
      <c r="D4984" s="291"/>
    </row>
    <row r="4985" spans="4:4">
      <c r="D4985" s="291"/>
    </row>
    <row r="4986" spans="4:4">
      <c r="D4986" s="291"/>
    </row>
    <row r="4987" spans="4:4">
      <c r="D4987" s="291"/>
    </row>
    <row r="4988" spans="4:4">
      <c r="D4988" s="291"/>
    </row>
    <row r="4989" spans="4:4">
      <c r="D4989" s="291"/>
    </row>
    <row r="4990" spans="4:4">
      <c r="D4990" s="291"/>
    </row>
    <row r="4991" spans="4:4">
      <c r="D4991" s="291"/>
    </row>
    <row r="4992" spans="4:4">
      <c r="D4992" s="291"/>
    </row>
    <row r="4993" spans="4:4">
      <c r="D4993" s="291"/>
    </row>
    <row r="4994" spans="4:4">
      <c r="D4994" s="291"/>
    </row>
    <row r="4995" spans="4:4">
      <c r="D4995" s="291"/>
    </row>
    <row r="4996" spans="4:4">
      <c r="D4996" s="291"/>
    </row>
    <row r="4997" spans="4:4">
      <c r="D4997" s="291"/>
    </row>
    <row r="4998" spans="4:4">
      <c r="D4998" s="291"/>
    </row>
    <row r="4999" spans="4:4">
      <c r="D4999" s="291"/>
    </row>
    <row r="5000" spans="4:4">
      <c r="D5000" s="291"/>
    </row>
  </sheetData>
  <mergeCells count="5">
    <mergeCell ref="A1:G1"/>
    <mergeCell ref="C2:G2"/>
    <mergeCell ref="C3:G3"/>
    <mergeCell ref="C4:G4"/>
    <mergeCell ref="C21:F21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1BF0-2561-A44F-BE2A-C185D955BC18}">
  <dimension ref="A1:N36"/>
  <sheetViews>
    <sheetView topLeftCell="A11" workbookViewId="0">
      <selection activeCell="C13" sqref="C13"/>
    </sheetView>
  </sheetViews>
  <sheetFormatPr baseColWidth="10" defaultColWidth="9.1640625" defaultRowHeight="13"/>
  <cols>
    <col min="1" max="1" width="1.83203125" style="239" customWidth="1"/>
    <col min="2" max="2" width="6.6640625" style="239" customWidth="1"/>
    <col min="3" max="3" width="86.1640625" style="241" customWidth="1"/>
    <col min="4" max="4" width="7.33203125" style="242" customWidth="1"/>
    <col min="5" max="5" width="4.83203125" style="239" customWidth="1"/>
    <col min="6" max="6" width="8.5" style="243" customWidth="1"/>
    <col min="7" max="7" width="14" style="243" customWidth="1"/>
    <col min="8" max="8" width="13.83203125" style="239" customWidth="1"/>
    <col min="9" max="16384" width="9.1640625" style="239"/>
  </cols>
  <sheetData>
    <row r="1" spans="1:8">
      <c r="B1" s="240" t="s">
        <v>603</v>
      </c>
    </row>
    <row r="2" spans="1:8" ht="14" thickBot="1">
      <c r="A2" s="244"/>
      <c r="B2" s="245"/>
      <c r="C2" s="245"/>
      <c r="D2" s="245"/>
      <c r="E2" s="245"/>
      <c r="F2" s="246"/>
      <c r="G2" s="246"/>
      <c r="H2" s="247"/>
    </row>
    <row r="3" spans="1:8" ht="14" thickBot="1">
      <c r="A3" s="244"/>
      <c r="B3" s="248" t="s">
        <v>221</v>
      </c>
      <c r="C3" s="249" t="s">
        <v>222</v>
      </c>
      <c r="D3" s="248" t="s">
        <v>223</v>
      </c>
      <c r="E3" s="248"/>
      <c r="F3" s="250" t="s">
        <v>224</v>
      </c>
      <c r="G3" s="250" t="s">
        <v>225</v>
      </c>
      <c r="H3" s="248" t="s">
        <v>226</v>
      </c>
    </row>
    <row r="4" spans="1:8">
      <c r="A4" s="244"/>
      <c r="B4" s="430" t="s">
        <v>227</v>
      </c>
      <c r="C4" s="432" t="s">
        <v>228</v>
      </c>
      <c r="D4" s="433"/>
      <c r="E4" s="433"/>
      <c r="F4" s="433"/>
      <c r="G4" s="433"/>
      <c r="H4" s="434"/>
    </row>
    <row r="5" spans="1:8" ht="108">
      <c r="A5" s="244"/>
      <c r="B5" s="431"/>
      <c r="C5" s="251" t="s">
        <v>614</v>
      </c>
      <c r="D5" s="252">
        <v>610</v>
      </c>
      <c r="E5" s="252" t="s">
        <v>229</v>
      </c>
      <c r="F5" s="253"/>
      <c r="G5" s="253">
        <f>D5*F5</f>
        <v>0</v>
      </c>
      <c r="H5" s="254"/>
    </row>
    <row r="6" spans="1:8" s="255" customFormat="1" ht="72">
      <c r="B6" s="256" t="s">
        <v>230</v>
      </c>
      <c r="C6" s="251" t="s">
        <v>231</v>
      </c>
      <c r="D6" s="252">
        <v>5906</v>
      </c>
      <c r="E6" s="252" t="s">
        <v>229</v>
      </c>
      <c r="F6" s="257"/>
      <c r="G6" s="253">
        <f>D6*F6</f>
        <v>0</v>
      </c>
      <c r="H6" s="258"/>
    </row>
    <row r="7" spans="1:8">
      <c r="B7" s="435" t="s">
        <v>232</v>
      </c>
      <c r="C7" s="259" t="s">
        <v>233</v>
      </c>
      <c r="D7" s="436">
        <v>148493</v>
      </c>
      <c r="E7" s="436" t="s">
        <v>126</v>
      </c>
      <c r="F7" s="260"/>
      <c r="G7" s="253">
        <f t="shared" ref="G7" si="0">D7*F7</f>
        <v>0</v>
      </c>
      <c r="H7" s="440"/>
    </row>
    <row r="8" spans="1:8">
      <c r="B8" s="435"/>
      <c r="C8" s="261" t="s">
        <v>234</v>
      </c>
      <c r="D8" s="437"/>
      <c r="E8" s="437"/>
      <c r="F8" s="260"/>
      <c r="G8" s="253">
        <f>D7*F8</f>
        <v>0</v>
      </c>
      <c r="H8" s="441"/>
    </row>
    <row r="9" spans="1:8">
      <c r="B9" s="435"/>
      <c r="C9" s="261" t="s">
        <v>235</v>
      </c>
      <c r="D9" s="437"/>
      <c r="E9" s="437"/>
      <c r="F9" s="260"/>
      <c r="G9" s="253">
        <f>D7*F9</f>
        <v>0</v>
      </c>
      <c r="H9" s="441"/>
    </row>
    <row r="10" spans="1:8">
      <c r="B10" s="435"/>
      <c r="C10" s="261" t="s">
        <v>236</v>
      </c>
      <c r="D10" s="437"/>
      <c r="E10" s="437"/>
      <c r="F10" s="260"/>
      <c r="G10" s="253">
        <f>D7*F10</f>
        <v>0</v>
      </c>
      <c r="H10" s="441"/>
    </row>
    <row r="11" spans="1:8">
      <c r="B11" s="435"/>
      <c r="C11" s="262" t="s">
        <v>237</v>
      </c>
      <c r="D11" s="438"/>
      <c r="E11" s="439"/>
      <c r="F11" s="260"/>
      <c r="G11" s="253">
        <f>D7*F11</f>
        <v>0</v>
      </c>
      <c r="H11" s="442"/>
    </row>
    <row r="12" spans="1:8">
      <c r="B12" s="263" t="s">
        <v>238</v>
      </c>
      <c r="C12" s="261" t="s">
        <v>239</v>
      </c>
      <c r="D12" s="443">
        <v>6030</v>
      </c>
      <c r="E12" s="443" t="s">
        <v>229</v>
      </c>
      <c r="F12" s="445"/>
      <c r="G12" s="446">
        <f>D12*F12</f>
        <v>0</v>
      </c>
      <c r="H12" s="448" t="s">
        <v>240</v>
      </c>
    </row>
    <row r="13" spans="1:8" ht="328">
      <c r="B13" s="264"/>
      <c r="C13" s="265" t="s">
        <v>633</v>
      </c>
      <c r="D13" s="444"/>
      <c r="E13" s="444"/>
      <c r="F13" s="444"/>
      <c r="G13" s="447"/>
      <c r="H13" s="444"/>
    </row>
    <row r="14" spans="1:8" ht="21" customHeight="1">
      <c r="B14" s="338" t="s">
        <v>241</v>
      </c>
      <c r="C14" s="251" t="s">
        <v>632</v>
      </c>
      <c r="D14" s="360">
        <v>1</v>
      </c>
      <c r="E14" s="361" t="s">
        <v>243</v>
      </c>
      <c r="F14" s="267"/>
      <c r="G14" s="253">
        <f>D14*F14</f>
        <v>0</v>
      </c>
      <c r="H14" s="267"/>
    </row>
    <row r="15" spans="1:8">
      <c r="B15" s="256" t="s">
        <v>631</v>
      </c>
      <c r="C15" s="251" t="s">
        <v>242</v>
      </c>
      <c r="D15" s="252">
        <v>1</v>
      </c>
      <c r="E15" s="252" t="s">
        <v>243</v>
      </c>
      <c r="F15" s="266"/>
      <c r="G15" s="253">
        <f>D15*F15</f>
        <v>0</v>
      </c>
      <c r="H15" s="266"/>
    </row>
    <row r="16" spans="1:8" ht="17.25" customHeight="1">
      <c r="B16" s="427" t="s">
        <v>244</v>
      </c>
      <c r="C16" s="428"/>
      <c r="D16" s="428"/>
      <c r="E16" s="428"/>
      <c r="F16" s="429"/>
      <c r="G16" s="331">
        <f>SUM(G5:G15)</f>
        <v>0</v>
      </c>
      <c r="H16" s="267"/>
    </row>
    <row r="17" spans="3:14">
      <c r="C17" s="238"/>
    </row>
    <row r="19" spans="3:14">
      <c r="C19" s="268"/>
      <c r="D19" s="239"/>
    </row>
    <row r="20" spans="3:14">
      <c r="C20" s="239"/>
      <c r="D20" s="268"/>
      <c r="E20" s="268"/>
      <c r="F20" s="269"/>
      <c r="G20" s="269"/>
    </row>
    <row r="21" spans="3:14">
      <c r="C21" s="239"/>
      <c r="D21" s="239"/>
      <c r="E21" s="268"/>
      <c r="F21" s="269"/>
      <c r="G21" s="269"/>
    </row>
    <row r="22" spans="3:14">
      <c r="C22" s="239"/>
      <c r="D22" s="239"/>
      <c r="E22" s="268"/>
      <c r="F22" s="269"/>
      <c r="G22" s="269"/>
    </row>
    <row r="23" spans="3:14">
      <c r="C23" s="239"/>
      <c r="D23" s="268"/>
      <c r="E23" s="268"/>
      <c r="F23" s="269"/>
      <c r="G23" s="269"/>
    </row>
    <row r="24" spans="3:14">
      <c r="C24" s="239"/>
      <c r="D24" s="239"/>
      <c r="E24" s="268"/>
      <c r="F24" s="269"/>
      <c r="G24" s="269"/>
    </row>
    <row r="25" spans="3:14">
      <c r="C25" s="239"/>
      <c r="D25" s="239"/>
      <c r="E25" s="268"/>
      <c r="F25" s="269"/>
      <c r="G25" s="269"/>
    </row>
    <row r="26" spans="3:14">
      <c r="C26" s="239"/>
      <c r="D26" s="239"/>
      <c r="E26" s="268"/>
      <c r="F26" s="269"/>
      <c r="G26" s="269"/>
    </row>
    <row r="27" spans="3:14">
      <c r="C27" s="268"/>
      <c r="D27" s="239"/>
    </row>
    <row r="28" spans="3:14">
      <c r="C28" s="239"/>
      <c r="D28" s="239"/>
      <c r="E28" s="268"/>
      <c r="F28" s="269"/>
      <c r="G28" s="269"/>
    </row>
    <row r="29" spans="3:14">
      <c r="C29" s="268"/>
      <c r="D29" s="239"/>
    </row>
    <row r="30" spans="3:14">
      <c r="C30" s="239"/>
      <c r="D30" s="239"/>
      <c r="E30" s="268"/>
      <c r="F30" s="269"/>
      <c r="G30" s="269"/>
      <c r="N30" s="268"/>
    </row>
    <row r="31" spans="3:14">
      <c r="C31" s="268"/>
      <c r="D31" s="239"/>
    </row>
    <row r="32" spans="3:14">
      <c r="C32" s="268"/>
      <c r="D32" s="239"/>
    </row>
    <row r="33" spans="3:4">
      <c r="C33" s="268"/>
      <c r="D33" s="239"/>
    </row>
    <row r="34" spans="3:4">
      <c r="C34" s="268"/>
      <c r="D34" s="239"/>
    </row>
    <row r="35" spans="3:4">
      <c r="C35" s="268"/>
      <c r="D35" s="239"/>
    </row>
    <row r="36" spans="3:4">
      <c r="C36" s="268"/>
      <c r="D36" s="239"/>
    </row>
  </sheetData>
  <mergeCells count="12">
    <mergeCell ref="B16:F16"/>
    <mergeCell ref="B4:B5"/>
    <mergeCell ref="C4:H4"/>
    <mergeCell ref="B7:B11"/>
    <mergeCell ref="D7:D11"/>
    <mergeCell ref="E7:E11"/>
    <mergeCell ref="H7:H11"/>
    <mergeCell ref="D12:D13"/>
    <mergeCell ref="E12:E13"/>
    <mergeCell ref="F12:F13"/>
    <mergeCell ref="G12:G13"/>
    <mergeCell ref="H12:H1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B92B-4AAD-B041-A5EC-10502E164DDB}">
  <dimension ref="A1:CD154"/>
  <sheetViews>
    <sheetView tabSelected="1" topLeftCell="A62" workbookViewId="0">
      <selection activeCell="C60" sqref="C60"/>
    </sheetView>
  </sheetViews>
  <sheetFormatPr baseColWidth="10" defaultColWidth="8.83203125" defaultRowHeight="13"/>
  <cols>
    <col min="1" max="1" width="4.5" style="138" customWidth="1"/>
    <col min="2" max="2" width="11.5" style="138" customWidth="1"/>
    <col min="3" max="3" width="40.5" style="138" customWidth="1"/>
    <col min="4" max="4" width="5.5" style="138" customWidth="1"/>
    <col min="5" max="5" width="8.5" style="146" customWidth="1"/>
    <col min="6" max="6" width="9.83203125" style="138" customWidth="1"/>
    <col min="7" max="7" width="13.83203125" style="138" customWidth="1"/>
    <col min="8" max="11" width="11.1640625" style="138" customWidth="1"/>
    <col min="12" max="12" width="75.5" style="138" customWidth="1"/>
    <col min="13" max="13" width="45.33203125" style="138" customWidth="1"/>
    <col min="14" max="14" width="75.5" style="138" customWidth="1"/>
    <col min="15" max="15" width="45.33203125" style="138" customWidth="1"/>
    <col min="16" max="256" width="8.83203125" style="138"/>
    <col min="257" max="257" width="4.5" style="138" customWidth="1"/>
    <col min="258" max="258" width="11.5" style="138" customWidth="1"/>
    <col min="259" max="259" width="40.5" style="138" customWidth="1"/>
    <col min="260" max="260" width="5.5" style="138" customWidth="1"/>
    <col min="261" max="261" width="8.5" style="138" customWidth="1"/>
    <col min="262" max="262" width="9.83203125" style="138" customWidth="1"/>
    <col min="263" max="263" width="13.83203125" style="138" customWidth="1"/>
    <col min="264" max="267" width="11.1640625" style="138" customWidth="1"/>
    <col min="268" max="268" width="75.5" style="138" customWidth="1"/>
    <col min="269" max="269" width="45.33203125" style="138" customWidth="1"/>
    <col min="270" max="270" width="75.5" style="138" customWidth="1"/>
    <col min="271" max="271" width="45.33203125" style="138" customWidth="1"/>
    <col min="272" max="512" width="8.83203125" style="138"/>
    <col min="513" max="513" width="4.5" style="138" customWidth="1"/>
    <col min="514" max="514" width="11.5" style="138" customWidth="1"/>
    <col min="515" max="515" width="40.5" style="138" customWidth="1"/>
    <col min="516" max="516" width="5.5" style="138" customWidth="1"/>
    <col min="517" max="517" width="8.5" style="138" customWidth="1"/>
    <col min="518" max="518" width="9.83203125" style="138" customWidth="1"/>
    <col min="519" max="519" width="13.83203125" style="138" customWidth="1"/>
    <col min="520" max="523" width="11.1640625" style="138" customWidth="1"/>
    <col min="524" max="524" width="75.5" style="138" customWidth="1"/>
    <col min="525" max="525" width="45.33203125" style="138" customWidth="1"/>
    <col min="526" max="526" width="75.5" style="138" customWidth="1"/>
    <col min="527" max="527" width="45.33203125" style="138" customWidth="1"/>
    <col min="528" max="768" width="8.83203125" style="138"/>
    <col min="769" max="769" width="4.5" style="138" customWidth="1"/>
    <col min="770" max="770" width="11.5" style="138" customWidth="1"/>
    <col min="771" max="771" width="40.5" style="138" customWidth="1"/>
    <col min="772" max="772" width="5.5" style="138" customWidth="1"/>
    <col min="773" max="773" width="8.5" style="138" customWidth="1"/>
    <col min="774" max="774" width="9.83203125" style="138" customWidth="1"/>
    <col min="775" max="775" width="13.83203125" style="138" customWidth="1"/>
    <col min="776" max="779" width="11.1640625" style="138" customWidth="1"/>
    <col min="780" max="780" width="75.5" style="138" customWidth="1"/>
    <col min="781" max="781" width="45.33203125" style="138" customWidth="1"/>
    <col min="782" max="782" width="75.5" style="138" customWidth="1"/>
    <col min="783" max="783" width="45.33203125" style="138" customWidth="1"/>
    <col min="784" max="1024" width="8.83203125" style="138"/>
    <col min="1025" max="1025" width="4.5" style="138" customWidth="1"/>
    <col min="1026" max="1026" width="11.5" style="138" customWidth="1"/>
    <col min="1027" max="1027" width="40.5" style="138" customWidth="1"/>
    <col min="1028" max="1028" width="5.5" style="138" customWidth="1"/>
    <col min="1029" max="1029" width="8.5" style="138" customWidth="1"/>
    <col min="1030" max="1030" width="9.83203125" style="138" customWidth="1"/>
    <col min="1031" max="1031" width="13.83203125" style="138" customWidth="1"/>
    <col min="1032" max="1035" width="11.1640625" style="138" customWidth="1"/>
    <col min="1036" max="1036" width="75.5" style="138" customWidth="1"/>
    <col min="1037" max="1037" width="45.33203125" style="138" customWidth="1"/>
    <col min="1038" max="1038" width="75.5" style="138" customWidth="1"/>
    <col min="1039" max="1039" width="45.33203125" style="138" customWidth="1"/>
    <col min="1040" max="1280" width="8.83203125" style="138"/>
    <col min="1281" max="1281" width="4.5" style="138" customWidth="1"/>
    <col min="1282" max="1282" width="11.5" style="138" customWidth="1"/>
    <col min="1283" max="1283" width="40.5" style="138" customWidth="1"/>
    <col min="1284" max="1284" width="5.5" style="138" customWidth="1"/>
    <col min="1285" max="1285" width="8.5" style="138" customWidth="1"/>
    <col min="1286" max="1286" width="9.83203125" style="138" customWidth="1"/>
    <col min="1287" max="1287" width="13.83203125" style="138" customWidth="1"/>
    <col min="1288" max="1291" width="11.1640625" style="138" customWidth="1"/>
    <col min="1292" max="1292" width="75.5" style="138" customWidth="1"/>
    <col min="1293" max="1293" width="45.33203125" style="138" customWidth="1"/>
    <col min="1294" max="1294" width="75.5" style="138" customWidth="1"/>
    <col min="1295" max="1295" width="45.33203125" style="138" customWidth="1"/>
    <col min="1296" max="1536" width="8.83203125" style="138"/>
    <col min="1537" max="1537" width="4.5" style="138" customWidth="1"/>
    <col min="1538" max="1538" width="11.5" style="138" customWidth="1"/>
    <col min="1539" max="1539" width="40.5" style="138" customWidth="1"/>
    <col min="1540" max="1540" width="5.5" style="138" customWidth="1"/>
    <col min="1541" max="1541" width="8.5" style="138" customWidth="1"/>
    <col min="1542" max="1542" width="9.83203125" style="138" customWidth="1"/>
    <col min="1543" max="1543" width="13.83203125" style="138" customWidth="1"/>
    <col min="1544" max="1547" width="11.1640625" style="138" customWidth="1"/>
    <col min="1548" max="1548" width="75.5" style="138" customWidth="1"/>
    <col min="1549" max="1549" width="45.33203125" style="138" customWidth="1"/>
    <col min="1550" max="1550" width="75.5" style="138" customWidth="1"/>
    <col min="1551" max="1551" width="45.33203125" style="138" customWidth="1"/>
    <col min="1552" max="1792" width="8.83203125" style="138"/>
    <col min="1793" max="1793" width="4.5" style="138" customWidth="1"/>
    <col min="1794" max="1794" width="11.5" style="138" customWidth="1"/>
    <col min="1795" max="1795" width="40.5" style="138" customWidth="1"/>
    <col min="1796" max="1796" width="5.5" style="138" customWidth="1"/>
    <col min="1797" max="1797" width="8.5" style="138" customWidth="1"/>
    <col min="1798" max="1798" width="9.83203125" style="138" customWidth="1"/>
    <col min="1799" max="1799" width="13.83203125" style="138" customWidth="1"/>
    <col min="1800" max="1803" width="11.1640625" style="138" customWidth="1"/>
    <col min="1804" max="1804" width="75.5" style="138" customWidth="1"/>
    <col min="1805" max="1805" width="45.33203125" style="138" customWidth="1"/>
    <col min="1806" max="1806" width="75.5" style="138" customWidth="1"/>
    <col min="1807" max="1807" width="45.33203125" style="138" customWidth="1"/>
    <col min="1808" max="2048" width="8.83203125" style="138"/>
    <col min="2049" max="2049" width="4.5" style="138" customWidth="1"/>
    <col min="2050" max="2050" width="11.5" style="138" customWidth="1"/>
    <col min="2051" max="2051" width="40.5" style="138" customWidth="1"/>
    <col min="2052" max="2052" width="5.5" style="138" customWidth="1"/>
    <col min="2053" max="2053" width="8.5" style="138" customWidth="1"/>
    <col min="2054" max="2054" width="9.83203125" style="138" customWidth="1"/>
    <col min="2055" max="2055" width="13.83203125" style="138" customWidth="1"/>
    <col min="2056" max="2059" width="11.1640625" style="138" customWidth="1"/>
    <col min="2060" max="2060" width="75.5" style="138" customWidth="1"/>
    <col min="2061" max="2061" width="45.33203125" style="138" customWidth="1"/>
    <col min="2062" max="2062" width="75.5" style="138" customWidth="1"/>
    <col min="2063" max="2063" width="45.33203125" style="138" customWidth="1"/>
    <col min="2064" max="2304" width="8.83203125" style="138"/>
    <col min="2305" max="2305" width="4.5" style="138" customWidth="1"/>
    <col min="2306" max="2306" width="11.5" style="138" customWidth="1"/>
    <col min="2307" max="2307" width="40.5" style="138" customWidth="1"/>
    <col min="2308" max="2308" width="5.5" style="138" customWidth="1"/>
    <col min="2309" max="2309" width="8.5" style="138" customWidth="1"/>
    <col min="2310" max="2310" width="9.83203125" style="138" customWidth="1"/>
    <col min="2311" max="2311" width="13.83203125" style="138" customWidth="1"/>
    <col min="2312" max="2315" width="11.1640625" style="138" customWidth="1"/>
    <col min="2316" max="2316" width="75.5" style="138" customWidth="1"/>
    <col min="2317" max="2317" width="45.33203125" style="138" customWidth="1"/>
    <col min="2318" max="2318" width="75.5" style="138" customWidth="1"/>
    <col min="2319" max="2319" width="45.33203125" style="138" customWidth="1"/>
    <col min="2320" max="2560" width="8.83203125" style="138"/>
    <col min="2561" max="2561" width="4.5" style="138" customWidth="1"/>
    <col min="2562" max="2562" width="11.5" style="138" customWidth="1"/>
    <col min="2563" max="2563" width="40.5" style="138" customWidth="1"/>
    <col min="2564" max="2564" width="5.5" style="138" customWidth="1"/>
    <col min="2565" max="2565" width="8.5" style="138" customWidth="1"/>
    <col min="2566" max="2566" width="9.83203125" style="138" customWidth="1"/>
    <col min="2567" max="2567" width="13.83203125" style="138" customWidth="1"/>
    <col min="2568" max="2571" width="11.1640625" style="138" customWidth="1"/>
    <col min="2572" max="2572" width="75.5" style="138" customWidth="1"/>
    <col min="2573" max="2573" width="45.33203125" style="138" customWidth="1"/>
    <col min="2574" max="2574" width="75.5" style="138" customWidth="1"/>
    <col min="2575" max="2575" width="45.33203125" style="138" customWidth="1"/>
    <col min="2576" max="2816" width="8.83203125" style="138"/>
    <col min="2817" max="2817" width="4.5" style="138" customWidth="1"/>
    <col min="2818" max="2818" width="11.5" style="138" customWidth="1"/>
    <col min="2819" max="2819" width="40.5" style="138" customWidth="1"/>
    <col min="2820" max="2820" width="5.5" style="138" customWidth="1"/>
    <col min="2821" max="2821" width="8.5" style="138" customWidth="1"/>
    <col min="2822" max="2822" width="9.83203125" style="138" customWidth="1"/>
    <col min="2823" max="2823" width="13.83203125" style="138" customWidth="1"/>
    <col min="2824" max="2827" width="11.1640625" style="138" customWidth="1"/>
    <col min="2828" max="2828" width="75.5" style="138" customWidth="1"/>
    <col min="2829" max="2829" width="45.33203125" style="138" customWidth="1"/>
    <col min="2830" max="2830" width="75.5" style="138" customWidth="1"/>
    <col min="2831" max="2831" width="45.33203125" style="138" customWidth="1"/>
    <col min="2832" max="3072" width="8.83203125" style="138"/>
    <col min="3073" max="3073" width="4.5" style="138" customWidth="1"/>
    <col min="3074" max="3074" width="11.5" style="138" customWidth="1"/>
    <col min="3075" max="3075" width="40.5" style="138" customWidth="1"/>
    <col min="3076" max="3076" width="5.5" style="138" customWidth="1"/>
    <col min="3077" max="3077" width="8.5" style="138" customWidth="1"/>
    <col min="3078" max="3078" width="9.83203125" style="138" customWidth="1"/>
    <col min="3079" max="3079" width="13.83203125" style="138" customWidth="1"/>
    <col min="3080" max="3083" width="11.1640625" style="138" customWidth="1"/>
    <col min="3084" max="3084" width="75.5" style="138" customWidth="1"/>
    <col min="3085" max="3085" width="45.33203125" style="138" customWidth="1"/>
    <col min="3086" max="3086" width="75.5" style="138" customWidth="1"/>
    <col min="3087" max="3087" width="45.33203125" style="138" customWidth="1"/>
    <col min="3088" max="3328" width="8.83203125" style="138"/>
    <col min="3329" max="3329" width="4.5" style="138" customWidth="1"/>
    <col min="3330" max="3330" width="11.5" style="138" customWidth="1"/>
    <col min="3331" max="3331" width="40.5" style="138" customWidth="1"/>
    <col min="3332" max="3332" width="5.5" style="138" customWidth="1"/>
    <col min="3333" max="3333" width="8.5" style="138" customWidth="1"/>
    <col min="3334" max="3334" width="9.83203125" style="138" customWidth="1"/>
    <col min="3335" max="3335" width="13.83203125" style="138" customWidth="1"/>
    <col min="3336" max="3339" width="11.1640625" style="138" customWidth="1"/>
    <col min="3340" max="3340" width="75.5" style="138" customWidth="1"/>
    <col min="3341" max="3341" width="45.33203125" style="138" customWidth="1"/>
    <col min="3342" max="3342" width="75.5" style="138" customWidth="1"/>
    <col min="3343" max="3343" width="45.33203125" style="138" customWidth="1"/>
    <col min="3344" max="3584" width="8.83203125" style="138"/>
    <col min="3585" max="3585" width="4.5" style="138" customWidth="1"/>
    <col min="3586" max="3586" width="11.5" style="138" customWidth="1"/>
    <col min="3587" max="3587" width="40.5" style="138" customWidth="1"/>
    <col min="3588" max="3588" width="5.5" style="138" customWidth="1"/>
    <col min="3589" max="3589" width="8.5" style="138" customWidth="1"/>
    <col min="3590" max="3590" width="9.83203125" style="138" customWidth="1"/>
    <col min="3591" max="3591" width="13.83203125" style="138" customWidth="1"/>
    <col min="3592" max="3595" width="11.1640625" style="138" customWidth="1"/>
    <col min="3596" max="3596" width="75.5" style="138" customWidth="1"/>
    <col min="3597" max="3597" width="45.33203125" style="138" customWidth="1"/>
    <col min="3598" max="3598" width="75.5" style="138" customWidth="1"/>
    <col min="3599" max="3599" width="45.33203125" style="138" customWidth="1"/>
    <col min="3600" max="3840" width="8.83203125" style="138"/>
    <col min="3841" max="3841" width="4.5" style="138" customWidth="1"/>
    <col min="3842" max="3842" width="11.5" style="138" customWidth="1"/>
    <col min="3843" max="3843" width="40.5" style="138" customWidth="1"/>
    <col min="3844" max="3844" width="5.5" style="138" customWidth="1"/>
    <col min="3845" max="3845" width="8.5" style="138" customWidth="1"/>
    <col min="3846" max="3846" width="9.83203125" style="138" customWidth="1"/>
    <col min="3847" max="3847" width="13.83203125" style="138" customWidth="1"/>
    <col min="3848" max="3851" width="11.1640625" style="138" customWidth="1"/>
    <col min="3852" max="3852" width="75.5" style="138" customWidth="1"/>
    <col min="3853" max="3853" width="45.33203125" style="138" customWidth="1"/>
    <col min="3854" max="3854" width="75.5" style="138" customWidth="1"/>
    <col min="3855" max="3855" width="45.33203125" style="138" customWidth="1"/>
    <col min="3856" max="4096" width="8.83203125" style="138"/>
    <col min="4097" max="4097" width="4.5" style="138" customWidth="1"/>
    <col min="4098" max="4098" width="11.5" style="138" customWidth="1"/>
    <col min="4099" max="4099" width="40.5" style="138" customWidth="1"/>
    <col min="4100" max="4100" width="5.5" style="138" customWidth="1"/>
    <col min="4101" max="4101" width="8.5" style="138" customWidth="1"/>
    <col min="4102" max="4102" width="9.83203125" style="138" customWidth="1"/>
    <col min="4103" max="4103" width="13.83203125" style="138" customWidth="1"/>
    <col min="4104" max="4107" width="11.1640625" style="138" customWidth="1"/>
    <col min="4108" max="4108" width="75.5" style="138" customWidth="1"/>
    <col min="4109" max="4109" width="45.33203125" style="138" customWidth="1"/>
    <col min="4110" max="4110" width="75.5" style="138" customWidth="1"/>
    <col min="4111" max="4111" width="45.33203125" style="138" customWidth="1"/>
    <col min="4112" max="4352" width="8.83203125" style="138"/>
    <col min="4353" max="4353" width="4.5" style="138" customWidth="1"/>
    <col min="4354" max="4354" width="11.5" style="138" customWidth="1"/>
    <col min="4355" max="4355" width="40.5" style="138" customWidth="1"/>
    <col min="4356" max="4356" width="5.5" style="138" customWidth="1"/>
    <col min="4357" max="4357" width="8.5" style="138" customWidth="1"/>
    <col min="4358" max="4358" width="9.83203125" style="138" customWidth="1"/>
    <col min="4359" max="4359" width="13.83203125" style="138" customWidth="1"/>
    <col min="4360" max="4363" width="11.1640625" style="138" customWidth="1"/>
    <col min="4364" max="4364" width="75.5" style="138" customWidth="1"/>
    <col min="4365" max="4365" width="45.33203125" style="138" customWidth="1"/>
    <col min="4366" max="4366" width="75.5" style="138" customWidth="1"/>
    <col min="4367" max="4367" width="45.33203125" style="138" customWidth="1"/>
    <col min="4368" max="4608" width="8.83203125" style="138"/>
    <col min="4609" max="4609" width="4.5" style="138" customWidth="1"/>
    <col min="4610" max="4610" width="11.5" style="138" customWidth="1"/>
    <col min="4611" max="4611" width="40.5" style="138" customWidth="1"/>
    <col min="4612" max="4612" width="5.5" style="138" customWidth="1"/>
    <col min="4613" max="4613" width="8.5" style="138" customWidth="1"/>
    <col min="4614" max="4614" width="9.83203125" style="138" customWidth="1"/>
    <col min="4615" max="4615" width="13.83203125" style="138" customWidth="1"/>
    <col min="4616" max="4619" width="11.1640625" style="138" customWidth="1"/>
    <col min="4620" max="4620" width="75.5" style="138" customWidth="1"/>
    <col min="4621" max="4621" width="45.33203125" style="138" customWidth="1"/>
    <col min="4622" max="4622" width="75.5" style="138" customWidth="1"/>
    <col min="4623" max="4623" width="45.33203125" style="138" customWidth="1"/>
    <col min="4624" max="4864" width="8.83203125" style="138"/>
    <col min="4865" max="4865" width="4.5" style="138" customWidth="1"/>
    <col min="4866" max="4866" width="11.5" style="138" customWidth="1"/>
    <col min="4867" max="4867" width="40.5" style="138" customWidth="1"/>
    <col min="4868" max="4868" width="5.5" style="138" customWidth="1"/>
    <col min="4869" max="4869" width="8.5" style="138" customWidth="1"/>
    <col min="4870" max="4870" width="9.83203125" style="138" customWidth="1"/>
    <col min="4871" max="4871" width="13.83203125" style="138" customWidth="1"/>
    <col min="4872" max="4875" width="11.1640625" style="138" customWidth="1"/>
    <col min="4876" max="4876" width="75.5" style="138" customWidth="1"/>
    <col min="4877" max="4877" width="45.33203125" style="138" customWidth="1"/>
    <col min="4878" max="4878" width="75.5" style="138" customWidth="1"/>
    <col min="4879" max="4879" width="45.33203125" style="138" customWidth="1"/>
    <col min="4880" max="5120" width="8.83203125" style="138"/>
    <col min="5121" max="5121" width="4.5" style="138" customWidth="1"/>
    <col min="5122" max="5122" width="11.5" style="138" customWidth="1"/>
    <col min="5123" max="5123" width="40.5" style="138" customWidth="1"/>
    <col min="5124" max="5124" width="5.5" style="138" customWidth="1"/>
    <col min="5125" max="5125" width="8.5" style="138" customWidth="1"/>
    <col min="5126" max="5126" width="9.83203125" style="138" customWidth="1"/>
    <col min="5127" max="5127" width="13.83203125" style="138" customWidth="1"/>
    <col min="5128" max="5131" width="11.1640625" style="138" customWidth="1"/>
    <col min="5132" max="5132" width="75.5" style="138" customWidth="1"/>
    <col min="5133" max="5133" width="45.33203125" style="138" customWidth="1"/>
    <col min="5134" max="5134" width="75.5" style="138" customWidth="1"/>
    <col min="5135" max="5135" width="45.33203125" style="138" customWidth="1"/>
    <col min="5136" max="5376" width="8.83203125" style="138"/>
    <col min="5377" max="5377" width="4.5" style="138" customWidth="1"/>
    <col min="5378" max="5378" width="11.5" style="138" customWidth="1"/>
    <col min="5379" max="5379" width="40.5" style="138" customWidth="1"/>
    <col min="5380" max="5380" width="5.5" style="138" customWidth="1"/>
    <col min="5381" max="5381" width="8.5" style="138" customWidth="1"/>
    <col min="5382" max="5382" width="9.83203125" style="138" customWidth="1"/>
    <col min="5383" max="5383" width="13.83203125" style="138" customWidth="1"/>
    <col min="5384" max="5387" width="11.1640625" style="138" customWidth="1"/>
    <col min="5388" max="5388" width="75.5" style="138" customWidth="1"/>
    <col min="5389" max="5389" width="45.33203125" style="138" customWidth="1"/>
    <col min="5390" max="5390" width="75.5" style="138" customWidth="1"/>
    <col min="5391" max="5391" width="45.33203125" style="138" customWidth="1"/>
    <col min="5392" max="5632" width="8.83203125" style="138"/>
    <col min="5633" max="5633" width="4.5" style="138" customWidth="1"/>
    <col min="5634" max="5634" width="11.5" style="138" customWidth="1"/>
    <col min="5635" max="5635" width="40.5" style="138" customWidth="1"/>
    <col min="5636" max="5636" width="5.5" style="138" customWidth="1"/>
    <col min="5637" max="5637" width="8.5" style="138" customWidth="1"/>
    <col min="5638" max="5638" width="9.83203125" style="138" customWidth="1"/>
    <col min="5639" max="5639" width="13.83203125" style="138" customWidth="1"/>
    <col min="5640" max="5643" width="11.1640625" style="138" customWidth="1"/>
    <col min="5644" max="5644" width="75.5" style="138" customWidth="1"/>
    <col min="5645" max="5645" width="45.33203125" style="138" customWidth="1"/>
    <col min="5646" max="5646" width="75.5" style="138" customWidth="1"/>
    <col min="5647" max="5647" width="45.33203125" style="138" customWidth="1"/>
    <col min="5648" max="5888" width="8.83203125" style="138"/>
    <col min="5889" max="5889" width="4.5" style="138" customWidth="1"/>
    <col min="5890" max="5890" width="11.5" style="138" customWidth="1"/>
    <col min="5891" max="5891" width="40.5" style="138" customWidth="1"/>
    <col min="5892" max="5892" width="5.5" style="138" customWidth="1"/>
    <col min="5893" max="5893" width="8.5" style="138" customWidth="1"/>
    <col min="5894" max="5894" width="9.83203125" style="138" customWidth="1"/>
    <col min="5895" max="5895" width="13.83203125" style="138" customWidth="1"/>
    <col min="5896" max="5899" width="11.1640625" style="138" customWidth="1"/>
    <col min="5900" max="5900" width="75.5" style="138" customWidth="1"/>
    <col min="5901" max="5901" width="45.33203125" style="138" customWidth="1"/>
    <col min="5902" max="5902" width="75.5" style="138" customWidth="1"/>
    <col min="5903" max="5903" width="45.33203125" style="138" customWidth="1"/>
    <col min="5904" max="6144" width="8.83203125" style="138"/>
    <col min="6145" max="6145" width="4.5" style="138" customWidth="1"/>
    <col min="6146" max="6146" width="11.5" style="138" customWidth="1"/>
    <col min="6147" max="6147" width="40.5" style="138" customWidth="1"/>
    <col min="6148" max="6148" width="5.5" style="138" customWidth="1"/>
    <col min="6149" max="6149" width="8.5" style="138" customWidth="1"/>
    <col min="6150" max="6150" width="9.83203125" style="138" customWidth="1"/>
    <col min="6151" max="6151" width="13.83203125" style="138" customWidth="1"/>
    <col min="6152" max="6155" width="11.1640625" style="138" customWidth="1"/>
    <col min="6156" max="6156" width="75.5" style="138" customWidth="1"/>
    <col min="6157" max="6157" width="45.33203125" style="138" customWidth="1"/>
    <col min="6158" max="6158" width="75.5" style="138" customWidth="1"/>
    <col min="6159" max="6159" width="45.33203125" style="138" customWidth="1"/>
    <col min="6160" max="6400" width="8.83203125" style="138"/>
    <col min="6401" max="6401" width="4.5" style="138" customWidth="1"/>
    <col min="6402" max="6402" width="11.5" style="138" customWidth="1"/>
    <col min="6403" max="6403" width="40.5" style="138" customWidth="1"/>
    <col min="6404" max="6404" width="5.5" style="138" customWidth="1"/>
    <col min="6405" max="6405" width="8.5" style="138" customWidth="1"/>
    <col min="6406" max="6406" width="9.83203125" style="138" customWidth="1"/>
    <col min="6407" max="6407" width="13.83203125" style="138" customWidth="1"/>
    <col min="6408" max="6411" width="11.1640625" style="138" customWidth="1"/>
    <col min="6412" max="6412" width="75.5" style="138" customWidth="1"/>
    <col min="6413" max="6413" width="45.33203125" style="138" customWidth="1"/>
    <col min="6414" max="6414" width="75.5" style="138" customWidth="1"/>
    <col min="6415" max="6415" width="45.33203125" style="138" customWidth="1"/>
    <col min="6416" max="6656" width="8.83203125" style="138"/>
    <col min="6657" max="6657" width="4.5" style="138" customWidth="1"/>
    <col min="6658" max="6658" width="11.5" style="138" customWidth="1"/>
    <col min="6659" max="6659" width="40.5" style="138" customWidth="1"/>
    <col min="6660" max="6660" width="5.5" style="138" customWidth="1"/>
    <col min="6661" max="6661" width="8.5" style="138" customWidth="1"/>
    <col min="6662" max="6662" width="9.83203125" style="138" customWidth="1"/>
    <col min="6663" max="6663" width="13.83203125" style="138" customWidth="1"/>
    <col min="6664" max="6667" width="11.1640625" style="138" customWidth="1"/>
    <col min="6668" max="6668" width="75.5" style="138" customWidth="1"/>
    <col min="6669" max="6669" width="45.33203125" style="138" customWidth="1"/>
    <col min="6670" max="6670" width="75.5" style="138" customWidth="1"/>
    <col min="6671" max="6671" width="45.33203125" style="138" customWidth="1"/>
    <col min="6672" max="6912" width="8.83203125" style="138"/>
    <col min="6913" max="6913" width="4.5" style="138" customWidth="1"/>
    <col min="6914" max="6914" width="11.5" style="138" customWidth="1"/>
    <col min="6915" max="6915" width="40.5" style="138" customWidth="1"/>
    <col min="6916" max="6916" width="5.5" style="138" customWidth="1"/>
    <col min="6917" max="6917" width="8.5" style="138" customWidth="1"/>
    <col min="6918" max="6918" width="9.83203125" style="138" customWidth="1"/>
    <col min="6919" max="6919" width="13.83203125" style="138" customWidth="1"/>
    <col min="6920" max="6923" width="11.1640625" style="138" customWidth="1"/>
    <col min="6924" max="6924" width="75.5" style="138" customWidth="1"/>
    <col min="6925" max="6925" width="45.33203125" style="138" customWidth="1"/>
    <col min="6926" max="6926" width="75.5" style="138" customWidth="1"/>
    <col min="6927" max="6927" width="45.33203125" style="138" customWidth="1"/>
    <col min="6928" max="7168" width="8.83203125" style="138"/>
    <col min="7169" max="7169" width="4.5" style="138" customWidth="1"/>
    <col min="7170" max="7170" width="11.5" style="138" customWidth="1"/>
    <col min="7171" max="7171" width="40.5" style="138" customWidth="1"/>
    <col min="7172" max="7172" width="5.5" style="138" customWidth="1"/>
    <col min="7173" max="7173" width="8.5" style="138" customWidth="1"/>
    <col min="7174" max="7174" width="9.83203125" style="138" customWidth="1"/>
    <col min="7175" max="7175" width="13.83203125" style="138" customWidth="1"/>
    <col min="7176" max="7179" width="11.1640625" style="138" customWidth="1"/>
    <col min="7180" max="7180" width="75.5" style="138" customWidth="1"/>
    <col min="7181" max="7181" width="45.33203125" style="138" customWidth="1"/>
    <col min="7182" max="7182" width="75.5" style="138" customWidth="1"/>
    <col min="7183" max="7183" width="45.33203125" style="138" customWidth="1"/>
    <col min="7184" max="7424" width="8.83203125" style="138"/>
    <col min="7425" max="7425" width="4.5" style="138" customWidth="1"/>
    <col min="7426" max="7426" width="11.5" style="138" customWidth="1"/>
    <col min="7427" max="7427" width="40.5" style="138" customWidth="1"/>
    <col min="7428" max="7428" width="5.5" style="138" customWidth="1"/>
    <col min="7429" max="7429" width="8.5" style="138" customWidth="1"/>
    <col min="7430" max="7430" width="9.83203125" style="138" customWidth="1"/>
    <col min="7431" max="7431" width="13.83203125" style="138" customWidth="1"/>
    <col min="7432" max="7435" width="11.1640625" style="138" customWidth="1"/>
    <col min="7436" max="7436" width="75.5" style="138" customWidth="1"/>
    <col min="7437" max="7437" width="45.33203125" style="138" customWidth="1"/>
    <col min="7438" max="7438" width="75.5" style="138" customWidth="1"/>
    <col min="7439" max="7439" width="45.33203125" style="138" customWidth="1"/>
    <col min="7440" max="7680" width="8.83203125" style="138"/>
    <col min="7681" max="7681" width="4.5" style="138" customWidth="1"/>
    <col min="7682" max="7682" width="11.5" style="138" customWidth="1"/>
    <col min="7683" max="7683" width="40.5" style="138" customWidth="1"/>
    <col min="7684" max="7684" width="5.5" style="138" customWidth="1"/>
    <col min="7685" max="7685" width="8.5" style="138" customWidth="1"/>
    <col min="7686" max="7686" width="9.83203125" style="138" customWidth="1"/>
    <col min="7687" max="7687" width="13.83203125" style="138" customWidth="1"/>
    <col min="7688" max="7691" width="11.1640625" style="138" customWidth="1"/>
    <col min="7692" max="7692" width="75.5" style="138" customWidth="1"/>
    <col min="7693" max="7693" width="45.33203125" style="138" customWidth="1"/>
    <col min="7694" max="7694" width="75.5" style="138" customWidth="1"/>
    <col min="7695" max="7695" width="45.33203125" style="138" customWidth="1"/>
    <col min="7696" max="7936" width="8.83203125" style="138"/>
    <col min="7937" max="7937" width="4.5" style="138" customWidth="1"/>
    <col min="7938" max="7938" width="11.5" style="138" customWidth="1"/>
    <col min="7939" max="7939" width="40.5" style="138" customWidth="1"/>
    <col min="7940" max="7940" width="5.5" style="138" customWidth="1"/>
    <col min="7941" max="7941" width="8.5" style="138" customWidth="1"/>
    <col min="7942" max="7942" width="9.83203125" style="138" customWidth="1"/>
    <col min="7943" max="7943" width="13.83203125" style="138" customWidth="1"/>
    <col min="7944" max="7947" width="11.1640625" style="138" customWidth="1"/>
    <col min="7948" max="7948" width="75.5" style="138" customWidth="1"/>
    <col min="7949" max="7949" width="45.33203125" style="138" customWidth="1"/>
    <col min="7950" max="7950" width="75.5" style="138" customWidth="1"/>
    <col min="7951" max="7951" width="45.33203125" style="138" customWidth="1"/>
    <col min="7952" max="8192" width="8.83203125" style="138"/>
    <col min="8193" max="8193" width="4.5" style="138" customWidth="1"/>
    <col min="8194" max="8194" width="11.5" style="138" customWidth="1"/>
    <col min="8195" max="8195" width="40.5" style="138" customWidth="1"/>
    <col min="8196" max="8196" width="5.5" style="138" customWidth="1"/>
    <col min="8197" max="8197" width="8.5" style="138" customWidth="1"/>
    <col min="8198" max="8198" width="9.83203125" style="138" customWidth="1"/>
    <col min="8199" max="8199" width="13.83203125" style="138" customWidth="1"/>
    <col min="8200" max="8203" width="11.1640625" style="138" customWidth="1"/>
    <col min="8204" max="8204" width="75.5" style="138" customWidth="1"/>
    <col min="8205" max="8205" width="45.33203125" style="138" customWidth="1"/>
    <col min="8206" max="8206" width="75.5" style="138" customWidth="1"/>
    <col min="8207" max="8207" width="45.33203125" style="138" customWidth="1"/>
    <col min="8208" max="8448" width="8.83203125" style="138"/>
    <col min="8449" max="8449" width="4.5" style="138" customWidth="1"/>
    <col min="8450" max="8450" width="11.5" style="138" customWidth="1"/>
    <col min="8451" max="8451" width="40.5" style="138" customWidth="1"/>
    <col min="8452" max="8452" width="5.5" style="138" customWidth="1"/>
    <col min="8453" max="8453" width="8.5" style="138" customWidth="1"/>
    <col min="8454" max="8454" width="9.83203125" style="138" customWidth="1"/>
    <col min="8455" max="8455" width="13.83203125" style="138" customWidth="1"/>
    <col min="8456" max="8459" width="11.1640625" style="138" customWidth="1"/>
    <col min="8460" max="8460" width="75.5" style="138" customWidth="1"/>
    <col min="8461" max="8461" width="45.33203125" style="138" customWidth="1"/>
    <col min="8462" max="8462" width="75.5" style="138" customWidth="1"/>
    <col min="8463" max="8463" width="45.33203125" style="138" customWidth="1"/>
    <col min="8464" max="8704" width="8.83203125" style="138"/>
    <col min="8705" max="8705" width="4.5" style="138" customWidth="1"/>
    <col min="8706" max="8706" width="11.5" style="138" customWidth="1"/>
    <col min="8707" max="8707" width="40.5" style="138" customWidth="1"/>
    <col min="8708" max="8708" width="5.5" style="138" customWidth="1"/>
    <col min="8709" max="8709" width="8.5" style="138" customWidth="1"/>
    <col min="8710" max="8710" width="9.83203125" style="138" customWidth="1"/>
    <col min="8711" max="8711" width="13.83203125" style="138" customWidth="1"/>
    <col min="8712" max="8715" width="11.1640625" style="138" customWidth="1"/>
    <col min="8716" max="8716" width="75.5" style="138" customWidth="1"/>
    <col min="8717" max="8717" width="45.33203125" style="138" customWidth="1"/>
    <col min="8718" max="8718" width="75.5" style="138" customWidth="1"/>
    <col min="8719" max="8719" width="45.33203125" style="138" customWidth="1"/>
    <col min="8720" max="8960" width="8.83203125" style="138"/>
    <col min="8961" max="8961" width="4.5" style="138" customWidth="1"/>
    <col min="8962" max="8962" width="11.5" style="138" customWidth="1"/>
    <col min="8963" max="8963" width="40.5" style="138" customWidth="1"/>
    <col min="8964" max="8964" width="5.5" style="138" customWidth="1"/>
    <col min="8965" max="8965" width="8.5" style="138" customWidth="1"/>
    <col min="8966" max="8966" width="9.83203125" style="138" customWidth="1"/>
    <col min="8967" max="8967" width="13.83203125" style="138" customWidth="1"/>
    <col min="8968" max="8971" width="11.1640625" style="138" customWidth="1"/>
    <col min="8972" max="8972" width="75.5" style="138" customWidth="1"/>
    <col min="8973" max="8973" width="45.33203125" style="138" customWidth="1"/>
    <col min="8974" max="8974" width="75.5" style="138" customWidth="1"/>
    <col min="8975" max="8975" width="45.33203125" style="138" customWidth="1"/>
    <col min="8976" max="9216" width="8.83203125" style="138"/>
    <col min="9217" max="9217" width="4.5" style="138" customWidth="1"/>
    <col min="9218" max="9218" width="11.5" style="138" customWidth="1"/>
    <col min="9219" max="9219" width="40.5" style="138" customWidth="1"/>
    <col min="9220" max="9220" width="5.5" style="138" customWidth="1"/>
    <col min="9221" max="9221" width="8.5" style="138" customWidth="1"/>
    <col min="9222" max="9222" width="9.83203125" style="138" customWidth="1"/>
    <col min="9223" max="9223" width="13.83203125" style="138" customWidth="1"/>
    <col min="9224" max="9227" width="11.1640625" style="138" customWidth="1"/>
    <col min="9228" max="9228" width="75.5" style="138" customWidth="1"/>
    <col min="9229" max="9229" width="45.33203125" style="138" customWidth="1"/>
    <col min="9230" max="9230" width="75.5" style="138" customWidth="1"/>
    <col min="9231" max="9231" width="45.33203125" style="138" customWidth="1"/>
    <col min="9232" max="9472" width="8.83203125" style="138"/>
    <col min="9473" max="9473" width="4.5" style="138" customWidth="1"/>
    <col min="9474" max="9474" width="11.5" style="138" customWidth="1"/>
    <col min="9475" max="9475" width="40.5" style="138" customWidth="1"/>
    <col min="9476" max="9476" width="5.5" style="138" customWidth="1"/>
    <col min="9477" max="9477" width="8.5" style="138" customWidth="1"/>
    <col min="9478" max="9478" width="9.83203125" style="138" customWidth="1"/>
    <col min="9479" max="9479" width="13.83203125" style="138" customWidth="1"/>
    <col min="9480" max="9483" width="11.1640625" style="138" customWidth="1"/>
    <col min="9484" max="9484" width="75.5" style="138" customWidth="1"/>
    <col min="9485" max="9485" width="45.33203125" style="138" customWidth="1"/>
    <col min="9486" max="9486" width="75.5" style="138" customWidth="1"/>
    <col min="9487" max="9487" width="45.33203125" style="138" customWidth="1"/>
    <col min="9488" max="9728" width="8.83203125" style="138"/>
    <col min="9729" max="9729" width="4.5" style="138" customWidth="1"/>
    <col min="9730" max="9730" width="11.5" style="138" customWidth="1"/>
    <col min="9731" max="9731" width="40.5" style="138" customWidth="1"/>
    <col min="9732" max="9732" width="5.5" style="138" customWidth="1"/>
    <col min="9733" max="9733" width="8.5" style="138" customWidth="1"/>
    <col min="9734" max="9734" width="9.83203125" style="138" customWidth="1"/>
    <col min="9735" max="9735" width="13.83203125" style="138" customWidth="1"/>
    <col min="9736" max="9739" width="11.1640625" style="138" customWidth="1"/>
    <col min="9740" max="9740" width="75.5" style="138" customWidth="1"/>
    <col min="9741" max="9741" width="45.33203125" style="138" customWidth="1"/>
    <col min="9742" max="9742" width="75.5" style="138" customWidth="1"/>
    <col min="9743" max="9743" width="45.33203125" style="138" customWidth="1"/>
    <col min="9744" max="9984" width="8.83203125" style="138"/>
    <col min="9985" max="9985" width="4.5" style="138" customWidth="1"/>
    <col min="9986" max="9986" width="11.5" style="138" customWidth="1"/>
    <col min="9987" max="9987" width="40.5" style="138" customWidth="1"/>
    <col min="9988" max="9988" width="5.5" style="138" customWidth="1"/>
    <col min="9989" max="9989" width="8.5" style="138" customWidth="1"/>
    <col min="9990" max="9990" width="9.83203125" style="138" customWidth="1"/>
    <col min="9991" max="9991" width="13.83203125" style="138" customWidth="1"/>
    <col min="9992" max="9995" width="11.1640625" style="138" customWidth="1"/>
    <col min="9996" max="9996" width="75.5" style="138" customWidth="1"/>
    <col min="9997" max="9997" width="45.33203125" style="138" customWidth="1"/>
    <col min="9998" max="9998" width="75.5" style="138" customWidth="1"/>
    <col min="9999" max="9999" width="45.33203125" style="138" customWidth="1"/>
    <col min="10000" max="10240" width="8.83203125" style="138"/>
    <col min="10241" max="10241" width="4.5" style="138" customWidth="1"/>
    <col min="10242" max="10242" width="11.5" style="138" customWidth="1"/>
    <col min="10243" max="10243" width="40.5" style="138" customWidth="1"/>
    <col min="10244" max="10244" width="5.5" style="138" customWidth="1"/>
    <col min="10245" max="10245" width="8.5" style="138" customWidth="1"/>
    <col min="10246" max="10246" width="9.83203125" style="138" customWidth="1"/>
    <col min="10247" max="10247" width="13.83203125" style="138" customWidth="1"/>
    <col min="10248" max="10251" width="11.1640625" style="138" customWidth="1"/>
    <col min="10252" max="10252" width="75.5" style="138" customWidth="1"/>
    <col min="10253" max="10253" width="45.33203125" style="138" customWidth="1"/>
    <col min="10254" max="10254" width="75.5" style="138" customWidth="1"/>
    <col min="10255" max="10255" width="45.33203125" style="138" customWidth="1"/>
    <col min="10256" max="10496" width="8.83203125" style="138"/>
    <col min="10497" max="10497" width="4.5" style="138" customWidth="1"/>
    <col min="10498" max="10498" width="11.5" style="138" customWidth="1"/>
    <col min="10499" max="10499" width="40.5" style="138" customWidth="1"/>
    <col min="10500" max="10500" width="5.5" style="138" customWidth="1"/>
    <col min="10501" max="10501" width="8.5" style="138" customWidth="1"/>
    <col min="10502" max="10502" width="9.83203125" style="138" customWidth="1"/>
    <col min="10503" max="10503" width="13.83203125" style="138" customWidth="1"/>
    <col min="10504" max="10507" width="11.1640625" style="138" customWidth="1"/>
    <col min="10508" max="10508" width="75.5" style="138" customWidth="1"/>
    <col min="10509" max="10509" width="45.33203125" style="138" customWidth="1"/>
    <col min="10510" max="10510" width="75.5" style="138" customWidth="1"/>
    <col min="10511" max="10511" width="45.33203125" style="138" customWidth="1"/>
    <col min="10512" max="10752" width="8.83203125" style="138"/>
    <col min="10753" max="10753" width="4.5" style="138" customWidth="1"/>
    <col min="10754" max="10754" width="11.5" style="138" customWidth="1"/>
    <col min="10755" max="10755" width="40.5" style="138" customWidth="1"/>
    <col min="10756" max="10756" width="5.5" style="138" customWidth="1"/>
    <col min="10757" max="10757" width="8.5" style="138" customWidth="1"/>
    <col min="10758" max="10758" width="9.83203125" style="138" customWidth="1"/>
    <col min="10759" max="10759" width="13.83203125" style="138" customWidth="1"/>
    <col min="10760" max="10763" width="11.1640625" style="138" customWidth="1"/>
    <col min="10764" max="10764" width="75.5" style="138" customWidth="1"/>
    <col min="10765" max="10765" width="45.33203125" style="138" customWidth="1"/>
    <col min="10766" max="10766" width="75.5" style="138" customWidth="1"/>
    <col min="10767" max="10767" width="45.33203125" style="138" customWidth="1"/>
    <col min="10768" max="11008" width="8.83203125" style="138"/>
    <col min="11009" max="11009" width="4.5" style="138" customWidth="1"/>
    <col min="11010" max="11010" width="11.5" style="138" customWidth="1"/>
    <col min="11011" max="11011" width="40.5" style="138" customWidth="1"/>
    <col min="11012" max="11012" width="5.5" style="138" customWidth="1"/>
    <col min="11013" max="11013" width="8.5" style="138" customWidth="1"/>
    <col min="11014" max="11014" width="9.83203125" style="138" customWidth="1"/>
    <col min="11015" max="11015" width="13.83203125" style="138" customWidth="1"/>
    <col min="11016" max="11019" width="11.1640625" style="138" customWidth="1"/>
    <col min="11020" max="11020" width="75.5" style="138" customWidth="1"/>
    <col min="11021" max="11021" width="45.33203125" style="138" customWidth="1"/>
    <col min="11022" max="11022" width="75.5" style="138" customWidth="1"/>
    <col min="11023" max="11023" width="45.33203125" style="138" customWidth="1"/>
    <col min="11024" max="11264" width="8.83203125" style="138"/>
    <col min="11265" max="11265" width="4.5" style="138" customWidth="1"/>
    <col min="11266" max="11266" width="11.5" style="138" customWidth="1"/>
    <col min="11267" max="11267" width="40.5" style="138" customWidth="1"/>
    <col min="11268" max="11268" width="5.5" style="138" customWidth="1"/>
    <col min="11269" max="11269" width="8.5" style="138" customWidth="1"/>
    <col min="11270" max="11270" width="9.83203125" style="138" customWidth="1"/>
    <col min="11271" max="11271" width="13.83203125" style="138" customWidth="1"/>
    <col min="11272" max="11275" width="11.1640625" style="138" customWidth="1"/>
    <col min="11276" max="11276" width="75.5" style="138" customWidth="1"/>
    <col min="11277" max="11277" width="45.33203125" style="138" customWidth="1"/>
    <col min="11278" max="11278" width="75.5" style="138" customWidth="1"/>
    <col min="11279" max="11279" width="45.33203125" style="138" customWidth="1"/>
    <col min="11280" max="11520" width="8.83203125" style="138"/>
    <col min="11521" max="11521" width="4.5" style="138" customWidth="1"/>
    <col min="11522" max="11522" width="11.5" style="138" customWidth="1"/>
    <col min="11523" max="11523" width="40.5" style="138" customWidth="1"/>
    <col min="11524" max="11524" width="5.5" style="138" customWidth="1"/>
    <col min="11525" max="11525" width="8.5" style="138" customWidth="1"/>
    <col min="11526" max="11526" width="9.83203125" style="138" customWidth="1"/>
    <col min="11527" max="11527" width="13.83203125" style="138" customWidth="1"/>
    <col min="11528" max="11531" width="11.1640625" style="138" customWidth="1"/>
    <col min="11532" max="11532" width="75.5" style="138" customWidth="1"/>
    <col min="11533" max="11533" width="45.33203125" style="138" customWidth="1"/>
    <col min="11534" max="11534" width="75.5" style="138" customWidth="1"/>
    <col min="11535" max="11535" width="45.33203125" style="138" customWidth="1"/>
    <col min="11536" max="11776" width="8.83203125" style="138"/>
    <col min="11777" max="11777" width="4.5" style="138" customWidth="1"/>
    <col min="11778" max="11778" width="11.5" style="138" customWidth="1"/>
    <col min="11779" max="11779" width="40.5" style="138" customWidth="1"/>
    <col min="11780" max="11780" width="5.5" style="138" customWidth="1"/>
    <col min="11781" max="11781" width="8.5" style="138" customWidth="1"/>
    <col min="11782" max="11782" width="9.83203125" style="138" customWidth="1"/>
    <col min="11783" max="11783" width="13.83203125" style="138" customWidth="1"/>
    <col min="11784" max="11787" width="11.1640625" style="138" customWidth="1"/>
    <col min="11788" max="11788" width="75.5" style="138" customWidth="1"/>
    <col min="11789" max="11789" width="45.33203125" style="138" customWidth="1"/>
    <col min="11790" max="11790" width="75.5" style="138" customWidth="1"/>
    <col min="11791" max="11791" width="45.33203125" style="138" customWidth="1"/>
    <col min="11792" max="12032" width="8.83203125" style="138"/>
    <col min="12033" max="12033" width="4.5" style="138" customWidth="1"/>
    <col min="12034" max="12034" width="11.5" style="138" customWidth="1"/>
    <col min="12035" max="12035" width="40.5" style="138" customWidth="1"/>
    <col min="12036" max="12036" width="5.5" style="138" customWidth="1"/>
    <col min="12037" max="12037" width="8.5" style="138" customWidth="1"/>
    <col min="12038" max="12038" width="9.83203125" style="138" customWidth="1"/>
    <col min="12039" max="12039" width="13.83203125" style="138" customWidth="1"/>
    <col min="12040" max="12043" width="11.1640625" style="138" customWidth="1"/>
    <col min="12044" max="12044" width="75.5" style="138" customWidth="1"/>
    <col min="12045" max="12045" width="45.33203125" style="138" customWidth="1"/>
    <col min="12046" max="12046" width="75.5" style="138" customWidth="1"/>
    <col min="12047" max="12047" width="45.33203125" style="138" customWidth="1"/>
    <col min="12048" max="12288" width="8.83203125" style="138"/>
    <col min="12289" max="12289" width="4.5" style="138" customWidth="1"/>
    <col min="12290" max="12290" width="11.5" style="138" customWidth="1"/>
    <col min="12291" max="12291" width="40.5" style="138" customWidth="1"/>
    <col min="12292" max="12292" width="5.5" style="138" customWidth="1"/>
    <col min="12293" max="12293" width="8.5" style="138" customWidth="1"/>
    <col min="12294" max="12294" width="9.83203125" style="138" customWidth="1"/>
    <col min="12295" max="12295" width="13.83203125" style="138" customWidth="1"/>
    <col min="12296" max="12299" width="11.1640625" style="138" customWidth="1"/>
    <col min="12300" max="12300" width="75.5" style="138" customWidth="1"/>
    <col min="12301" max="12301" width="45.33203125" style="138" customWidth="1"/>
    <col min="12302" max="12302" width="75.5" style="138" customWidth="1"/>
    <col min="12303" max="12303" width="45.33203125" style="138" customWidth="1"/>
    <col min="12304" max="12544" width="8.83203125" style="138"/>
    <col min="12545" max="12545" width="4.5" style="138" customWidth="1"/>
    <col min="12546" max="12546" width="11.5" style="138" customWidth="1"/>
    <col min="12547" max="12547" width="40.5" style="138" customWidth="1"/>
    <col min="12548" max="12548" width="5.5" style="138" customWidth="1"/>
    <col min="12549" max="12549" width="8.5" style="138" customWidth="1"/>
    <col min="12550" max="12550" width="9.83203125" style="138" customWidth="1"/>
    <col min="12551" max="12551" width="13.83203125" style="138" customWidth="1"/>
    <col min="12552" max="12555" width="11.1640625" style="138" customWidth="1"/>
    <col min="12556" max="12556" width="75.5" style="138" customWidth="1"/>
    <col min="12557" max="12557" width="45.33203125" style="138" customWidth="1"/>
    <col min="12558" max="12558" width="75.5" style="138" customWidth="1"/>
    <col min="12559" max="12559" width="45.33203125" style="138" customWidth="1"/>
    <col min="12560" max="12800" width="8.83203125" style="138"/>
    <col min="12801" max="12801" width="4.5" style="138" customWidth="1"/>
    <col min="12802" max="12802" width="11.5" style="138" customWidth="1"/>
    <col min="12803" max="12803" width="40.5" style="138" customWidth="1"/>
    <col min="12804" max="12804" width="5.5" style="138" customWidth="1"/>
    <col min="12805" max="12805" width="8.5" style="138" customWidth="1"/>
    <col min="12806" max="12806" width="9.83203125" style="138" customWidth="1"/>
    <col min="12807" max="12807" width="13.83203125" style="138" customWidth="1"/>
    <col min="12808" max="12811" width="11.1640625" style="138" customWidth="1"/>
    <col min="12812" max="12812" width="75.5" style="138" customWidth="1"/>
    <col min="12813" max="12813" width="45.33203125" style="138" customWidth="1"/>
    <col min="12814" max="12814" width="75.5" style="138" customWidth="1"/>
    <col min="12815" max="12815" width="45.33203125" style="138" customWidth="1"/>
    <col min="12816" max="13056" width="8.83203125" style="138"/>
    <col min="13057" max="13057" width="4.5" style="138" customWidth="1"/>
    <col min="13058" max="13058" width="11.5" style="138" customWidth="1"/>
    <col min="13059" max="13059" width="40.5" style="138" customWidth="1"/>
    <col min="13060" max="13060" width="5.5" style="138" customWidth="1"/>
    <col min="13061" max="13061" width="8.5" style="138" customWidth="1"/>
    <col min="13062" max="13062" width="9.83203125" style="138" customWidth="1"/>
    <col min="13063" max="13063" width="13.83203125" style="138" customWidth="1"/>
    <col min="13064" max="13067" width="11.1640625" style="138" customWidth="1"/>
    <col min="13068" max="13068" width="75.5" style="138" customWidth="1"/>
    <col min="13069" max="13069" width="45.33203125" style="138" customWidth="1"/>
    <col min="13070" max="13070" width="75.5" style="138" customWidth="1"/>
    <col min="13071" max="13071" width="45.33203125" style="138" customWidth="1"/>
    <col min="13072" max="13312" width="8.83203125" style="138"/>
    <col min="13313" max="13313" width="4.5" style="138" customWidth="1"/>
    <col min="13314" max="13314" width="11.5" style="138" customWidth="1"/>
    <col min="13315" max="13315" width="40.5" style="138" customWidth="1"/>
    <col min="13316" max="13316" width="5.5" style="138" customWidth="1"/>
    <col min="13317" max="13317" width="8.5" style="138" customWidth="1"/>
    <col min="13318" max="13318" width="9.83203125" style="138" customWidth="1"/>
    <col min="13319" max="13319" width="13.83203125" style="138" customWidth="1"/>
    <col min="13320" max="13323" width="11.1640625" style="138" customWidth="1"/>
    <col min="13324" max="13324" width="75.5" style="138" customWidth="1"/>
    <col min="13325" max="13325" width="45.33203125" style="138" customWidth="1"/>
    <col min="13326" max="13326" width="75.5" style="138" customWidth="1"/>
    <col min="13327" max="13327" width="45.33203125" style="138" customWidth="1"/>
    <col min="13328" max="13568" width="8.83203125" style="138"/>
    <col min="13569" max="13569" width="4.5" style="138" customWidth="1"/>
    <col min="13570" max="13570" width="11.5" style="138" customWidth="1"/>
    <col min="13571" max="13571" width="40.5" style="138" customWidth="1"/>
    <col min="13572" max="13572" width="5.5" style="138" customWidth="1"/>
    <col min="13573" max="13573" width="8.5" style="138" customWidth="1"/>
    <col min="13574" max="13574" width="9.83203125" style="138" customWidth="1"/>
    <col min="13575" max="13575" width="13.83203125" style="138" customWidth="1"/>
    <col min="13576" max="13579" width="11.1640625" style="138" customWidth="1"/>
    <col min="13580" max="13580" width="75.5" style="138" customWidth="1"/>
    <col min="13581" max="13581" width="45.33203125" style="138" customWidth="1"/>
    <col min="13582" max="13582" width="75.5" style="138" customWidth="1"/>
    <col min="13583" max="13583" width="45.33203125" style="138" customWidth="1"/>
    <col min="13584" max="13824" width="8.83203125" style="138"/>
    <col min="13825" max="13825" width="4.5" style="138" customWidth="1"/>
    <col min="13826" max="13826" width="11.5" style="138" customWidth="1"/>
    <col min="13827" max="13827" width="40.5" style="138" customWidth="1"/>
    <col min="13828" max="13828" width="5.5" style="138" customWidth="1"/>
    <col min="13829" max="13829" width="8.5" style="138" customWidth="1"/>
    <col min="13830" max="13830" width="9.83203125" style="138" customWidth="1"/>
    <col min="13831" max="13831" width="13.83203125" style="138" customWidth="1"/>
    <col min="13832" max="13835" width="11.1640625" style="138" customWidth="1"/>
    <col min="13836" max="13836" width="75.5" style="138" customWidth="1"/>
    <col min="13837" max="13837" width="45.33203125" style="138" customWidth="1"/>
    <col min="13838" max="13838" width="75.5" style="138" customWidth="1"/>
    <col min="13839" max="13839" width="45.33203125" style="138" customWidth="1"/>
    <col min="13840" max="14080" width="8.83203125" style="138"/>
    <col min="14081" max="14081" width="4.5" style="138" customWidth="1"/>
    <col min="14082" max="14082" width="11.5" style="138" customWidth="1"/>
    <col min="14083" max="14083" width="40.5" style="138" customWidth="1"/>
    <col min="14084" max="14084" width="5.5" style="138" customWidth="1"/>
    <col min="14085" max="14085" width="8.5" style="138" customWidth="1"/>
    <col min="14086" max="14086" width="9.83203125" style="138" customWidth="1"/>
    <col min="14087" max="14087" width="13.83203125" style="138" customWidth="1"/>
    <col min="14088" max="14091" width="11.1640625" style="138" customWidth="1"/>
    <col min="14092" max="14092" width="75.5" style="138" customWidth="1"/>
    <col min="14093" max="14093" width="45.33203125" style="138" customWidth="1"/>
    <col min="14094" max="14094" width="75.5" style="138" customWidth="1"/>
    <col min="14095" max="14095" width="45.33203125" style="138" customWidth="1"/>
    <col min="14096" max="14336" width="8.83203125" style="138"/>
    <col min="14337" max="14337" width="4.5" style="138" customWidth="1"/>
    <col min="14338" max="14338" width="11.5" style="138" customWidth="1"/>
    <col min="14339" max="14339" width="40.5" style="138" customWidth="1"/>
    <col min="14340" max="14340" width="5.5" style="138" customWidth="1"/>
    <col min="14341" max="14341" width="8.5" style="138" customWidth="1"/>
    <col min="14342" max="14342" width="9.83203125" style="138" customWidth="1"/>
    <col min="14343" max="14343" width="13.83203125" style="138" customWidth="1"/>
    <col min="14344" max="14347" width="11.1640625" style="138" customWidth="1"/>
    <col min="14348" max="14348" width="75.5" style="138" customWidth="1"/>
    <col min="14349" max="14349" width="45.33203125" style="138" customWidth="1"/>
    <col min="14350" max="14350" width="75.5" style="138" customWidth="1"/>
    <col min="14351" max="14351" width="45.33203125" style="138" customWidth="1"/>
    <col min="14352" max="14592" width="8.83203125" style="138"/>
    <col min="14593" max="14593" width="4.5" style="138" customWidth="1"/>
    <col min="14594" max="14594" width="11.5" style="138" customWidth="1"/>
    <col min="14595" max="14595" width="40.5" style="138" customWidth="1"/>
    <col min="14596" max="14596" width="5.5" style="138" customWidth="1"/>
    <col min="14597" max="14597" width="8.5" style="138" customWidth="1"/>
    <col min="14598" max="14598" width="9.83203125" style="138" customWidth="1"/>
    <col min="14599" max="14599" width="13.83203125" style="138" customWidth="1"/>
    <col min="14600" max="14603" width="11.1640625" style="138" customWidth="1"/>
    <col min="14604" max="14604" width="75.5" style="138" customWidth="1"/>
    <col min="14605" max="14605" width="45.33203125" style="138" customWidth="1"/>
    <col min="14606" max="14606" width="75.5" style="138" customWidth="1"/>
    <col min="14607" max="14607" width="45.33203125" style="138" customWidth="1"/>
    <col min="14608" max="14848" width="8.83203125" style="138"/>
    <col min="14849" max="14849" width="4.5" style="138" customWidth="1"/>
    <col min="14850" max="14850" width="11.5" style="138" customWidth="1"/>
    <col min="14851" max="14851" width="40.5" style="138" customWidth="1"/>
    <col min="14852" max="14852" width="5.5" style="138" customWidth="1"/>
    <col min="14853" max="14853" width="8.5" style="138" customWidth="1"/>
    <col min="14854" max="14854" width="9.83203125" style="138" customWidth="1"/>
    <col min="14855" max="14855" width="13.83203125" style="138" customWidth="1"/>
    <col min="14856" max="14859" width="11.1640625" style="138" customWidth="1"/>
    <col min="14860" max="14860" width="75.5" style="138" customWidth="1"/>
    <col min="14861" max="14861" width="45.33203125" style="138" customWidth="1"/>
    <col min="14862" max="14862" width="75.5" style="138" customWidth="1"/>
    <col min="14863" max="14863" width="45.33203125" style="138" customWidth="1"/>
    <col min="14864" max="15104" width="8.83203125" style="138"/>
    <col min="15105" max="15105" width="4.5" style="138" customWidth="1"/>
    <col min="15106" max="15106" width="11.5" style="138" customWidth="1"/>
    <col min="15107" max="15107" width="40.5" style="138" customWidth="1"/>
    <col min="15108" max="15108" width="5.5" style="138" customWidth="1"/>
    <col min="15109" max="15109" width="8.5" style="138" customWidth="1"/>
    <col min="15110" max="15110" width="9.83203125" style="138" customWidth="1"/>
    <col min="15111" max="15111" width="13.83203125" style="138" customWidth="1"/>
    <col min="15112" max="15115" width="11.1640625" style="138" customWidth="1"/>
    <col min="15116" max="15116" width="75.5" style="138" customWidth="1"/>
    <col min="15117" max="15117" width="45.33203125" style="138" customWidth="1"/>
    <col min="15118" max="15118" width="75.5" style="138" customWidth="1"/>
    <col min="15119" max="15119" width="45.33203125" style="138" customWidth="1"/>
    <col min="15120" max="15360" width="8.83203125" style="138"/>
    <col min="15361" max="15361" width="4.5" style="138" customWidth="1"/>
    <col min="15362" max="15362" width="11.5" style="138" customWidth="1"/>
    <col min="15363" max="15363" width="40.5" style="138" customWidth="1"/>
    <col min="15364" max="15364" width="5.5" style="138" customWidth="1"/>
    <col min="15365" max="15365" width="8.5" style="138" customWidth="1"/>
    <col min="15366" max="15366" width="9.83203125" style="138" customWidth="1"/>
    <col min="15367" max="15367" width="13.83203125" style="138" customWidth="1"/>
    <col min="15368" max="15371" width="11.1640625" style="138" customWidth="1"/>
    <col min="15372" max="15372" width="75.5" style="138" customWidth="1"/>
    <col min="15373" max="15373" width="45.33203125" style="138" customWidth="1"/>
    <col min="15374" max="15374" width="75.5" style="138" customWidth="1"/>
    <col min="15375" max="15375" width="45.33203125" style="138" customWidth="1"/>
    <col min="15376" max="15616" width="8.83203125" style="138"/>
    <col min="15617" max="15617" width="4.5" style="138" customWidth="1"/>
    <col min="15618" max="15618" width="11.5" style="138" customWidth="1"/>
    <col min="15619" max="15619" width="40.5" style="138" customWidth="1"/>
    <col min="15620" max="15620" width="5.5" style="138" customWidth="1"/>
    <col min="15621" max="15621" width="8.5" style="138" customWidth="1"/>
    <col min="15622" max="15622" width="9.83203125" style="138" customWidth="1"/>
    <col min="15623" max="15623" width="13.83203125" style="138" customWidth="1"/>
    <col min="15624" max="15627" width="11.1640625" style="138" customWidth="1"/>
    <col min="15628" max="15628" width="75.5" style="138" customWidth="1"/>
    <col min="15629" max="15629" width="45.33203125" style="138" customWidth="1"/>
    <col min="15630" max="15630" width="75.5" style="138" customWidth="1"/>
    <col min="15631" max="15631" width="45.33203125" style="138" customWidth="1"/>
    <col min="15632" max="15872" width="8.83203125" style="138"/>
    <col min="15873" max="15873" width="4.5" style="138" customWidth="1"/>
    <col min="15874" max="15874" width="11.5" style="138" customWidth="1"/>
    <col min="15875" max="15875" width="40.5" style="138" customWidth="1"/>
    <col min="15876" max="15876" width="5.5" style="138" customWidth="1"/>
    <col min="15877" max="15877" width="8.5" style="138" customWidth="1"/>
    <col min="15878" max="15878" width="9.83203125" style="138" customWidth="1"/>
    <col min="15879" max="15879" width="13.83203125" style="138" customWidth="1"/>
    <col min="15880" max="15883" width="11.1640625" style="138" customWidth="1"/>
    <col min="15884" max="15884" width="75.5" style="138" customWidth="1"/>
    <col min="15885" max="15885" width="45.33203125" style="138" customWidth="1"/>
    <col min="15886" max="15886" width="75.5" style="138" customWidth="1"/>
    <col min="15887" max="15887" width="45.33203125" style="138" customWidth="1"/>
    <col min="15888" max="16128" width="8.83203125" style="138"/>
    <col min="16129" max="16129" width="4.5" style="138" customWidth="1"/>
    <col min="16130" max="16130" width="11.5" style="138" customWidth="1"/>
    <col min="16131" max="16131" width="40.5" style="138" customWidth="1"/>
    <col min="16132" max="16132" width="5.5" style="138" customWidth="1"/>
    <col min="16133" max="16133" width="8.5" style="138" customWidth="1"/>
    <col min="16134" max="16134" width="9.83203125" style="138" customWidth="1"/>
    <col min="16135" max="16135" width="13.83203125" style="138" customWidth="1"/>
    <col min="16136" max="16139" width="11.1640625" style="138" customWidth="1"/>
    <col min="16140" max="16140" width="75.5" style="138" customWidth="1"/>
    <col min="16141" max="16141" width="45.33203125" style="138" customWidth="1"/>
    <col min="16142" max="16142" width="75.5" style="138" customWidth="1"/>
    <col min="16143" max="16143" width="45.33203125" style="138" customWidth="1"/>
    <col min="16144" max="16384" width="8.83203125" style="138"/>
  </cols>
  <sheetData>
    <row r="1" spans="1:82" ht="16">
      <c r="A1" s="401" t="s">
        <v>56</v>
      </c>
      <c r="B1" s="401"/>
      <c r="C1" s="401"/>
      <c r="D1" s="401"/>
      <c r="E1" s="401"/>
      <c r="F1" s="401"/>
      <c r="G1" s="401"/>
    </row>
    <row r="2" spans="1:82" ht="14.25" customHeight="1" thickBot="1">
      <c r="B2" s="139"/>
      <c r="C2" s="140"/>
      <c r="D2" s="140"/>
      <c r="E2" s="141"/>
      <c r="F2" s="140"/>
      <c r="G2" s="140"/>
    </row>
    <row r="3" spans="1:82" ht="14" thickTop="1">
      <c r="A3" s="375" t="s">
        <v>42</v>
      </c>
      <c r="B3" s="376"/>
      <c r="C3" s="95" t="str">
        <f>CONCATENATE(cislostavby," ",nazevstavby)</f>
        <v xml:space="preserve"> Šumavská 525/33</v>
      </c>
      <c r="D3" s="96"/>
      <c r="E3" s="142" t="s">
        <v>57</v>
      </c>
      <c r="F3" s="143">
        <f>[1]Rekapitulace!H1</f>
        <v>0</v>
      </c>
      <c r="G3" s="144"/>
    </row>
    <row r="4" spans="1:82" ht="14" thickBot="1">
      <c r="A4" s="402" t="s">
        <v>44</v>
      </c>
      <c r="B4" s="378"/>
      <c r="C4" s="101" t="s">
        <v>604</v>
      </c>
      <c r="D4" s="102"/>
      <c r="E4" s="403" t="str">
        <f>[1]Rekapitulace!G2</f>
        <v>Střecha</v>
      </c>
      <c r="F4" s="404"/>
      <c r="G4" s="405"/>
    </row>
    <row r="5" spans="1:82" ht="14" thickTop="1">
      <c r="A5" s="145"/>
    </row>
    <row r="6" spans="1:82" ht="24">
      <c r="A6" s="148" t="s">
        <v>58</v>
      </c>
      <c r="B6" s="149" t="s">
        <v>59</v>
      </c>
      <c r="C6" s="149" t="s">
        <v>60</v>
      </c>
      <c r="D6" s="149" t="s">
        <v>61</v>
      </c>
      <c r="E6" s="149" t="s">
        <v>62</v>
      </c>
      <c r="F6" s="149" t="s">
        <v>63</v>
      </c>
      <c r="G6" s="151" t="s">
        <v>64</v>
      </c>
      <c r="H6" s="270" t="s">
        <v>245</v>
      </c>
      <c r="I6" s="270" t="s">
        <v>246</v>
      </c>
      <c r="J6" s="270" t="s">
        <v>247</v>
      </c>
      <c r="K6" s="270" t="s">
        <v>248</v>
      </c>
    </row>
    <row r="7" spans="1:82">
      <c r="A7" s="152" t="s">
        <v>65</v>
      </c>
      <c r="B7" s="153" t="s">
        <v>249</v>
      </c>
      <c r="C7" s="154" t="s">
        <v>250</v>
      </c>
      <c r="D7" s="155"/>
      <c r="E7" s="271"/>
      <c r="F7" s="271"/>
      <c r="G7" s="272"/>
      <c r="H7" s="273"/>
      <c r="I7" s="274"/>
      <c r="J7" s="273"/>
      <c r="K7" s="274"/>
      <c r="Q7" s="157">
        <v>1</v>
      </c>
    </row>
    <row r="8" spans="1:82" ht="24">
      <c r="A8" s="275">
        <v>1</v>
      </c>
      <c r="B8" s="276" t="s">
        <v>251</v>
      </c>
      <c r="C8" s="158" t="s">
        <v>252</v>
      </c>
      <c r="D8" s="159" t="s">
        <v>253</v>
      </c>
      <c r="E8" s="277">
        <v>1</v>
      </c>
      <c r="F8" s="277"/>
      <c r="G8" s="278">
        <f>E8*F8</f>
        <v>0</v>
      </c>
      <c r="H8" s="279">
        <v>0</v>
      </c>
      <c r="I8" s="279">
        <f>E8*H8</f>
        <v>0</v>
      </c>
      <c r="J8" s="279">
        <v>0</v>
      </c>
      <c r="K8" s="279">
        <f>E8*J8</f>
        <v>0</v>
      </c>
      <c r="Q8" s="157">
        <v>2</v>
      </c>
      <c r="AA8" s="138">
        <v>12</v>
      </c>
      <c r="AB8" s="138">
        <v>0</v>
      </c>
      <c r="AC8" s="138">
        <v>72</v>
      </c>
      <c r="BB8" s="138">
        <v>1</v>
      </c>
      <c r="BC8" s="138">
        <f>IF(BB8=1,G8,0)</f>
        <v>0</v>
      </c>
      <c r="BD8" s="138">
        <f>IF(BB8=2,G8,0)</f>
        <v>0</v>
      </c>
      <c r="BE8" s="138">
        <f>IF(BB8=3,G8,0)</f>
        <v>0</v>
      </c>
      <c r="BF8" s="138">
        <f>IF(BB8=4,G8,0)</f>
        <v>0</v>
      </c>
      <c r="BG8" s="138">
        <f>IF(BB8=5,G8,0)</f>
        <v>0</v>
      </c>
      <c r="CA8" s="138">
        <v>12</v>
      </c>
      <c r="CB8" s="138">
        <v>0</v>
      </c>
      <c r="CC8" s="157"/>
      <c r="CD8" s="157"/>
    </row>
    <row r="9" spans="1:82">
      <c r="A9" s="161"/>
      <c r="B9" s="162" t="s">
        <v>66</v>
      </c>
      <c r="C9" s="163" t="str">
        <f>CONCATENATE(B7," ",C7)</f>
        <v>03 Vedlejší náklady</v>
      </c>
      <c r="D9" s="164"/>
      <c r="E9" s="165"/>
      <c r="F9" s="166"/>
      <c r="G9" s="167">
        <f>SUM(G7:G8)</f>
        <v>0</v>
      </c>
      <c r="H9" s="280"/>
      <c r="I9" s="281">
        <f>SUM(I7:I8)</f>
        <v>0</v>
      </c>
      <c r="J9" s="280"/>
      <c r="K9" s="281">
        <f>SUM(K7:K8)</f>
        <v>0</v>
      </c>
      <c r="Q9" s="157">
        <v>4</v>
      </c>
      <c r="BC9" s="168">
        <f>SUM(BC7:BC8)</f>
        <v>0</v>
      </c>
      <c r="BD9" s="168">
        <f>SUM(BD7:BD8)</f>
        <v>0</v>
      </c>
      <c r="BE9" s="168">
        <f>SUM(BE7:BE8)</f>
        <v>0</v>
      </c>
      <c r="BF9" s="168">
        <f>SUM(BF7:BF8)</f>
        <v>0</v>
      </c>
      <c r="BG9" s="168">
        <f>SUM(BG7:BG8)</f>
        <v>0</v>
      </c>
    </row>
    <row r="10" spans="1:82">
      <c r="A10" s="152" t="s">
        <v>65</v>
      </c>
      <c r="B10" s="153" t="s">
        <v>254</v>
      </c>
      <c r="C10" s="154" t="s">
        <v>255</v>
      </c>
      <c r="D10" s="155"/>
      <c r="E10" s="271"/>
      <c r="F10" s="271"/>
      <c r="G10" s="272"/>
      <c r="H10" s="273"/>
      <c r="I10" s="274"/>
      <c r="J10" s="273"/>
      <c r="K10" s="274"/>
      <c r="Q10" s="157">
        <v>1</v>
      </c>
    </row>
    <row r="11" spans="1:82">
      <c r="A11" s="275">
        <v>2</v>
      </c>
      <c r="B11" s="276" t="s">
        <v>256</v>
      </c>
      <c r="C11" s="158" t="s">
        <v>636</v>
      </c>
      <c r="D11" s="159" t="s">
        <v>103</v>
      </c>
      <c r="E11" s="277">
        <v>59.87</v>
      </c>
      <c r="F11" s="277"/>
      <c r="G11" s="278">
        <f>E11*F11</f>
        <v>0</v>
      </c>
      <c r="H11" s="279">
        <v>0</v>
      </c>
      <c r="I11" s="279">
        <f>E11*H11</f>
        <v>0</v>
      </c>
      <c r="J11" s="279">
        <v>0</v>
      </c>
      <c r="K11" s="279">
        <f>E11*J11</f>
        <v>0</v>
      </c>
      <c r="Q11" s="157">
        <v>2</v>
      </c>
      <c r="AA11" s="138">
        <v>1</v>
      </c>
      <c r="AB11" s="138">
        <v>1</v>
      </c>
      <c r="AC11" s="138">
        <v>1</v>
      </c>
      <c r="BB11" s="138">
        <v>1</v>
      </c>
      <c r="BC11" s="138">
        <f>IF(BB11=1,G11,0)</f>
        <v>0</v>
      </c>
      <c r="BD11" s="138">
        <f>IF(BB11=2,G11,0)</f>
        <v>0</v>
      </c>
      <c r="BE11" s="138">
        <f>IF(BB11=3,G11,0)</f>
        <v>0</v>
      </c>
      <c r="BF11" s="138">
        <f>IF(BB11=4,G11,0)</f>
        <v>0</v>
      </c>
      <c r="BG11" s="138">
        <f>IF(BB11=5,G11,0)</f>
        <v>0</v>
      </c>
      <c r="CA11" s="138">
        <v>1</v>
      </c>
      <c r="CB11" s="138">
        <v>1</v>
      </c>
      <c r="CC11" s="157"/>
      <c r="CD11" s="157"/>
    </row>
    <row r="12" spans="1:82">
      <c r="A12" s="275">
        <v>3</v>
      </c>
      <c r="B12" s="276" t="s">
        <v>257</v>
      </c>
      <c r="C12" s="158" t="s">
        <v>637</v>
      </c>
      <c r="D12" s="159" t="s">
        <v>78</v>
      </c>
      <c r="E12" s="277">
        <v>40.46</v>
      </c>
      <c r="F12" s="277"/>
      <c r="G12" s="278">
        <f>E12*F12</f>
        <v>0</v>
      </c>
      <c r="H12" s="279">
        <v>0</v>
      </c>
      <c r="I12" s="279">
        <f>E12*H12</f>
        <v>0</v>
      </c>
      <c r="J12" s="279">
        <v>0</v>
      </c>
      <c r="K12" s="279">
        <f>E12*J12</f>
        <v>0</v>
      </c>
      <c r="Q12" s="157">
        <v>2</v>
      </c>
      <c r="AA12" s="138">
        <v>1</v>
      </c>
      <c r="AB12" s="138">
        <v>1</v>
      </c>
      <c r="AC12" s="138">
        <v>1</v>
      </c>
      <c r="BB12" s="138">
        <v>1</v>
      </c>
      <c r="BC12" s="138">
        <f>IF(BB12=1,G12,0)</f>
        <v>0</v>
      </c>
      <c r="BD12" s="138">
        <f>IF(BB12=2,G12,0)</f>
        <v>0</v>
      </c>
      <c r="BE12" s="138">
        <f>IF(BB12=3,G12,0)</f>
        <v>0</v>
      </c>
      <c r="BF12" s="138">
        <f>IF(BB12=4,G12,0)</f>
        <v>0</v>
      </c>
      <c r="BG12" s="138">
        <f>IF(BB12=5,G12,0)</f>
        <v>0</v>
      </c>
      <c r="CA12" s="138">
        <v>1</v>
      </c>
      <c r="CB12" s="138">
        <v>1</v>
      </c>
      <c r="CC12" s="157"/>
      <c r="CD12" s="157"/>
    </row>
    <row r="13" spans="1:82">
      <c r="A13" s="275">
        <v>4</v>
      </c>
      <c r="B13" s="276" t="s">
        <v>258</v>
      </c>
      <c r="C13" s="158" t="s">
        <v>259</v>
      </c>
      <c r="D13" s="159" t="s">
        <v>78</v>
      </c>
      <c r="E13" s="277">
        <v>41</v>
      </c>
      <c r="F13" s="277"/>
      <c r="G13" s="278">
        <f>E13*F13</f>
        <v>0</v>
      </c>
      <c r="H13" s="279">
        <v>0</v>
      </c>
      <c r="I13" s="279">
        <f>E13*H13</f>
        <v>0</v>
      </c>
      <c r="J13" s="279">
        <v>0</v>
      </c>
      <c r="K13" s="279">
        <f>E13*J13</f>
        <v>0</v>
      </c>
      <c r="Q13" s="157">
        <v>2</v>
      </c>
      <c r="AA13" s="138">
        <v>12</v>
      </c>
      <c r="AB13" s="138">
        <v>0</v>
      </c>
      <c r="AC13" s="138">
        <v>50</v>
      </c>
      <c r="BB13" s="138">
        <v>1</v>
      </c>
      <c r="BC13" s="138">
        <f>IF(BB13=1,G13,0)</f>
        <v>0</v>
      </c>
      <c r="BD13" s="138">
        <f>IF(BB13=2,G13,0)</f>
        <v>0</v>
      </c>
      <c r="BE13" s="138">
        <f>IF(BB13=3,G13,0)</f>
        <v>0</v>
      </c>
      <c r="BF13" s="138">
        <f>IF(BB13=4,G13,0)</f>
        <v>0</v>
      </c>
      <c r="BG13" s="138">
        <f>IF(BB13=5,G13,0)</f>
        <v>0</v>
      </c>
      <c r="CA13" s="138">
        <v>12</v>
      </c>
      <c r="CB13" s="138">
        <v>0</v>
      </c>
      <c r="CC13" s="157"/>
      <c r="CD13" s="157"/>
    </row>
    <row r="14" spans="1:82">
      <c r="A14" s="275">
        <v>5</v>
      </c>
      <c r="B14" s="276" t="s">
        <v>260</v>
      </c>
      <c r="C14" s="158" t="s">
        <v>638</v>
      </c>
      <c r="D14" s="159" t="s">
        <v>103</v>
      </c>
      <c r="E14" s="277">
        <v>60.468699999999998</v>
      </c>
      <c r="F14" s="277"/>
      <c r="G14" s="278">
        <f>E14*F14</f>
        <v>0</v>
      </c>
      <c r="H14" s="279">
        <v>1.3140000000000001E-2</v>
      </c>
      <c r="I14" s="279">
        <f>E14*H14</f>
        <v>0.794558718</v>
      </c>
      <c r="J14" s="279">
        <v>0</v>
      </c>
      <c r="K14" s="279">
        <f>E14*J14</f>
        <v>0</v>
      </c>
      <c r="Q14" s="157">
        <v>2</v>
      </c>
      <c r="AA14" s="138">
        <v>3</v>
      </c>
      <c r="AB14" s="138">
        <v>1</v>
      </c>
      <c r="AC14" s="138">
        <v>61210143</v>
      </c>
      <c r="BB14" s="138">
        <v>1</v>
      </c>
      <c r="BC14" s="138">
        <f>IF(BB14=1,G14,0)</f>
        <v>0</v>
      </c>
      <c r="BD14" s="138">
        <f>IF(BB14=2,G14,0)</f>
        <v>0</v>
      </c>
      <c r="BE14" s="138">
        <f>IF(BB14=3,G14,0)</f>
        <v>0</v>
      </c>
      <c r="BF14" s="138">
        <f>IF(BB14=4,G14,0)</f>
        <v>0</v>
      </c>
      <c r="BG14" s="138">
        <f>IF(BB14=5,G14,0)</f>
        <v>0</v>
      </c>
      <c r="CA14" s="138">
        <v>3</v>
      </c>
      <c r="CB14" s="138">
        <v>1</v>
      </c>
      <c r="CC14" s="157"/>
      <c r="CD14" s="157"/>
    </row>
    <row r="15" spans="1:82">
      <c r="A15" s="161"/>
      <c r="B15" s="162" t="s">
        <v>66</v>
      </c>
      <c r="C15" s="163" t="str">
        <f>CONCATENATE(B10," ",C10)</f>
        <v>4 Vodorovné konstrukce</v>
      </c>
      <c r="D15" s="164"/>
      <c r="E15" s="165"/>
      <c r="F15" s="166"/>
      <c r="G15" s="167">
        <f>SUM(G10:G14)</f>
        <v>0</v>
      </c>
      <c r="H15" s="280"/>
      <c r="I15" s="281">
        <f>SUM(I10:I14)</f>
        <v>0.794558718</v>
      </c>
      <c r="J15" s="280"/>
      <c r="K15" s="281">
        <f>SUM(K10:K14)</f>
        <v>0</v>
      </c>
      <c r="Q15" s="157">
        <v>4</v>
      </c>
      <c r="BC15" s="168">
        <f>SUM(BC10:BC14)</f>
        <v>0</v>
      </c>
      <c r="BD15" s="168">
        <f>SUM(BD10:BD14)</f>
        <v>0</v>
      </c>
      <c r="BE15" s="168">
        <f>SUM(BE10:BE14)</f>
        <v>0</v>
      </c>
      <c r="BF15" s="168">
        <f>SUM(BF10:BF14)</f>
        <v>0</v>
      </c>
      <c r="BG15" s="168">
        <f>SUM(BG10:BG14)</f>
        <v>0</v>
      </c>
    </row>
    <row r="16" spans="1:82">
      <c r="A16" s="152" t="s">
        <v>65</v>
      </c>
      <c r="B16" s="153" t="s">
        <v>261</v>
      </c>
      <c r="C16" s="154" t="s">
        <v>262</v>
      </c>
      <c r="D16" s="155"/>
      <c r="E16" s="271"/>
      <c r="F16" s="271"/>
      <c r="G16" s="272"/>
      <c r="H16" s="273"/>
      <c r="I16" s="274"/>
      <c r="J16" s="273"/>
      <c r="K16" s="274"/>
      <c r="Q16" s="157">
        <v>1</v>
      </c>
    </row>
    <row r="17" spans="1:82">
      <c r="A17" s="275">
        <v>6</v>
      </c>
      <c r="B17" s="276" t="s">
        <v>263</v>
      </c>
      <c r="C17" s="158" t="s">
        <v>264</v>
      </c>
      <c r="D17" s="159" t="s">
        <v>103</v>
      </c>
      <c r="E17" s="277">
        <v>46.371299999999998</v>
      </c>
      <c r="F17" s="277"/>
      <c r="G17" s="278">
        <f>E17*F17</f>
        <v>0</v>
      </c>
      <c r="H17" s="279">
        <v>3.7100000000000002E-3</v>
      </c>
      <c r="I17" s="279">
        <f>E17*H17</f>
        <v>0.172037523</v>
      </c>
      <c r="J17" s="279">
        <v>0</v>
      </c>
      <c r="K17" s="279">
        <f>E17*J17</f>
        <v>0</v>
      </c>
      <c r="Q17" s="157">
        <v>2</v>
      </c>
      <c r="AA17" s="138">
        <v>1</v>
      </c>
      <c r="AB17" s="138">
        <v>1</v>
      </c>
      <c r="AC17" s="138">
        <v>1</v>
      </c>
      <c r="BB17" s="138">
        <v>1</v>
      </c>
      <c r="BC17" s="138">
        <f>IF(BB17=1,G17,0)</f>
        <v>0</v>
      </c>
      <c r="BD17" s="138">
        <f>IF(BB17=2,G17,0)</f>
        <v>0</v>
      </c>
      <c r="BE17" s="138">
        <f>IF(BB17=3,G17,0)</f>
        <v>0</v>
      </c>
      <c r="BF17" s="138">
        <f>IF(BB17=4,G17,0)</f>
        <v>0</v>
      </c>
      <c r="BG17" s="138">
        <f>IF(BB17=5,G17,0)</f>
        <v>0</v>
      </c>
      <c r="CA17" s="138">
        <v>1</v>
      </c>
      <c r="CB17" s="138">
        <v>1</v>
      </c>
      <c r="CC17" s="157"/>
      <c r="CD17" s="157"/>
    </row>
    <row r="18" spans="1:82">
      <c r="A18" s="275">
        <v>7</v>
      </c>
      <c r="B18" s="276" t="s">
        <v>265</v>
      </c>
      <c r="C18" s="158" t="s">
        <v>266</v>
      </c>
      <c r="D18" s="159" t="s">
        <v>103</v>
      </c>
      <c r="E18" s="277">
        <v>62.09</v>
      </c>
      <c r="F18" s="277"/>
      <c r="G18" s="278">
        <f>E18*F18</f>
        <v>0</v>
      </c>
      <c r="H18" s="279">
        <v>2.1700000000000001E-3</v>
      </c>
      <c r="I18" s="279">
        <f>E18*H18</f>
        <v>0.1347353</v>
      </c>
      <c r="J18" s="279">
        <v>0</v>
      </c>
      <c r="K18" s="279">
        <f>E18*J18</f>
        <v>0</v>
      </c>
      <c r="Q18" s="157">
        <v>2</v>
      </c>
      <c r="AA18" s="138">
        <v>1</v>
      </c>
      <c r="AB18" s="138">
        <v>1</v>
      </c>
      <c r="AC18" s="138">
        <v>1</v>
      </c>
      <c r="BB18" s="138">
        <v>1</v>
      </c>
      <c r="BC18" s="138">
        <f>IF(BB18=1,G18,0)</f>
        <v>0</v>
      </c>
      <c r="BD18" s="138">
        <f>IF(BB18=2,G18,0)</f>
        <v>0</v>
      </c>
      <c r="BE18" s="138">
        <f>IF(BB18=3,G18,0)</f>
        <v>0</v>
      </c>
      <c r="BF18" s="138">
        <f>IF(BB18=4,G18,0)</f>
        <v>0</v>
      </c>
      <c r="BG18" s="138">
        <f>IF(BB18=5,G18,0)</f>
        <v>0</v>
      </c>
      <c r="CA18" s="138">
        <v>1</v>
      </c>
      <c r="CB18" s="138">
        <v>1</v>
      </c>
      <c r="CC18" s="157"/>
      <c r="CD18" s="157"/>
    </row>
    <row r="19" spans="1:82">
      <c r="A19" s="161"/>
      <c r="B19" s="162" t="s">
        <v>66</v>
      </c>
      <c r="C19" s="163" t="str">
        <f>CONCATENATE(B16," ",C16)</f>
        <v>61 Upravy povrchů vnitřní</v>
      </c>
      <c r="D19" s="164"/>
      <c r="E19" s="165"/>
      <c r="F19" s="166"/>
      <c r="G19" s="167">
        <f>SUM(G16:G18)</f>
        <v>0</v>
      </c>
      <c r="H19" s="280"/>
      <c r="I19" s="281">
        <f>SUM(I16:I18)</f>
        <v>0.30677282299999997</v>
      </c>
      <c r="J19" s="280"/>
      <c r="K19" s="281">
        <f>SUM(K16:K18)</f>
        <v>0</v>
      </c>
      <c r="Q19" s="157">
        <v>4</v>
      </c>
      <c r="BC19" s="168">
        <f>SUM(BC16:BC18)</f>
        <v>0</v>
      </c>
      <c r="BD19" s="168">
        <f>SUM(BD16:BD18)</f>
        <v>0</v>
      </c>
      <c r="BE19" s="168">
        <f>SUM(BE16:BE18)</f>
        <v>0</v>
      </c>
      <c r="BF19" s="168">
        <f>SUM(BF16:BF18)</f>
        <v>0</v>
      </c>
      <c r="BG19" s="168">
        <f>SUM(BG16:BG18)</f>
        <v>0</v>
      </c>
    </row>
    <row r="20" spans="1:82">
      <c r="A20" s="152" t="s">
        <v>65</v>
      </c>
      <c r="B20" s="153" t="s">
        <v>67</v>
      </c>
      <c r="C20" s="154" t="s">
        <v>68</v>
      </c>
      <c r="D20" s="155"/>
      <c r="E20" s="271"/>
      <c r="F20" s="271"/>
      <c r="G20" s="272"/>
      <c r="H20" s="273"/>
      <c r="I20" s="274"/>
      <c r="J20" s="273"/>
      <c r="K20" s="274"/>
      <c r="Q20" s="157">
        <v>1</v>
      </c>
    </row>
    <row r="21" spans="1:82">
      <c r="A21" s="275">
        <v>8</v>
      </c>
      <c r="B21" s="276" t="s">
        <v>267</v>
      </c>
      <c r="C21" s="190" t="s">
        <v>615</v>
      </c>
      <c r="D21" s="159" t="s">
        <v>103</v>
      </c>
      <c r="E21" s="277">
        <v>46.371299999999998</v>
      </c>
      <c r="F21" s="277"/>
      <c r="G21" s="278">
        <f>E21*F21</f>
        <v>0</v>
      </c>
      <c r="H21" s="279">
        <v>8.9200000000000008E-3</v>
      </c>
      <c r="I21" s="279">
        <f>E21*H21</f>
        <v>0.413631996</v>
      </c>
      <c r="J21" s="279">
        <v>0</v>
      </c>
      <c r="K21" s="279">
        <f>E21*J21</f>
        <v>0</v>
      </c>
      <c r="Q21" s="157">
        <v>2</v>
      </c>
      <c r="AA21" s="138">
        <v>1</v>
      </c>
      <c r="AB21" s="138">
        <v>1</v>
      </c>
      <c r="AC21" s="138">
        <v>1</v>
      </c>
      <c r="BB21" s="138">
        <v>1</v>
      </c>
      <c r="BC21" s="138">
        <f>IF(BB21=1,G21,0)</f>
        <v>0</v>
      </c>
      <c r="BD21" s="138">
        <f>IF(BB21=2,G21,0)</f>
        <v>0</v>
      </c>
      <c r="BE21" s="138">
        <f>IF(BB21=3,G21,0)</f>
        <v>0</v>
      </c>
      <c r="BF21" s="138">
        <f>IF(BB21=4,G21,0)</f>
        <v>0</v>
      </c>
      <c r="BG21" s="138">
        <f>IF(BB21=5,G21,0)</f>
        <v>0</v>
      </c>
      <c r="CA21" s="138">
        <v>1</v>
      </c>
      <c r="CB21" s="138">
        <v>1</v>
      </c>
      <c r="CC21" s="157"/>
      <c r="CD21" s="157"/>
    </row>
    <row r="22" spans="1:82" ht="24">
      <c r="A22" s="275">
        <v>9</v>
      </c>
      <c r="B22" s="276" t="s">
        <v>268</v>
      </c>
      <c r="C22" s="158" t="s">
        <v>269</v>
      </c>
      <c r="D22" s="159" t="s">
        <v>103</v>
      </c>
      <c r="E22" s="277">
        <v>0.75</v>
      </c>
      <c r="F22" s="277"/>
      <c r="G22" s="278">
        <f>E22*F22</f>
        <v>0</v>
      </c>
      <c r="H22" s="279">
        <v>8.4000000000000003E-4</v>
      </c>
      <c r="I22" s="279">
        <f>E22*H22</f>
        <v>6.3000000000000003E-4</v>
      </c>
      <c r="J22" s="279">
        <v>0</v>
      </c>
      <c r="K22" s="279">
        <f>E22*J22</f>
        <v>0</v>
      </c>
      <c r="Q22" s="157">
        <v>2</v>
      </c>
      <c r="AA22" s="138">
        <v>1</v>
      </c>
      <c r="AB22" s="138">
        <v>0</v>
      </c>
      <c r="AC22" s="138">
        <v>0</v>
      </c>
      <c r="BB22" s="138">
        <v>1</v>
      </c>
      <c r="BC22" s="138">
        <f>IF(BB22=1,G22,0)</f>
        <v>0</v>
      </c>
      <c r="BD22" s="138">
        <f>IF(BB22=2,G22,0)</f>
        <v>0</v>
      </c>
      <c r="BE22" s="138">
        <f>IF(BB22=3,G22,0)</f>
        <v>0</v>
      </c>
      <c r="BF22" s="138">
        <f>IF(BB22=4,G22,0)</f>
        <v>0</v>
      </c>
      <c r="BG22" s="138">
        <f>IF(BB22=5,G22,0)</f>
        <v>0</v>
      </c>
      <c r="CA22" s="138">
        <v>1</v>
      </c>
      <c r="CB22" s="138">
        <v>0</v>
      </c>
      <c r="CC22" s="157"/>
      <c r="CD22" s="157"/>
    </row>
    <row r="23" spans="1:82">
      <c r="A23" s="275">
        <v>10</v>
      </c>
      <c r="B23" s="276" t="s">
        <v>270</v>
      </c>
      <c r="C23" s="158" t="s">
        <v>271</v>
      </c>
      <c r="D23" s="159" t="s">
        <v>103</v>
      </c>
      <c r="E23" s="277">
        <v>0.75749999999999995</v>
      </c>
      <c r="F23" s="277"/>
      <c r="G23" s="278">
        <f>E23*F23</f>
        <v>0</v>
      </c>
      <c r="H23" s="279">
        <v>0.13200000000000001</v>
      </c>
      <c r="I23" s="279">
        <f>E23*H23</f>
        <v>9.9989999999999996E-2</v>
      </c>
      <c r="J23" s="279">
        <v>0</v>
      </c>
      <c r="K23" s="279">
        <f>E23*J23</f>
        <v>0</v>
      </c>
      <c r="Q23" s="157">
        <v>2</v>
      </c>
      <c r="AA23" s="138">
        <v>3</v>
      </c>
      <c r="AB23" s="138">
        <v>1</v>
      </c>
      <c r="AC23" s="138">
        <v>59245620</v>
      </c>
      <c r="BB23" s="138">
        <v>1</v>
      </c>
      <c r="BC23" s="138">
        <f>IF(BB23=1,G23,0)</f>
        <v>0</v>
      </c>
      <c r="BD23" s="138">
        <f>IF(BB23=2,G23,0)</f>
        <v>0</v>
      </c>
      <c r="BE23" s="138">
        <f>IF(BB23=3,G23,0)</f>
        <v>0</v>
      </c>
      <c r="BF23" s="138">
        <f>IF(BB23=4,G23,0)</f>
        <v>0</v>
      </c>
      <c r="BG23" s="138">
        <f>IF(BB23=5,G23,0)</f>
        <v>0</v>
      </c>
      <c r="CA23" s="138">
        <v>3</v>
      </c>
      <c r="CB23" s="138">
        <v>1</v>
      </c>
      <c r="CC23" s="157"/>
      <c r="CD23" s="157"/>
    </row>
    <row r="24" spans="1:82">
      <c r="A24" s="161"/>
      <c r="B24" s="162" t="s">
        <v>66</v>
      </c>
      <c r="C24" s="163" t="str">
        <f>CONCATENATE(B20," ",C20)</f>
        <v>63 Podlahy a podlahové konstrukce</v>
      </c>
      <c r="D24" s="164"/>
      <c r="E24" s="165"/>
      <c r="F24" s="166"/>
      <c r="G24" s="167">
        <f>SUM(G20:G23)</f>
        <v>0</v>
      </c>
      <c r="H24" s="280"/>
      <c r="I24" s="281">
        <f>SUM(I20:I23)</f>
        <v>0.51425199600000004</v>
      </c>
      <c r="J24" s="280"/>
      <c r="K24" s="281">
        <f>SUM(K20:K23)</f>
        <v>0</v>
      </c>
      <c r="Q24" s="157">
        <v>4</v>
      </c>
      <c r="BC24" s="168">
        <f>SUM(BC20:BC23)</f>
        <v>0</v>
      </c>
      <c r="BD24" s="168">
        <f>SUM(BD20:BD23)</f>
        <v>0</v>
      </c>
      <c r="BE24" s="168">
        <f>SUM(BE20:BE23)</f>
        <v>0</v>
      </c>
      <c r="BF24" s="168">
        <f>SUM(BF20:BF23)</f>
        <v>0</v>
      </c>
      <c r="BG24" s="168">
        <f>SUM(BG20:BG23)</f>
        <v>0</v>
      </c>
    </row>
    <row r="25" spans="1:82">
      <c r="A25" s="152" t="s">
        <v>65</v>
      </c>
      <c r="B25" s="153" t="s">
        <v>272</v>
      </c>
      <c r="C25" s="154" t="s">
        <v>273</v>
      </c>
      <c r="D25" s="155"/>
      <c r="E25" s="271"/>
      <c r="F25" s="271"/>
      <c r="G25" s="272"/>
      <c r="H25" s="273"/>
      <c r="I25" s="274"/>
      <c r="J25" s="273"/>
      <c r="K25" s="274"/>
      <c r="Q25" s="157">
        <v>1</v>
      </c>
    </row>
    <row r="26" spans="1:82">
      <c r="A26" s="275">
        <v>11</v>
      </c>
      <c r="B26" s="276" t="s">
        <v>274</v>
      </c>
      <c r="C26" s="158" t="s">
        <v>275</v>
      </c>
      <c r="D26" s="159" t="s">
        <v>81</v>
      </c>
      <c r="E26" s="277">
        <v>1</v>
      </c>
      <c r="F26" s="277"/>
      <c r="G26" s="278">
        <f>E26*F26</f>
        <v>0</v>
      </c>
      <c r="H26" s="279">
        <v>7.0200000000000002E-3</v>
      </c>
      <c r="I26" s="279">
        <f>E26*H26</f>
        <v>7.0200000000000002E-3</v>
      </c>
      <c r="J26" s="279">
        <v>0</v>
      </c>
      <c r="K26" s="279">
        <f>E26*J26</f>
        <v>0</v>
      </c>
      <c r="Q26" s="157">
        <v>2</v>
      </c>
      <c r="AA26" s="138">
        <v>1</v>
      </c>
      <c r="AB26" s="138">
        <v>1</v>
      </c>
      <c r="AC26" s="138">
        <v>1</v>
      </c>
      <c r="BB26" s="138">
        <v>1</v>
      </c>
      <c r="BC26" s="138">
        <f>IF(BB26=1,G26,0)</f>
        <v>0</v>
      </c>
      <c r="BD26" s="138">
        <f>IF(BB26=2,G26,0)</f>
        <v>0</v>
      </c>
      <c r="BE26" s="138">
        <f>IF(BB26=3,G26,0)</f>
        <v>0</v>
      </c>
      <c r="BF26" s="138">
        <f>IF(BB26=4,G26,0)</f>
        <v>0</v>
      </c>
      <c r="BG26" s="138">
        <f>IF(BB26=5,G26,0)</f>
        <v>0</v>
      </c>
      <c r="CA26" s="138">
        <v>1</v>
      </c>
      <c r="CB26" s="138">
        <v>1</v>
      </c>
      <c r="CC26" s="157"/>
      <c r="CD26" s="157"/>
    </row>
    <row r="27" spans="1:82">
      <c r="A27" s="275">
        <v>12</v>
      </c>
      <c r="B27" s="276" t="s">
        <v>276</v>
      </c>
      <c r="C27" s="190" t="s">
        <v>616</v>
      </c>
      <c r="D27" s="159" t="s">
        <v>81</v>
      </c>
      <c r="E27" s="277">
        <v>1</v>
      </c>
      <c r="F27" s="277"/>
      <c r="G27" s="278">
        <f>E27*F27</f>
        <v>0</v>
      </c>
      <c r="H27" s="279">
        <v>4.8000000000000001E-2</v>
      </c>
      <c r="I27" s="279">
        <f>E27*H27</f>
        <v>4.8000000000000001E-2</v>
      </c>
      <c r="J27" s="279">
        <v>0</v>
      </c>
      <c r="K27" s="279">
        <f>E27*J27</f>
        <v>0</v>
      </c>
      <c r="Q27" s="157">
        <v>2</v>
      </c>
      <c r="AA27" s="138">
        <v>3</v>
      </c>
      <c r="AB27" s="138">
        <v>1</v>
      </c>
      <c r="AC27" s="138">
        <v>28697486</v>
      </c>
      <c r="BB27" s="138">
        <v>1</v>
      </c>
      <c r="BC27" s="138">
        <f>IF(BB27=1,G27,0)</f>
        <v>0</v>
      </c>
      <c r="BD27" s="138">
        <f>IF(BB27=2,G27,0)</f>
        <v>0</v>
      </c>
      <c r="BE27" s="138">
        <f>IF(BB27=3,G27,0)</f>
        <v>0</v>
      </c>
      <c r="BF27" s="138">
        <f>IF(BB27=4,G27,0)</f>
        <v>0</v>
      </c>
      <c r="BG27" s="138">
        <f>IF(BB27=5,G27,0)</f>
        <v>0</v>
      </c>
      <c r="CA27" s="138">
        <v>3</v>
      </c>
      <c r="CB27" s="138">
        <v>1</v>
      </c>
      <c r="CC27" s="157"/>
      <c r="CD27" s="157"/>
    </row>
    <row r="28" spans="1:82">
      <c r="A28" s="161"/>
      <c r="B28" s="162" t="s">
        <v>66</v>
      </c>
      <c r="C28" s="163" t="str">
        <f>CONCATENATE(B25," ",C25)</f>
        <v>8 Trubní vedení</v>
      </c>
      <c r="D28" s="164"/>
      <c r="E28" s="165"/>
      <c r="F28" s="166"/>
      <c r="G28" s="167">
        <f>SUM(G25:G27)</f>
        <v>0</v>
      </c>
      <c r="H28" s="280"/>
      <c r="I28" s="281">
        <f>SUM(I25:I27)</f>
        <v>5.5019999999999999E-2</v>
      </c>
      <c r="J28" s="280"/>
      <c r="K28" s="281">
        <f>SUM(K25:K27)</f>
        <v>0</v>
      </c>
      <c r="Q28" s="157">
        <v>4</v>
      </c>
      <c r="BC28" s="168">
        <f>SUM(BC25:BC27)</f>
        <v>0</v>
      </c>
      <c r="BD28" s="168">
        <f>SUM(BD25:BD27)</f>
        <v>0</v>
      </c>
      <c r="BE28" s="168">
        <f>SUM(BE25:BE27)</f>
        <v>0</v>
      </c>
      <c r="BF28" s="168">
        <f>SUM(BF25:BF27)</f>
        <v>0</v>
      </c>
      <c r="BG28" s="168">
        <f>SUM(BG25:BG27)</f>
        <v>0</v>
      </c>
    </row>
    <row r="29" spans="1:82">
      <c r="A29" s="152" t="s">
        <v>65</v>
      </c>
      <c r="B29" s="153" t="s">
        <v>277</v>
      </c>
      <c r="C29" s="154" t="s">
        <v>278</v>
      </c>
      <c r="D29" s="155"/>
      <c r="E29" s="271"/>
      <c r="F29" s="271"/>
      <c r="G29" s="272"/>
      <c r="H29" s="273"/>
      <c r="I29" s="274"/>
      <c r="J29" s="273"/>
      <c r="K29" s="274"/>
      <c r="Q29" s="157">
        <v>1</v>
      </c>
    </row>
    <row r="30" spans="1:82">
      <c r="A30" s="275">
        <v>13</v>
      </c>
      <c r="B30" s="276" t="s">
        <v>279</v>
      </c>
      <c r="C30" s="158" t="s">
        <v>280</v>
      </c>
      <c r="D30" s="159" t="s">
        <v>81</v>
      </c>
      <c r="E30" s="277">
        <v>2</v>
      </c>
      <c r="F30" s="277"/>
      <c r="G30" s="278">
        <f>E30*F30</f>
        <v>0</v>
      </c>
      <c r="H30" s="279">
        <v>6.8000000000000005E-4</v>
      </c>
      <c r="I30" s="279">
        <f>E30*H30</f>
        <v>1.3600000000000001E-3</v>
      </c>
      <c r="J30" s="279">
        <v>0</v>
      </c>
      <c r="K30" s="279">
        <f>E30*J30</f>
        <v>0</v>
      </c>
      <c r="Q30" s="157">
        <v>2</v>
      </c>
      <c r="AA30" s="138">
        <v>1</v>
      </c>
      <c r="AB30" s="138">
        <v>1</v>
      </c>
      <c r="AC30" s="138">
        <v>1</v>
      </c>
      <c r="BB30" s="138">
        <v>1</v>
      </c>
      <c r="BC30" s="138">
        <f>IF(BB30=1,G30,0)</f>
        <v>0</v>
      </c>
      <c r="BD30" s="138">
        <f>IF(BB30=2,G30,0)</f>
        <v>0</v>
      </c>
      <c r="BE30" s="138">
        <f>IF(BB30=3,G30,0)</f>
        <v>0</v>
      </c>
      <c r="BF30" s="138">
        <f>IF(BB30=4,G30,0)</f>
        <v>0</v>
      </c>
      <c r="BG30" s="138">
        <f>IF(BB30=5,G30,0)</f>
        <v>0</v>
      </c>
      <c r="CA30" s="138">
        <v>1</v>
      </c>
      <c r="CB30" s="138">
        <v>1</v>
      </c>
      <c r="CC30" s="157"/>
      <c r="CD30" s="157"/>
    </row>
    <row r="31" spans="1:82">
      <c r="A31" s="275">
        <v>14</v>
      </c>
      <c r="B31" s="276" t="s">
        <v>281</v>
      </c>
      <c r="C31" s="158" t="s">
        <v>282</v>
      </c>
      <c r="D31" s="159" t="s">
        <v>126</v>
      </c>
      <c r="E31" s="277">
        <v>170</v>
      </c>
      <c r="F31" s="277"/>
      <c r="G31" s="278">
        <f>E31*F31</f>
        <v>0</v>
      </c>
      <c r="H31" s="279">
        <v>1E-3</v>
      </c>
      <c r="I31" s="279">
        <f>E31*H31</f>
        <v>0.17</v>
      </c>
      <c r="J31" s="279">
        <v>0</v>
      </c>
      <c r="K31" s="279">
        <f>E31*J31</f>
        <v>0</v>
      </c>
      <c r="Q31" s="157">
        <v>2</v>
      </c>
      <c r="AA31" s="138">
        <v>3</v>
      </c>
      <c r="AB31" s="138">
        <v>1</v>
      </c>
      <c r="AC31" s="138" t="s">
        <v>281</v>
      </c>
      <c r="BB31" s="138">
        <v>1</v>
      </c>
      <c r="BC31" s="138">
        <f>IF(BB31=1,G31,0)</f>
        <v>0</v>
      </c>
      <c r="BD31" s="138">
        <f>IF(BB31=2,G31,0)</f>
        <v>0</v>
      </c>
      <c r="BE31" s="138">
        <f>IF(BB31=3,G31,0)</f>
        <v>0</v>
      </c>
      <c r="BF31" s="138">
        <f>IF(BB31=4,G31,0)</f>
        <v>0</v>
      </c>
      <c r="BG31" s="138">
        <f>IF(BB31=5,G31,0)</f>
        <v>0</v>
      </c>
      <c r="CA31" s="138">
        <v>3</v>
      </c>
      <c r="CB31" s="138">
        <v>1</v>
      </c>
      <c r="CC31" s="157"/>
      <c r="CD31" s="157"/>
    </row>
    <row r="32" spans="1:82">
      <c r="A32" s="161"/>
      <c r="B32" s="162" t="s">
        <v>66</v>
      </c>
      <c r="C32" s="163" t="str">
        <f>CONCATENATE(B29," ",C29)</f>
        <v>95 Dokončovací konstrukce na pozemních stavbách</v>
      </c>
      <c r="D32" s="164"/>
      <c r="E32" s="165"/>
      <c r="F32" s="166"/>
      <c r="G32" s="167">
        <f>SUM(G29:G31)</f>
        <v>0</v>
      </c>
      <c r="H32" s="280"/>
      <c r="I32" s="281">
        <f>SUM(I29:I31)</f>
        <v>0.17136000000000001</v>
      </c>
      <c r="J32" s="280"/>
      <c r="K32" s="281">
        <f>SUM(K29:K31)</f>
        <v>0</v>
      </c>
      <c r="Q32" s="157">
        <v>4</v>
      </c>
      <c r="BC32" s="168">
        <f>SUM(BC29:BC31)</f>
        <v>0</v>
      </c>
      <c r="BD32" s="168">
        <f>SUM(BD29:BD31)</f>
        <v>0</v>
      </c>
      <c r="BE32" s="168">
        <f>SUM(BE29:BE31)</f>
        <v>0</v>
      </c>
      <c r="BF32" s="168">
        <f>SUM(BF29:BF31)</f>
        <v>0</v>
      </c>
      <c r="BG32" s="168">
        <f>SUM(BG29:BG31)</f>
        <v>0</v>
      </c>
    </row>
    <row r="33" spans="1:82">
      <c r="A33" s="152" t="s">
        <v>65</v>
      </c>
      <c r="B33" s="153" t="s">
        <v>95</v>
      </c>
      <c r="C33" s="154" t="s">
        <v>96</v>
      </c>
      <c r="D33" s="155"/>
      <c r="E33" s="271"/>
      <c r="F33" s="271"/>
      <c r="G33" s="272"/>
      <c r="H33" s="273"/>
      <c r="I33" s="274"/>
      <c r="J33" s="273"/>
      <c r="K33" s="274"/>
      <c r="Q33" s="157">
        <v>1</v>
      </c>
    </row>
    <row r="34" spans="1:82">
      <c r="A34" s="275">
        <v>15</v>
      </c>
      <c r="B34" s="276" t="s">
        <v>283</v>
      </c>
      <c r="C34" s="158" t="s">
        <v>284</v>
      </c>
      <c r="D34" s="159" t="s">
        <v>84</v>
      </c>
      <c r="E34" s="277">
        <v>1.841963537</v>
      </c>
      <c r="F34" s="277"/>
      <c r="G34" s="278">
        <f>E34*F34</f>
        <v>0</v>
      </c>
      <c r="H34" s="279">
        <v>0</v>
      </c>
      <c r="I34" s="279">
        <f>E34*H34</f>
        <v>0</v>
      </c>
      <c r="J34" s="279">
        <v>0</v>
      </c>
      <c r="K34" s="279">
        <f>E34*J34</f>
        <v>0</v>
      </c>
      <c r="Q34" s="157">
        <v>2</v>
      </c>
      <c r="AA34" s="138">
        <v>7</v>
      </c>
      <c r="AB34" s="138">
        <v>1</v>
      </c>
      <c r="AC34" s="138">
        <v>2</v>
      </c>
      <c r="BB34" s="138">
        <v>1</v>
      </c>
      <c r="BC34" s="138">
        <f>IF(BB34=1,G34,0)</f>
        <v>0</v>
      </c>
      <c r="BD34" s="138">
        <f>IF(BB34=2,G34,0)</f>
        <v>0</v>
      </c>
      <c r="BE34" s="138">
        <f>IF(BB34=3,G34,0)</f>
        <v>0</v>
      </c>
      <c r="BF34" s="138">
        <f>IF(BB34=4,G34,0)</f>
        <v>0</v>
      </c>
      <c r="BG34" s="138">
        <f>IF(BB34=5,G34,0)</f>
        <v>0</v>
      </c>
      <c r="CA34" s="138">
        <v>7</v>
      </c>
      <c r="CB34" s="138">
        <v>1</v>
      </c>
      <c r="CC34" s="157"/>
      <c r="CD34" s="157"/>
    </row>
    <row r="35" spans="1:82">
      <c r="A35" s="161"/>
      <c r="B35" s="162" t="s">
        <v>66</v>
      </c>
      <c r="C35" s="163" t="str">
        <f>CONCATENATE(B33," ",C33)</f>
        <v>99 Staveništní přesun hmot</v>
      </c>
      <c r="D35" s="164"/>
      <c r="E35" s="165"/>
      <c r="F35" s="166"/>
      <c r="G35" s="167">
        <f>SUM(G33:G34)</f>
        <v>0</v>
      </c>
      <c r="H35" s="280"/>
      <c r="I35" s="281">
        <f>SUM(I33:I34)</f>
        <v>0</v>
      </c>
      <c r="J35" s="280"/>
      <c r="K35" s="281">
        <f>SUM(K33:K34)</f>
        <v>0</v>
      </c>
      <c r="Q35" s="157">
        <v>4</v>
      </c>
      <c r="BC35" s="168">
        <f>SUM(BC33:BC34)</f>
        <v>0</v>
      </c>
      <c r="BD35" s="168">
        <f>SUM(BD33:BD34)</f>
        <v>0</v>
      </c>
      <c r="BE35" s="168">
        <f>SUM(BE33:BE34)</f>
        <v>0</v>
      </c>
      <c r="BF35" s="168">
        <f>SUM(BF33:BF34)</f>
        <v>0</v>
      </c>
      <c r="BG35" s="168">
        <f>SUM(BG33:BG34)</f>
        <v>0</v>
      </c>
    </row>
    <row r="36" spans="1:82">
      <c r="A36" s="152" t="s">
        <v>65</v>
      </c>
      <c r="B36" s="153" t="s">
        <v>285</v>
      </c>
      <c r="C36" s="154" t="s">
        <v>286</v>
      </c>
      <c r="D36" s="155"/>
      <c r="E36" s="271"/>
      <c r="F36" s="271"/>
      <c r="G36" s="272"/>
      <c r="H36" s="273"/>
      <c r="I36" s="274"/>
      <c r="J36" s="273"/>
      <c r="K36" s="274"/>
      <c r="Q36" s="157">
        <v>1</v>
      </c>
    </row>
    <row r="37" spans="1:82" ht="24">
      <c r="A37" s="275">
        <v>16</v>
      </c>
      <c r="B37" s="276" t="s">
        <v>287</v>
      </c>
      <c r="C37" s="158" t="s">
        <v>288</v>
      </c>
      <c r="D37" s="159" t="s">
        <v>103</v>
      </c>
      <c r="E37" s="277">
        <v>618.74419999999998</v>
      </c>
      <c r="F37" s="277"/>
      <c r="G37" s="278">
        <f t="shared" ref="G37:G55" si="0">E37*F37</f>
        <v>0</v>
      </c>
      <c r="H37" s="279">
        <v>3.3E-4</v>
      </c>
      <c r="I37" s="279">
        <f t="shared" ref="I37:I55" si="1">E37*H37</f>
        <v>0.204185586</v>
      </c>
      <c r="J37" s="279">
        <v>0</v>
      </c>
      <c r="K37" s="279">
        <f t="shared" ref="K37:K55" si="2">E37*J37</f>
        <v>0</v>
      </c>
      <c r="Q37" s="157">
        <v>2</v>
      </c>
      <c r="AA37" s="138">
        <v>1</v>
      </c>
      <c r="AB37" s="138">
        <v>7</v>
      </c>
      <c r="AC37" s="138">
        <v>7</v>
      </c>
      <c r="BB37" s="138">
        <v>2</v>
      </c>
      <c r="BC37" s="138">
        <f t="shared" ref="BC37:BC55" si="3">IF(BB37=1,G37,0)</f>
        <v>0</v>
      </c>
      <c r="BD37" s="138">
        <f t="shared" ref="BD37:BD55" si="4">IF(BB37=2,G37,0)</f>
        <v>0</v>
      </c>
      <c r="BE37" s="138">
        <f t="shared" ref="BE37:BE55" si="5">IF(BB37=3,G37,0)</f>
        <v>0</v>
      </c>
      <c r="BF37" s="138">
        <f t="shared" ref="BF37:BF55" si="6">IF(BB37=4,G37,0)</f>
        <v>0</v>
      </c>
      <c r="BG37" s="138">
        <f t="shared" ref="BG37:BG55" si="7">IF(BB37=5,G37,0)</f>
        <v>0</v>
      </c>
      <c r="CA37" s="138">
        <v>1</v>
      </c>
      <c r="CB37" s="138">
        <v>7</v>
      </c>
      <c r="CC37" s="157"/>
      <c r="CD37" s="157"/>
    </row>
    <row r="38" spans="1:82" ht="24">
      <c r="A38" s="275">
        <v>17</v>
      </c>
      <c r="B38" s="276" t="s">
        <v>289</v>
      </c>
      <c r="C38" s="158" t="s">
        <v>290</v>
      </c>
      <c r="D38" s="159" t="s">
        <v>103</v>
      </c>
      <c r="E38" s="277">
        <v>618.74419999999998</v>
      </c>
      <c r="F38" s="277"/>
      <c r="G38" s="278">
        <f t="shared" si="0"/>
        <v>0</v>
      </c>
      <c r="H38" s="279">
        <v>3.5E-4</v>
      </c>
      <c r="I38" s="279">
        <f t="shared" si="1"/>
        <v>0.21656046999999998</v>
      </c>
      <c r="J38" s="279">
        <v>0</v>
      </c>
      <c r="K38" s="279">
        <f t="shared" si="2"/>
        <v>0</v>
      </c>
      <c r="Q38" s="157">
        <v>2</v>
      </c>
      <c r="AA38" s="138">
        <v>1</v>
      </c>
      <c r="AB38" s="138">
        <v>7</v>
      </c>
      <c r="AC38" s="138">
        <v>7</v>
      </c>
      <c r="BB38" s="138">
        <v>2</v>
      </c>
      <c r="BC38" s="138">
        <f t="shared" si="3"/>
        <v>0</v>
      </c>
      <c r="BD38" s="138">
        <f t="shared" si="4"/>
        <v>0</v>
      </c>
      <c r="BE38" s="138">
        <f t="shared" si="5"/>
        <v>0</v>
      </c>
      <c r="BF38" s="138">
        <f t="shared" si="6"/>
        <v>0</v>
      </c>
      <c r="BG38" s="138">
        <f t="shared" si="7"/>
        <v>0</v>
      </c>
      <c r="CA38" s="138">
        <v>1</v>
      </c>
      <c r="CB38" s="138">
        <v>7</v>
      </c>
      <c r="CC38" s="157"/>
      <c r="CD38" s="157"/>
    </row>
    <row r="39" spans="1:82" ht="24">
      <c r="A39" s="275">
        <v>18</v>
      </c>
      <c r="B39" s="276" t="s">
        <v>291</v>
      </c>
      <c r="C39" s="158" t="s">
        <v>292</v>
      </c>
      <c r="D39" s="159" t="s">
        <v>103</v>
      </c>
      <c r="E39" s="277">
        <v>19.1877</v>
      </c>
      <c r="F39" s="277"/>
      <c r="G39" s="278">
        <f t="shared" si="0"/>
        <v>0</v>
      </c>
      <c r="H39" s="279">
        <v>0</v>
      </c>
      <c r="I39" s="279">
        <f t="shared" si="1"/>
        <v>0</v>
      </c>
      <c r="J39" s="279">
        <v>0</v>
      </c>
      <c r="K39" s="279">
        <f t="shared" si="2"/>
        <v>0</v>
      </c>
      <c r="Q39" s="157">
        <v>2</v>
      </c>
      <c r="AA39" s="138">
        <v>1</v>
      </c>
      <c r="AB39" s="138">
        <v>7</v>
      </c>
      <c r="AC39" s="138">
        <v>7</v>
      </c>
      <c r="BB39" s="138">
        <v>2</v>
      </c>
      <c r="BC39" s="138">
        <f t="shared" si="3"/>
        <v>0</v>
      </c>
      <c r="BD39" s="138">
        <f t="shared" si="4"/>
        <v>0</v>
      </c>
      <c r="BE39" s="138">
        <f t="shared" si="5"/>
        <v>0</v>
      </c>
      <c r="BF39" s="138">
        <f t="shared" si="6"/>
        <v>0</v>
      </c>
      <c r="BG39" s="138">
        <f t="shared" si="7"/>
        <v>0</v>
      </c>
      <c r="CA39" s="138">
        <v>1</v>
      </c>
      <c r="CB39" s="138">
        <v>7</v>
      </c>
      <c r="CC39" s="157"/>
      <c r="CD39" s="157"/>
    </row>
    <row r="40" spans="1:82" ht="24">
      <c r="A40" s="275">
        <v>19</v>
      </c>
      <c r="B40" s="276" t="s">
        <v>291</v>
      </c>
      <c r="C40" s="158" t="s">
        <v>292</v>
      </c>
      <c r="D40" s="159" t="s">
        <v>103</v>
      </c>
      <c r="E40" s="277">
        <v>123.7212</v>
      </c>
      <c r="F40" s="277"/>
      <c r="G40" s="278">
        <f t="shared" si="0"/>
        <v>0</v>
      </c>
      <c r="H40" s="279">
        <v>0</v>
      </c>
      <c r="I40" s="279">
        <f t="shared" si="1"/>
        <v>0</v>
      </c>
      <c r="J40" s="279">
        <v>0</v>
      </c>
      <c r="K40" s="279">
        <f t="shared" si="2"/>
        <v>0</v>
      </c>
      <c r="Q40" s="157">
        <v>2</v>
      </c>
      <c r="AA40" s="138">
        <v>1</v>
      </c>
      <c r="AB40" s="138">
        <v>7</v>
      </c>
      <c r="AC40" s="138">
        <v>7</v>
      </c>
      <c r="BB40" s="138">
        <v>2</v>
      </c>
      <c r="BC40" s="138">
        <f t="shared" si="3"/>
        <v>0</v>
      </c>
      <c r="BD40" s="138">
        <f t="shared" si="4"/>
        <v>0</v>
      </c>
      <c r="BE40" s="138">
        <f t="shared" si="5"/>
        <v>0</v>
      </c>
      <c r="BF40" s="138">
        <f t="shared" si="6"/>
        <v>0</v>
      </c>
      <c r="BG40" s="138">
        <f t="shared" si="7"/>
        <v>0</v>
      </c>
      <c r="CA40" s="138">
        <v>1</v>
      </c>
      <c r="CB40" s="138">
        <v>7</v>
      </c>
      <c r="CC40" s="157"/>
      <c r="CD40" s="157"/>
    </row>
    <row r="41" spans="1:82" ht="24">
      <c r="A41" s="275">
        <v>20</v>
      </c>
      <c r="B41" s="276" t="s">
        <v>293</v>
      </c>
      <c r="C41" s="158" t="s">
        <v>294</v>
      </c>
      <c r="D41" s="159" t="s">
        <v>103</v>
      </c>
      <c r="E41" s="277">
        <v>625.25580000000002</v>
      </c>
      <c r="F41" s="277"/>
      <c r="G41" s="278">
        <f t="shared" si="0"/>
        <v>0</v>
      </c>
      <c r="H41" s="279">
        <v>0</v>
      </c>
      <c r="I41" s="279">
        <f t="shared" si="1"/>
        <v>0</v>
      </c>
      <c r="J41" s="279">
        <v>0</v>
      </c>
      <c r="K41" s="279">
        <f t="shared" si="2"/>
        <v>0</v>
      </c>
      <c r="Q41" s="157">
        <v>2</v>
      </c>
      <c r="AA41" s="138">
        <v>1</v>
      </c>
      <c r="AB41" s="138">
        <v>7</v>
      </c>
      <c r="AC41" s="138">
        <v>7</v>
      </c>
      <c r="BB41" s="138">
        <v>2</v>
      </c>
      <c r="BC41" s="138">
        <f t="shared" si="3"/>
        <v>0</v>
      </c>
      <c r="BD41" s="138">
        <f t="shared" si="4"/>
        <v>0</v>
      </c>
      <c r="BE41" s="138">
        <f t="shared" si="5"/>
        <v>0</v>
      </c>
      <c r="BF41" s="138">
        <f t="shared" si="6"/>
        <v>0</v>
      </c>
      <c r="BG41" s="138">
        <f t="shared" si="7"/>
        <v>0</v>
      </c>
      <c r="CA41" s="138">
        <v>1</v>
      </c>
      <c r="CB41" s="138">
        <v>7</v>
      </c>
      <c r="CC41" s="157"/>
      <c r="CD41" s="157"/>
    </row>
    <row r="42" spans="1:82" ht="24">
      <c r="A42" s="275">
        <v>21</v>
      </c>
      <c r="B42" s="276" t="s">
        <v>295</v>
      </c>
      <c r="C42" s="158" t="s">
        <v>296</v>
      </c>
      <c r="D42" s="159" t="s">
        <v>103</v>
      </c>
      <c r="E42" s="277">
        <v>60.510199999999998</v>
      </c>
      <c r="F42" s="277"/>
      <c r="G42" s="278">
        <f t="shared" si="0"/>
        <v>0</v>
      </c>
      <c r="H42" s="279">
        <v>0</v>
      </c>
      <c r="I42" s="279">
        <f t="shared" si="1"/>
        <v>0</v>
      </c>
      <c r="J42" s="279">
        <v>0</v>
      </c>
      <c r="K42" s="279">
        <f t="shared" si="2"/>
        <v>0</v>
      </c>
      <c r="Q42" s="157">
        <v>2</v>
      </c>
      <c r="AA42" s="138">
        <v>1</v>
      </c>
      <c r="AB42" s="138">
        <v>7</v>
      </c>
      <c r="AC42" s="138">
        <v>7</v>
      </c>
      <c r="BB42" s="138">
        <v>2</v>
      </c>
      <c r="BC42" s="138">
        <f t="shared" si="3"/>
        <v>0</v>
      </c>
      <c r="BD42" s="138">
        <f t="shared" si="4"/>
        <v>0</v>
      </c>
      <c r="BE42" s="138">
        <f t="shared" si="5"/>
        <v>0</v>
      </c>
      <c r="BF42" s="138">
        <f t="shared" si="6"/>
        <v>0</v>
      </c>
      <c r="BG42" s="138">
        <f t="shared" si="7"/>
        <v>0</v>
      </c>
      <c r="CA42" s="138">
        <v>1</v>
      </c>
      <c r="CB42" s="138">
        <v>7</v>
      </c>
      <c r="CC42" s="157"/>
      <c r="CD42" s="157"/>
    </row>
    <row r="43" spans="1:82" ht="24">
      <c r="A43" s="275">
        <v>22</v>
      </c>
      <c r="B43" s="276" t="s">
        <v>297</v>
      </c>
      <c r="C43" s="158" t="s">
        <v>298</v>
      </c>
      <c r="D43" s="159" t="s">
        <v>103</v>
      </c>
      <c r="E43" s="277">
        <v>672.03099999999995</v>
      </c>
      <c r="F43" s="277"/>
      <c r="G43" s="278">
        <f t="shared" si="0"/>
        <v>0</v>
      </c>
      <c r="H43" s="279">
        <v>0</v>
      </c>
      <c r="I43" s="279">
        <f t="shared" si="1"/>
        <v>0</v>
      </c>
      <c r="J43" s="279">
        <v>0</v>
      </c>
      <c r="K43" s="279">
        <f t="shared" si="2"/>
        <v>0</v>
      </c>
      <c r="Q43" s="157">
        <v>2</v>
      </c>
      <c r="AA43" s="138">
        <v>1</v>
      </c>
      <c r="AB43" s="138">
        <v>7</v>
      </c>
      <c r="AC43" s="138">
        <v>7</v>
      </c>
      <c r="BB43" s="138">
        <v>2</v>
      </c>
      <c r="BC43" s="138">
        <f t="shared" si="3"/>
        <v>0</v>
      </c>
      <c r="BD43" s="138">
        <f t="shared" si="4"/>
        <v>0</v>
      </c>
      <c r="BE43" s="138">
        <f t="shared" si="5"/>
        <v>0</v>
      </c>
      <c r="BF43" s="138">
        <f t="shared" si="6"/>
        <v>0</v>
      </c>
      <c r="BG43" s="138">
        <f t="shared" si="7"/>
        <v>0</v>
      </c>
      <c r="CA43" s="138">
        <v>1</v>
      </c>
      <c r="CB43" s="138">
        <v>7</v>
      </c>
      <c r="CC43" s="157"/>
      <c r="CD43" s="157"/>
    </row>
    <row r="44" spans="1:82" ht="24">
      <c r="A44" s="275">
        <v>23</v>
      </c>
      <c r="B44" s="276" t="s">
        <v>299</v>
      </c>
      <c r="C44" s="158" t="s">
        <v>300</v>
      </c>
      <c r="D44" s="159" t="s">
        <v>103</v>
      </c>
      <c r="E44" s="277">
        <v>0.84</v>
      </c>
      <c r="F44" s="277"/>
      <c r="G44" s="278">
        <f t="shared" si="0"/>
        <v>0</v>
      </c>
      <c r="H44" s="279">
        <v>1.7000000000000001E-4</v>
      </c>
      <c r="I44" s="279">
        <f t="shared" si="1"/>
        <v>1.428E-4</v>
      </c>
      <c r="J44" s="279">
        <v>0</v>
      </c>
      <c r="K44" s="279">
        <f t="shared" si="2"/>
        <v>0</v>
      </c>
      <c r="Q44" s="157">
        <v>2</v>
      </c>
      <c r="AA44" s="138">
        <v>1</v>
      </c>
      <c r="AB44" s="138">
        <v>7</v>
      </c>
      <c r="AC44" s="138">
        <v>7</v>
      </c>
      <c r="BB44" s="138">
        <v>2</v>
      </c>
      <c r="BC44" s="138">
        <f t="shared" si="3"/>
        <v>0</v>
      </c>
      <c r="BD44" s="138">
        <f t="shared" si="4"/>
        <v>0</v>
      </c>
      <c r="BE44" s="138">
        <f t="shared" si="5"/>
        <v>0</v>
      </c>
      <c r="BF44" s="138">
        <f t="shared" si="6"/>
        <v>0</v>
      </c>
      <c r="BG44" s="138">
        <f t="shared" si="7"/>
        <v>0</v>
      </c>
      <c r="CA44" s="138">
        <v>1</v>
      </c>
      <c r="CB44" s="138">
        <v>7</v>
      </c>
      <c r="CC44" s="157"/>
      <c r="CD44" s="157"/>
    </row>
    <row r="45" spans="1:82" ht="24">
      <c r="A45" s="275">
        <v>24</v>
      </c>
      <c r="B45" s="276" t="s">
        <v>301</v>
      </c>
      <c r="C45" s="190" t="s">
        <v>617</v>
      </c>
      <c r="D45" s="159" t="s">
        <v>103</v>
      </c>
      <c r="E45" s="277">
        <v>139.96090000000001</v>
      </c>
      <c r="F45" s="277"/>
      <c r="G45" s="278">
        <f t="shared" si="0"/>
        <v>0</v>
      </c>
      <c r="H45" s="279">
        <v>1.56E-3</v>
      </c>
      <c r="I45" s="279">
        <f t="shared" si="1"/>
        <v>0.218339004</v>
      </c>
      <c r="J45" s="279">
        <v>0</v>
      </c>
      <c r="K45" s="279">
        <f t="shared" si="2"/>
        <v>0</v>
      </c>
      <c r="Q45" s="157">
        <v>2</v>
      </c>
      <c r="AA45" s="138">
        <v>12</v>
      </c>
      <c r="AB45" s="138">
        <v>0</v>
      </c>
      <c r="AC45" s="138">
        <v>31</v>
      </c>
      <c r="BB45" s="138">
        <v>2</v>
      </c>
      <c r="BC45" s="138">
        <f t="shared" si="3"/>
        <v>0</v>
      </c>
      <c r="BD45" s="138">
        <f t="shared" si="4"/>
        <v>0</v>
      </c>
      <c r="BE45" s="138">
        <f t="shared" si="5"/>
        <v>0</v>
      </c>
      <c r="BF45" s="138">
        <f t="shared" si="6"/>
        <v>0</v>
      </c>
      <c r="BG45" s="138">
        <f t="shared" si="7"/>
        <v>0</v>
      </c>
      <c r="CA45" s="138">
        <v>12</v>
      </c>
      <c r="CB45" s="138">
        <v>0</v>
      </c>
      <c r="CC45" s="157"/>
      <c r="CD45" s="157"/>
    </row>
    <row r="46" spans="1:82">
      <c r="A46" s="275">
        <v>25</v>
      </c>
      <c r="B46" s="276" t="s">
        <v>302</v>
      </c>
      <c r="C46" s="158" t="s">
        <v>303</v>
      </c>
      <c r="D46" s="159" t="s">
        <v>253</v>
      </c>
      <c r="E46" s="277">
        <v>1</v>
      </c>
      <c r="F46" s="277"/>
      <c r="G46" s="278">
        <f t="shared" si="0"/>
        <v>0</v>
      </c>
      <c r="H46" s="279">
        <v>0</v>
      </c>
      <c r="I46" s="279">
        <f t="shared" si="1"/>
        <v>0</v>
      </c>
      <c r="J46" s="279">
        <v>0</v>
      </c>
      <c r="K46" s="279">
        <f t="shared" si="2"/>
        <v>0</v>
      </c>
      <c r="Q46" s="157">
        <v>2</v>
      </c>
      <c r="AA46" s="138">
        <v>12</v>
      </c>
      <c r="AB46" s="138">
        <v>0</v>
      </c>
      <c r="AC46" s="138">
        <v>75</v>
      </c>
      <c r="BB46" s="138">
        <v>2</v>
      </c>
      <c r="BC46" s="138">
        <f t="shared" si="3"/>
        <v>0</v>
      </c>
      <c r="BD46" s="138">
        <f t="shared" si="4"/>
        <v>0</v>
      </c>
      <c r="BE46" s="138">
        <f t="shared" si="5"/>
        <v>0</v>
      </c>
      <c r="BF46" s="138">
        <f t="shared" si="6"/>
        <v>0</v>
      </c>
      <c r="BG46" s="138">
        <f t="shared" si="7"/>
        <v>0</v>
      </c>
      <c r="CA46" s="138">
        <v>12</v>
      </c>
      <c r="CB46" s="138">
        <v>0</v>
      </c>
      <c r="CC46" s="157"/>
      <c r="CD46" s="157"/>
    </row>
    <row r="47" spans="1:82">
      <c r="A47" s="275">
        <v>26</v>
      </c>
      <c r="B47" s="276" t="s">
        <v>304</v>
      </c>
      <c r="C47" s="158" t="s">
        <v>305</v>
      </c>
      <c r="D47" s="159" t="s">
        <v>253</v>
      </c>
      <c r="E47" s="277">
        <v>1</v>
      </c>
      <c r="F47" s="277"/>
      <c r="G47" s="278">
        <f t="shared" si="0"/>
        <v>0</v>
      </c>
      <c r="H47" s="279">
        <v>0</v>
      </c>
      <c r="I47" s="279">
        <f t="shared" si="1"/>
        <v>0</v>
      </c>
      <c r="J47" s="279">
        <v>0</v>
      </c>
      <c r="K47" s="279">
        <f t="shared" si="2"/>
        <v>0</v>
      </c>
      <c r="Q47" s="157">
        <v>2</v>
      </c>
      <c r="AA47" s="138">
        <v>12</v>
      </c>
      <c r="AB47" s="138">
        <v>0</v>
      </c>
      <c r="AC47" s="138">
        <v>74</v>
      </c>
      <c r="BB47" s="138">
        <v>2</v>
      </c>
      <c r="BC47" s="138">
        <f t="shared" si="3"/>
        <v>0</v>
      </c>
      <c r="BD47" s="138">
        <f t="shared" si="4"/>
        <v>0</v>
      </c>
      <c r="BE47" s="138">
        <f t="shared" si="5"/>
        <v>0</v>
      </c>
      <c r="BF47" s="138">
        <f t="shared" si="6"/>
        <v>0</v>
      </c>
      <c r="BG47" s="138">
        <f t="shared" si="7"/>
        <v>0</v>
      </c>
      <c r="CA47" s="138">
        <v>12</v>
      </c>
      <c r="CB47" s="138">
        <v>0</v>
      </c>
      <c r="CC47" s="157"/>
      <c r="CD47" s="157"/>
    </row>
    <row r="48" spans="1:82">
      <c r="A48" s="275">
        <v>27</v>
      </c>
      <c r="B48" s="276" t="s">
        <v>306</v>
      </c>
      <c r="C48" s="190" t="s">
        <v>618</v>
      </c>
      <c r="D48" s="159" t="s">
        <v>174</v>
      </c>
      <c r="E48" s="277">
        <v>22</v>
      </c>
      <c r="F48" s="277"/>
      <c r="G48" s="278">
        <f t="shared" si="0"/>
        <v>0</v>
      </c>
      <c r="H48" s="279">
        <v>0</v>
      </c>
      <c r="I48" s="279">
        <f t="shared" si="1"/>
        <v>0</v>
      </c>
      <c r="J48" s="279">
        <v>0</v>
      </c>
      <c r="K48" s="279">
        <f t="shared" si="2"/>
        <v>0</v>
      </c>
      <c r="Q48" s="157">
        <v>2</v>
      </c>
      <c r="AA48" s="138">
        <v>12</v>
      </c>
      <c r="AB48" s="138">
        <v>0</v>
      </c>
      <c r="AC48" s="138">
        <v>73</v>
      </c>
      <c r="BB48" s="138">
        <v>2</v>
      </c>
      <c r="BC48" s="138">
        <f t="shared" si="3"/>
        <v>0</v>
      </c>
      <c r="BD48" s="138">
        <f t="shared" si="4"/>
        <v>0</v>
      </c>
      <c r="BE48" s="138">
        <f t="shared" si="5"/>
        <v>0</v>
      </c>
      <c r="BF48" s="138">
        <f t="shared" si="6"/>
        <v>0</v>
      </c>
      <c r="BG48" s="138">
        <f t="shared" si="7"/>
        <v>0</v>
      </c>
      <c r="CA48" s="138">
        <v>12</v>
      </c>
      <c r="CB48" s="138">
        <v>0</v>
      </c>
      <c r="CC48" s="157"/>
      <c r="CD48" s="157"/>
    </row>
    <row r="49" spans="1:82">
      <c r="A49" s="275">
        <v>28</v>
      </c>
      <c r="B49" s="276" t="s">
        <v>307</v>
      </c>
      <c r="C49" s="190" t="s">
        <v>619</v>
      </c>
      <c r="D49" s="159" t="s">
        <v>174</v>
      </c>
      <c r="E49" s="277">
        <v>8</v>
      </c>
      <c r="F49" s="277"/>
      <c r="G49" s="278">
        <f t="shared" si="0"/>
        <v>0</v>
      </c>
      <c r="H49" s="279">
        <v>0</v>
      </c>
      <c r="I49" s="279">
        <f t="shared" si="1"/>
        <v>0</v>
      </c>
      <c r="J49" s="279">
        <v>0</v>
      </c>
      <c r="K49" s="279">
        <f t="shared" si="2"/>
        <v>0</v>
      </c>
      <c r="Q49" s="157">
        <v>2</v>
      </c>
      <c r="AA49" s="138">
        <v>12</v>
      </c>
      <c r="AB49" s="138">
        <v>0</v>
      </c>
      <c r="AC49" s="138">
        <v>39</v>
      </c>
      <c r="BB49" s="138">
        <v>2</v>
      </c>
      <c r="BC49" s="138">
        <f t="shared" si="3"/>
        <v>0</v>
      </c>
      <c r="BD49" s="138">
        <f t="shared" si="4"/>
        <v>0</v>
      </c>
      <c r="BE49" s="138">
        <f t="shared" si="5"/>
        <v>0</v>
      </c>
      <c r="BF49" s="138">
        <f t="shared" si="6"/>
        <v>0</v>
      </c>
      <c r="BG49" s="138">
        <f t="shared" si="7"/>
        <v>0</v>
      </c>
      <c r="CA49" s="138">
        <v>12</v>
      </c>
      <c r="CB49" s="138">
        <v>0</v>
      </c>
      <c r="CC49" s="157"/>
      <c r="CD49" s="157"/>
    </row>
    <row r="50" spans="1:82" ht="24">
      <c r="A50" s="275">
        <v>29</v>
      </c>
      <c r="B50" s="276" t="s">
        <v>308</v>
      </c>
      <c r="C50" s="190" t="s">
        <v>620</v>
      </c>
      <c r="D50" s="159" t="s">
        <v>78</v>
      </c>
      <c r="E50" s="277">
        <v>100.52</v>
      </c>
      <c r="F50" s="277"/>
      <c r="G50" s="278">
        <f t="shared" si="0"/>
        <v>0</v>
      </c>
      <c r="H50" s="279">
        <v>1.8400000000000001E-3</v>
      </c>
      <c r="I50" s="279">
        <f t="shared" si="1"/>
        <v>0.1849568</v>
      </c>
      <c r="J50" s="279">
        <v>0</v>
      </c>
      <c r="K50" s="279">
        <f t="shared" si="2"/>
        <v>0</v>
      </c>
      <c r="Q50" s="157">
        <v>2</v>
      </c>
      <c r="AA50" s="138">
        <v>12</v>
      </c>
      <c r="AB50" s="138">
        <v>0</v>
      </c>
      <c r="AC50" s="138">
        <v>60</v>
      </c>
      <c r="BB50" s="138">
        <v>2</v>
      </c>
      <c r="BC50" s="138">
        <f t="shared" si="3"/>
        <v>0</v>
      </c>
      <c r="BD50" s="138">
        <f t="shared" si="4"/>
        <v>0</v>
      </c>
      <c r="BE50" s="138">
        <f t="shared" si="5"/>
        <v>0</v>
      </c>
      <c r="BF50" s="138">
        <f t="shared" si="6"/>
        <v>0</v>
      </c>
      <c r="BG50" s="138">
        <f t="shared" si="7"/>
        <v>0</v>
      </c>
      <c r="CA50" s="138">
        <v>12</v>
      </c>
      <c r="CB50" s="138">
        <v>0</v>
      </c>
      <c r="CC50" s="157"/>
      <c r="CD50" s="157"/>
    </row>
    <row r="51" spans="1:82">
      <c r="A51" s="275">
        <v>30</v>
      </c>
      <c r="B51" s="276" t="s">
        <v>309</v>
      </c>
      <c r="C51" s="190" t="s">
        <v>621</v>
      </c>
      <c r="D51" s="159" t="s">
        <v>103</v>
      </c>
      <c r="E51" s="277">
        <v>769.51340000000005</v>
      </c>
      <c r="F51" s="277"/>
      <c r="G51" s="278">
        <f t="shared" si="0"/>
        <v>0</v>
      </c>
      <c r="H51" s="279">
        <v>2.5000000000000001E-3</v>
      </c>
      <c r="I51" s="279">
        <f t="shared" si="1"/>
        <v>1.9237835000000001</v>
      </c>
      <c r="J51" s="279">
        <v>0</v>
      </c>
      <c r="K51" s="279">
        <f t="shared" si="2"/>
        <v>0</v>
      </c>
      <c r="Q51" s="157">
        <v>2</v>
      </c>
      <c r="AA51" s="138">
        <v>3</v>
      </c>
      <c r="AB51" s="138">
        <v>7</v>
      </c>
      <c r="AC51" s="138">
        <v>28322139</v>
      </c>
      <c r="BB51" s="138">
        <v>2</v>
      </c>
      <c r="BC51" s="138">
        <f t="shared" si="3"/>
        <v>0</v>
      </c>
      <c r="BD51" s="138">
        <f t="shared" si="4"/>
        <v>0</v>
      </c>
      <c r="BE51" s="138">
        <f t="shared" si="5"/>
        <v>0</v>
      </c>
      <c r="BF51" s="138">
        <f t="shared" si="6"/>
        <v>0</v>
      </c>
      <c r="BG51" s="138">
        <f t="shared" si="7"/>
        <v>0</v>
      </c>
      <c r="CA51" s="138">
        <v>3</v>
      </c>
      <c r="CB51" s="138">
        <v>7</v>
      </c>
      <c r="CC51" s="157"/>
      <c r="CD51" s="157"/>
    </row>
    <row r="52" spans="1:82">
      <c r="A52" s="275">
        <v>31</v>
      </c>
      <c r="B52" s="276" t="s">
        <v>310</v>
      </c>
      <c r="C52" s="190" t="s">
        <v>622</v>
      </c>
      <c r="D52" s="159" t="s">
        <v>103</v>
      </c>
      <c r="E52" s="277">
        <v>694.4271</v>
      </c>
      <c r="F52" s="277"/>
      <c r="G52" s="278">
        <f t="shared" si="0"/>
        <v>0</v>
      </c>
      <c r="H52" s="279">
        <v>4.4999999999999997E-3</v>
      </c>
      <c r="I52" s="279">
        <f t="shared" si="1"/>
        <v>3.1249219499999996</v>
      </c>
      <c r="J52" s="279">
        <v>0</v>
      </c>
      <c r="K52" s="279">
        <f t="shared" si="2"/>
        <v>0</v>
      </c>
      <c r="Q52" s="157">
        <v>2</v>
      </c>
      <c r="AA52" s="138">
        <v>3</v>
      </c>
      <c r="AB52" s="138">
        <v>7</v>
      </c>
      <c r="AC52" s="138">
        <v>62852265</v>
      </c>
      <c r="BB52" s="138">
        <v>2</v>
      </c>
      <c r="BC52" s="138">
        <f t="shared" si="3"/>
        <v>0</v>
      </c>
      <c r="BD52" s="138">
        <f t="shared" si="4"/>
        <v>0</v>
      </c>
      <c r="BE52" s="138">
        <f t="shared" si="5"/>
        <v>0</v>
      </c>
      <c r="BF52" s="138">
        <f t="shared" si="6"/>
        <v>0</v>
      </c>
      <c r="BG52" s="138">
        <f t="shared" si="7"/>
        <v>0</v>
      </c>
      <c r="CA52" s="138">
        <v>3</v>
      </c>
      <c r="CB52" s="138">
        <v>7</v>
      </c>
      <c r="CC52" s="157"/>
      <c r="CD52" s="157"/>
    </row>
    <row r="53" spans="1:82">
      <c r="A53" s="275">
        <v>32</v>
      </c>
      <c r="B53" s="276" t="s">
        <v>311</v>
      </c>
      <c r="C53" s="190" t="s">
        <v>623</v>
      </c>
      <c r="D53" s="159" t="s">
        <v>103</v>
      </c>
      <c r="E53" s="277">
        <v>755.74770000000001</v>
      </c>
      <c r="F53" s="277"/>
      <c r="G53" s="278">
        <f t="shared" si="0"/>
        <v>0</v>
      </c>
      <c r="H53" s="279">
        <v>2.9999999999999997E-4</v>
      </c>
      <c r="I53" s="279">
        <f t="shared" si="1"/>
        <v>0.22672430999999998</v>
      </c>
      <c r="J53" s="279">
        <v>0</v>
      </c>
      <c r="K53" s="279">
        <f t="shared" si="2"/>
        <v>0</v>
      </c>
      <c r="Q53" s="157">
        <v>2</v>
      </c>
      <c r="AA53" s="138">
        <v>3</v>
      </c>
      <c r="AB53" s="138">
        <v>7</v>
      </c>
      <c r="AC53" s="138">
        <v>69366198</v>
      </c>
      <c r="BB53" s="138">
        <v>2</v>
      </c>
      <c r="BC53" s="138">
        <f t="shared" si="3"/>
        <v>0</v>
      </c>
      <c r="BD53" s="138">
        <f t="shared" si="4"/>
        <v>0</v>
      </c>
      <c r="BE53" s="138">
        <f t="shared" si="5"/>
        <v>0</v>
      </c>
      <c r="BF53" s="138">
        <f t="shared" si="6"/>
        <v>0</v>
      </c>
      <c r="BG53" s="138">
        <f t="shared" si="7"/>
        <v>0</v>
      </c>
      <c r="CA53" s="138">
        <v>3</v>
      </c>
      <c r="CB53" s="138">
        <v>7</v>
      </c>
      <c r="CC53" s="157"/>
      <c r="CD53" s="157"/>
    </row>
    <row r="54" spans="1:82">
      <c r="A54" s="275">
        <v>33</v>
      </c>
      <c r="B54" s="276" t="s">
        <v>312</v>
      </c>
      <c r="C54" s="158" t="s">
        <v>313</v>
      </c>
      <c r="D54" s="159" t="s">
        <v>53</v>
      </c>
      <c r="E54" s="277">
        <v>10718.42660373</v>
      </c>
      <c r="F54" s="277"/>
      <c r="G54" s="278">
        <f t="shared" si="0"/>
        <v>0</v>
      </c>
      <c r="H54" s="279">
        <v>0</v>
      </c>
      <c r="I54" s="279">
        <f t="shared" si="1"/>
        <v>0</v>
      </c>
      <c r="J54" s="279">
        <v>0</v>
      </c>
      <c r="K54" s="279">
        <f t="shared" si="2"/>
        <v>0</v>
      </c>
      <c r="Q54" s="157">
        <v>2</v>
      </c>
      <c r="AA54" s="138">
        <v>7</v>
      </c>
      <c r="AB54" s="138">
        <v>1002</v>
      </c>
      <c r="AC54" s="138">
        <v>5</v>
      </c>
      <c r="BB54" s="138">
        <v>2</v>
      </c>
      <c r="BC54" s="138">
        <f t="shared" si="3"/>
        <v>0</v>
      </c>
      <c r="BD54" s="138">
        <f t="shared" si="4"/>
        <v>0</v>
      </c>
      <c r="BE54" s="138">
        <f t="shared" si="5"/>
        <v>0</v>
      </c>
      <c r="BF54" s="138">
        <f t="shared" si="6"/>
        <v>0</v>
      </c>
      <c r="BG54" s="138">
        <f t="shared" si="7"/>
        <v>0</v>
      </c>
      <c r="CA54" s="138">
        <v>7</v>
      </c>
      <c r="CB54" s="138">
        <v>1002</v>
      </c>
      <c r="CC54" s="157"/>
      <c r="CD54" s="157"/>
    </row>
    <row r="55" spans="1:82">
      <c r="A55" s="275">
        <v>34</v>
      </c>
      <c r="B55" s="276" t="s">
        <v>314</v>
      </c>
      <c r="C55" s="158" t="s">
        <v>315</v>
      </c>
      <c r="D55" s="159" t="s">
        <v>53</v>
      </c>
      <c r="E55" s="277">
        <v>10718.42660373</v>
      </c>
      <c r="F55" s="277"/>
      <c r="G55" s="278">
        <f t="shared" si="0"/>
        <v>0</v>
      </c>
      <c r="H55" s="279">
        <v>0</v>
      </c>
      <c r="I55" s="279">
        <f t="shared" si="1"/>
        <v>0</v>
      </c>
      <c r="J55" s="279">
        <v>0</v>
      </c>
      <c r="K55" s="279">
        <f t="shared" si="2"/>
        <v>0</v>
      </c>
      <c r="Q55" s="157">
        <v>2</v>
      </c>
      <c r="AA55" s="138">
        <v>7</v>
      </c>
      <c r="AB55" s="138">
        <v>1002</v>
      </c>
      <c r="AC55" s="138">
        <v>5</v>
      </c>
      <c r="BB55" s="138">
        <v>2</v>
      </c>
      <c r="BC55" s="138">
        <f t="shared" si="3"/>
        <v>0</v>
      </c>
      <c r="BD55" s="138">
        <f t="shared" si="4"/>
        <v>0</v>
      </c>
      <c r="BE55" s="138">
        <f t="shared" si="5"/>
        <v>0</v>
      </c>
      <c r="BF55" s="138">
        <f t="shared" si="6"/>
        <v>0</v>
      </c>
      <c r="BG55" s="138">
        <f t="shared" si="7"/>
        <v>0</v>
      </c>
      <c r="CA55" s="138">
        <v>7</v>
      </c>
      <c r="CB55" s="138">
        <v>1002</v>
      </c>
      <c r="CC55" s="157"/>
      <c r="CD55" s="157"/>
    </row>
    <row r="56" spans="1:82">
      <c r="A56" s="161"/>
      <c r="B56" s="162" t="s">
        <v>66</v>
      </c>
      <c r="C56" s="163" t="str">
        <f>CONCATENATE(B36," ",C36)</f>
        <v>712 Živičné krytiny</v>
      </c>
      <c r="D56" s="164"/>
      <c r="E56" s="165"/>
      <c r="F56" s="166"/>
      <c r="G56" s="167">
        <f>SUM(G36:G55)</f>
        <v>0</v>
      </c>
      <c r="H56" s="280"/>
      <c r="I56" s="281">
        <f>SUM(I36:I55)</f>
        <v>6.09961442</v>
      </c>
      <c r="J56" s="280"/>
      <c r="K56" s="281">
        <f>SUM(K36:K55)</f>
        <v>0</v>
      </c>
      <c r="Q56" s="157">
        <v>4</v>
      </c>
      <c r="BC56" s="168">
        <f>SUM(BC36:BC55)</f>
        <v>0</v>
      </c>
      <c r="BD56" s="168">
        <f>SUM(BD36:BD55)</f>
        <v>0</v>
      </c>
      <c r="BE56" s="168">
        <f>SUM(BE36:BE55)</f>
        <v>0</v>
      </c>
      <c r="BF56" s="168">
        <f>SUM(BF36:BF55)</f>
        <v>0</v>
      </c>
      <c r="BG56" s="168">
        <f>SUM(BG36:BG55)</f>
        <v>0</v>
      </c>
    </row>
    <row r="57" spans="1:82">
      <c r="A57" s="152" t="s">
        <v>65</v>
      </c>
      <c r="B57" s="153" t="s">
        <v>316</v>
      </c>
      <c r="C57" s="154" t="s">
        <v>317</v>
      </c>
      <c r="D57" s="155"/>
      <c r="E57" s="271"/>
      <c r="F57" s="271"/>
      <c r="G57" s="272"/>
      <c r="H57" s="273"/>
      <c r="I57" s="274"/>
      <c r="J57" s="273"/>
      <c r="K57" s="274"/>
      <c r="Q57" s="157">
        <v>1</v>
      </c>
    </row>
    <row r="58" spans="1:82">
      <c r="A58" s="275">
        <v>35</v>
      </c>
      <c r="B58" s="276" t="s">
        <v>318</v>
      </c>
      <c r="C58" s="158" t="s">
        <v>319</v>
      </c>
      <c r="D58" s="159" t="s">
        <v>103</v>
      </c>
      <c r="E58" s="277">
        <v>19.4543</v>
      </c>
      <c r="F58" s="277"/>
      <c r="G58" s="278">
        <f t="shared" ref="G58:G66" si="8">E58*F58</f>
        <v>0</v>
      </c>
      <c r="H58" s="279">
        <v>2.9399999999999999E-3</v>
      </c>
      <c r="I58" s="279">
        <f t="shared" ref="I58:I66" si="9">E58*H58</f>
        <v>5.7195641999999998E-2</v>
      </c>
      <c r="J58" s="279">
        <v>0</v>
      </c>
      <c r="K58" s="279">
        <f t="shared" ref="K58:K66" si="10">E58*J58</f>
        <v>0</v>
      </c>
      <c r="Q58" s="157">
        <v>2</v>
      </c>
      <c r="AA58" s="138">
        <v>1</v>
      </c>
      <c r="AB58" s="138">
        <v>7</v>
      </c>
      <c r="AC58" s="138">
        <v>7</v>
      </c>
      <c r="BB58" s="138">
        <v>2</v>
      </c>
      <c r="BC58" s="138">
        <f t="shared" ref="BC58:BC66" si="11">IF(BB58=1,G58,0)</f>
        <v>0</v>
      </c>
      <c r="BD58" s="138">
        <f t="shared" ref="BD58:BD66" si="12">IF(BB58=2,G58,0)</f>
        <v>0</v>
      </c>
      <c r="BE58" s="138">
        <f t="shared" ref="BE58:BE66" si="13">IF(BB58=3,G58,0)</f>
        <v>0</v>
      </c>
      <c r="BF58" s="138">
        <f t="shared" ref="BF58:BF66" si="14">IF(BB58=4,G58,0)</f>
        <v>0</v>
      </c>
      <c r="BG58" s="138">
        <f t="shared" ref="BG58:BG66" si="15">IF(BB58=5,G58,0)</f>
        <v>0</v>
      </c>
      <c r="CA58" s="138">
        <v>1</v>
      </c>
      <c r="CB58" s="138">
        <v>7</v>
      </c>
      <c r="CC58" s="157"/>
      <c r="CD58" s="157"/>
    </row>
    <row r="59" spans="1:82">
      <c r="A59" s="275">
        <v>36</v>
      </c>
      <c r="B59" s="276" t="s">
        <v>320</v>
      </c>
      <c r="C59" s="158" t="s">
        <v>321</v>
      </c>
      <c r="D59" s="159" t="s">
        <v>103</v>
      </c>
      <c r="E59" s="277">
        <v>68.48</v>
      </c>
      <c r="F59" s="277"/>
      <c r="G59" s="278">
        <f t="shared" si="8"/>
        <v>0</v>
      </c>
      <c r="H59" s="279">
        <v>0</v>
      </c>
      <c r="I59" s="279">
        <f t="shared" si="9"/>
        <v>0</v>
      </c>
      <c r="J59" s="279">
        <v>0</v>
      </c>
      <c r="K59" s="279">
        <f t="shared" si="10"/>
        <v>0</v>
      </c>
      <c r="Q59" s="157">
        <v>2</v>
      </c>
      <c r="AA59" s="138">
        <v>1</v>
      </c>
      <c r="AB59" s="138">
        <v>7</v>
      </c>
      <c r="AC59" s="138">
        <v>7</v>
      </c>
      <c r="BB59" s="138">
        <v>2</v>
      </c>
      <c r="BC59" s="138">
        <f t="shared" si="11"/>
        <v>0</v>
      </c>
      <c r="BD59" s="138">
        <f t="shared" si="12"/>
        <v>0</v>
      </c>
      <c r="BE59" s="138">
        <f t="shared" si="13"/>
        <v>0</v>
      </c>
      <c r="BF59" s="138">
        <f t="shared" si="14"/>
        <v>0</v>
      </c>
      <c r="BG59" s="138">
        <f t="shared" si="15"/>
        <v>0</v>
      </c>
      <c r="CA59" s="138">
        <v>1</v>
      </c>
      <c r="CB59" s="138">
        <v>7</v>
      </c>
      <c r="CC59" s="157"/>
      <c r="CD59" s="157"/>
    </row>
    <row r="60" spans="1:82">
      <c r="A60" s="275">
        <v>37</v>
      </c>
      <c r="B60" s="276" t="s">
        <v>322</v>
      </c>
      <c r="C60" s="158" t="s">
        <v>323</v>
      </c>
      <c r="D60" s="159" t="s">
        <v>103</v>
      </c>
      <c r="E60" s="277">
        <v>482.77330000000001</v>
      </c>
      <c r="F60" s="277"/>
      <c r="G60" s="278">
        <f t="shared" si="8"/>
        <v>0</v>
      </c>
      <c r="H60" s="279">
        <v>3.3E-4</v>
      </c>
      <c r="I60" s="279">
        <f t="shared" si="9"/>
        <v>0.159315189</v>
      </c>
      <c r="J60" s="279">
        <v>0</v>
      </c>
      <c r="K60" s="279">
        <f t="shared" si="10"/>
        <v>0</v>
      </c>
      <c r="Q60" s="157">
        <v>2</v>
      </c>
      <c r="AA60" s="138">
        <v>1</v>
      </c>
      <c r="AB60" s="138">
        <v>7</v>
      </c>
      <c r="AC60" s="138">
        <v>7</v>
      </c>
      <c r="BB60" s="138">
        <v>2</v>
      </c>
      <c r="BC60" s="138">
        <f t="shared" si="11"/>
        <v>0</v>
      </c>
      <c r="BD60" s="138">
        <f t="shared" si="12"/>
        <v>0</v>
      </c>
      <c r="BE60" s="138">
        <f t="shared" si="13"/>
        <v>0</v>
      </c>
      <c r="BF60" s="138">
        <f t="shared" si="14"/>
        <v>0</v>
      </c>
      <c r="BG60" s="138">
        <f t="shared" si="15"/>
        <v>0</v>
      </c>
      <c r="CA60" s="138">
        <v>1</v>
      </c>
      <c r="CB60" s="138">
        <v>7</v>
      </c>
      <c r="CC60" s="157"/>
      <c r="CD60" s="157"/>
    </row>
    <row r="61" spans="1:82">
      <c r="A61" s="275">
        <v>38</v>
      </c>
      <c r="B61" s="276" t="s">
        <v>324</v>
      </c>
      <c r="C61" s="190" t="s">
        <v>624</v>
      </c>
      <c r="D61" s="159" t="s">
        <v>103</v>
      </c>
      <c r="E61" s="277">
        <v>69.1648</v>
      </c>
      <c r="F61" s="277"/>
      <c r="G61" s="278">
        <f t="shared" si="8"/>
        <v>0</v>
      </c>
      <c r="H61" s="279">
        <v>4.1999999999999997E-3</v>
      </c>
      <c r="I61" s="279">
        <f t="shared" si="9"/>
        <v>0.29049216</v>
      </c>
      <c r="J61" s="279">
        <v>0</v>
      </c>
      <c r="K61" s="279">
        <f t="shared" si="10"/>
        <v>0</v>
      </c>
      <c r="Q61" s="157">
        <v>2</v>
      </c>
      <c r="AA61" s="138">
        <v>3</v>
      </c>
      <c r="AB61" s="138">
        <v>7</v>
      </c>
      <c r="AC61" s="138">
        <v>28376316</v>
      </c>
      <c r="BB61" s="138">
        <v>2</v>
      </c>
      <c r="BC61" s="138">
        <f t="shared" si="11"/>
        <v>0</v>
      </c>
      <c r="BD61" s="138">
        <f t="shared" si="12"/>
        <v>0</v>
      </c>
      <c r="BE61" s="138">
        <f t="shared" si="13"/>
        <v>0</v>
      </c>
      <c r="BF61" s="138">
        <f t="shared" si="14"/>
        <v>0</v>
      </c>
      <c r="BG61" s="138">
        <f t="shared" si="15"/>
        <v>0</v>
      </c>
      <c r="CA61" s="138">
        <v>3</v>
      </c>
      <c r="CB61" s="138">
        <v>7</v>
      </c>
      <c r="CC61" s="157"/>
      <c r="CD61" s="157"/>
    </row>
    <row r="62" spans="1:82" ht="24">
      <c r="A62" s="275">
        <v>39</v>
      </c>
      <c r="B62" s="276" t="s">
        <v>325</v>
      </c>
      <c r="C62" s="190" t="s">
        <v>625</v>
      </c>
      <c r="D62" s="159" t="s">
        <v>103</v>
      </c>
      <c r="E62" s="277">
        <v>19.610399999999998</v>
      </c>
      <c r="F62" s="277"/>
      <c r="G62" s="278">
        <f t="shared" si="8"/>
        <v>0</v>
      </c>
      <c r="H62" s="279">
        <v>1.278E-2</v>
      </c>
      <c r="I62" s="279">
        <f t="shared" si="9"/>
        <v>0.25062091199999997</v>
      </c>
      <c r="J62" s="279">
        <v>0</v>
      </c>
      <c r="K62" s="279">
        <f t="shared" si="10"/>
        <v>0</v>
      </c>
      <c r="Q62" s="157">
        <v>2</v>
      </c>
      <c r="AA62" s="138">
        <v>3</v>
      </c>
      <c r="AB62" s="138">
        <v>1</v>
      </c>
      <c r="AC62" s="138">
        <v>63140221</v>
      </c>
      <c r="BB62" s="138">
        <v>2</v>
      </c>
      <c r="BC62" s="138">
        <f t="shared" si="11"/>
        <v>0</v>
      </c>
      <c r="BD62" s="138">
        <f t="shared" si="12"/>
        <v>0</v>
      </c>
      <c r="BE62" s="138">
        <f t="shared" si="13"/>
        <v>0</v>
      </c>
      <c r="BF62" s="138">
        <f t="shared" si="14"/>
        <v>0</v>
      </c>
      <c r="BG62" s="138">
        <f t="shared" si="15"/>
        <v>0</v>
      </c>
      <c r="CA62" s="138">
        <v>3</v>
      </c>
      <c r="CB62" s="138">
        <v>1</v>
      </c>
      <c r="CC62" s="157"/>
      <c r="CD62" s="157"/>
    </row>
    <row r="63" spans="1:82" ht="24">
      <c r="A63" s="275">
        <v>43</v>
      </c>
      <c r="B63" s="276" t="s">
        <v>326</v>
      </c>
      <c r="C63" s="190" t="s">
        <v>626</v>
      </c>
      <c r="D63" s="159" t="s">
        <v>103</v>
      </c>
      <c r="E63" s="277">
        <v>19.648800000000001</v>
      </c>
      <c r="F63" s="277"/>
      <c r="G63" s="278">
        <f t="shared" si="8"/>
        <v>0</v>
      </c>
      <c r="H63" s="279">
        <v>1.278E-2</v>
      </c>
      <c r="I63" s="279">
        <f t="shared" si="9"/>
        <v>0.25111166400000001</v>
      </c>
      <c r="J63" s="279">
        <v>0</v>
      </c>
      <c r="K63" s="279">
        <f t="shared" si="10"/>
        <v>0</v>
      </c>
      <c r="Q63" s="157">
        <v>2</v>
      </c>
      <c r="AA63" s="138">
        <v>3</v>
      </c>
      <c r="AB63" s="138">
        <v>1</v>
      </c>
      <c r="AC63" s="138">
        <v>631402292</v>
      </c>
      <c r="BB63" s="138">
        <v>2</v>
      </c>
      <c r="BC63" s="138">
        <f t="shared" si="11"/>
        <v>0</v>
      </c>
      <c r="BD63" s="138">
        <f t="shared" si="12"/>
        <v>0</v>
      </c>
      <c r="BE63" s="138">
        <f t="shared" si="13"/>
        <v>0</v>
      </c>
      <c r="BF63" s="138">
        <f t="shared" si="14"/>
        <v>0</v>
      </c>
      <c r="BG63" s="138">
        <f t="shared" si="15"/>
        <v>0</v>
      </c>
      <c r="CA63" s="138">
        <v>3</v>
      </c>
      <c r="CB63" s="138">
        <v>1</v>
      </c>
      <c r="CC63" s="157"/>
      <c r="CD63" s="157"/>
    </row>
    <row r="64" spans="1:82" ht="24">
      <c r="A64" s="275">
        <v>44</v>
      </c>
      <c r="B64" s="276" t="s">
        <v>327</v>
      </c>
      <c r="C64" s="190" t="s">
        <v>627</v>
      </c>
      <c r="D64" s="159" t="s">
        <v>81</v>
      </c>
      <c r="E64" s="277">
        <v>145.36930000000001</v>
      </c>
      <c r="F64" s="277"/>
      <c r="G64" s="278">
        <f t="shared" si="8"/>
        <v>0</v>
      </c>
      <c r="H64" s="279">
        <v>6.1999999999999998E-3</v>
      </c>
      <c r="I64" s="279">
        <f t="shared" si="9"/>
        <v>0.90128965999999999</v>
      </c>
      <c r="J64" s="279">
        <v>0</v>
      </c>
      <c r="K64" s="279">
        <f t="shared" si="10"/>
        <v>0</v>
      </c>
      <c r="Q64" s="157">
        <v>2</v>
      </c>
      <c r="AA64" s="138">
        <v>3</v>
      </c>
      <c r="AB64" s="138">
        <v>7</v>
      </c>
      <c r="AC64" s="138">
        <v>63140251</v>
      </c>
      <c r="BB64" s="138">
        <v>2</v>
      </c>
      <c r="BC64" s="138">
        <f t="shared" si="11"/>
        <v>0</v>
      </c>
      <c r="BD64" s="138">
        <f t="shared" si="12"/>
        <v>0</v>
      </c>
      <c r="BE64" s="138">
        <f t="shared" si="13"/>
        <v>0</v>
      </c>
      <c r="BF64" s="138">
        <f t="shared" si="14"/>
        <v>0</v>
      </c>
      <c r="BG64" s="138">
        <f t="shared" si="15"/>
        <v>0</v>
      </c>
      <c r="CA64" s="138">
        <v>3</v>
      </c>
      <c r="CB64" s="138">
        <v>7</v>
      </c>
      <c r="CC64" s="157"/>
      <c r="CD64" s="157"/>
    </row>
    <row r="65" spans="1:82">
      <c r="A65" s="275">
        <v>45</v>
      </c>
      <c r="B65" s="276" t="s">
        <v>328</v>
      </c>
      <c r="C65" s="158" t="s">
        <v>329</v>
      </c>
      <c r="D65" s="159" t="s">
        <v>53</v>
      </c>
      <c r="E65" s="277">
        <v>6257.7263474000001</v>
      </c>
      <c r="F65" s="277"/>
      <c r="G65" s="278">
        <f t="shared" si="8"/>
        <v>0</v>
      </c>
      <c r="H65" s="279">
        <v>0</v>
      </c>
      <c r="I65" s="279">
        <f t="shared" si="9"/>
        <v>0</v>
      </c>
      <c r="J65" s="279">
        <v>0</v>
      </c>
      <c r="K65" s="279">
        <f t="shared" si="10"/>
        <v>0</v>
      </c>
      <c r="Q65" s="157">
        <v>2</v>
      </c>
      <c r="AA65" s="138">
        <v>7</v>
      </c>
      <c r="AB65" s="138">
        <v>1002</v>
      </c>
      <c r="AC65" s="138">
        <v>5</v>
      </c>
      <c r="BB65" s="138">
        <v>2</v>
      </c>
      <c r="BC65" s="138">
        <f t="shared" si="11"/>
        <v>0</v>
      </c>
      <c r="BD65" s="138">
        <f t="shared" si="12"/>
        <v>0</v>
      </c>
      <c r="BE65" s="138">
        <f t="shared" si="13"/>
        <v>0</v>
      </c>
      <c r="BF65" s="138">
        <f t="shared" si="14"/>
        <v>0</v>
      </c>
      <c r="BG65" s="138">
        <f t="shared" si="15"/>
        <v>0</v>
      </c>
      <c r="CA65" s="138">
        <v>7</v>
      </c>
      <c r="CB65" s="138">
        <v>1002</v>
      </c>
      <c r="CC65" s="157"/>
      <c r="CD65" s="157"/>
    </row>
    <row r="66" spans="1:82">
      <c r="A66" s="275">
        <v>46</v>
      </c>
      <c r="B66" s="276" t="s">
        <v>330</v>
      </c>
      <c r="C66" s="158" t="s">
        <v>331</v>
      </c>
      <c r="D66" s="159" t="s">
        <v>53</v>
      </c>
      <c r="E66" s="277">
        <v>6257.7263474000001</v>
      </c>
      <c r="F66" s="277"/>
      <c r="G66" s="278">
        <f t="shared" si="8"/>
        <v>0</v>
      </c>
      <c r="H66" s="279">
        <v>0</v>
      </c>
      <c r="I66" s="279">
        <f t="shared" si="9"/>
        <v>0</v>
      </c>
      <c r="J66" s="279">
        <v>0</v>
      </c>
      <c r="K66" s="279">
        <f t="shared" si="10"/>
        <v>0</v>
      </c>
      <c r="Q66" s="157">
        <v>2</v>
      </c>
      <c r="AA66" s="138">
        <v>7</v>
      </c>
      <c r="AB66" s="138">
        <v>1002</v>
      </c>
      <c r="AC66" s="138">
        <v>5</v>
      </c>
      <c r="BB66" s="138">
        <v>2</v>
      </c>
      <c r="BC66" s="138">
        <f t="shared" si="11"/>
        <v>0</v>
      </c>
      <c r="BD66" s="138">
        <f t="shared" si="12"/>
        <v>0</v>
      </c>
      <c r="BE66" s="138">
        <f t="shared" si="13"/>
        <v>0</v>
      </c>
      <c r="BF66" s="138">
        <f t="shared" si="14"/>
        <v>0</v>
      </c>
      <c r="BG66" s="138">
        <f t="shared" si="15"/>
        <v>0</v>
      </c>
      <c r="CA66" s="138">
        <v>7</v>
      </c>
      <c r="CB66" s="138">
        <v>1002</v>
      </c>
      <c r="CC66" s="157"/>
      <c r="CD66" s="157"/>
    </row>
    <row r="67" spans="1:82">
      <c r="A67" s="161"/>
      <c r="B67" s="162" t="s">
        <v>66</v>
      </c>
      <c r="C67" s="163" t="str">
        <f>CONCATENATE(B57," ",C57)</f>
        <v>713 Izolace tepelné</v>
      </c>
      <c r="D67" s="164"/>
      <c r="E67" s="165"/>
      <c r="F67" s="166"/>
      <c r="G67" s="167">
        <f>SUM(G57:G66)</f>
        <v>0</v>
      </c>
      <c r="H67" s="280"/>
      <c r="I67" s="281">
        <f>SUM(I57:I66)</f>
        <v>1.910025227</v>
      </c>
      <c r="J67" s="280"/>
      <c r="K67" s="281">
        <f>SUM(K57:K66)</f>
        <v>0</v>
      </c>
      <c r="Q67" s="157">
        <v>4</v>
      </c>
      <c r="BC67" s="168">
        <f>SUM(BC57:BC66)</f>
        <v>0</v>
      </c>
      <c r="BD67" s="168">
        <f>SUM(BD57:BD66)</f>
        <v>0</v>
      </c>
      <c r="BE67" s="168">
        <f>SUM(BE57:BE66)</f>
        <v>0</v>
      </c>
      <c r="BF67" s="168">
        <f>SUM(BF57:BF66)</f>
        <v>0</v>
      </c>
      <c r="BG67" s="168">
        <f>SUM(BG57:BG66)</f>
        <v>0</v>
      </c>
    </row>
    <row r="68" spans="1:82">
      <c r="A68" s="152" t="s">
        <v>65</v>
      </c>
      <c r="B68" s="153" t="s">
        <v>332</v>
      </c>
      <c r="C68" s="154" t="s">
        <v>333</v>
      </c>
      <c r="D68" s="155"/>
      <c r="E68" s="271"/>
      <c r="F68" s="271"/>
      <c r="G68" s="272"/>
      <c r="H68" s="273"/>
      <c r="I68" s="274"/>
      <c r="J68" s="273"/>
      <c r="K68" s="274"/>
      <c r="Q68" s="157">
        <v>1</v>
      </c>
    </row>
    <row r="69" spans="1:82">
      <c r="A69" s="275">
        <v>47</v>
      </c>
      <c r="B69" s="276" t="s">
        <v>334</v>
      </c>
      <c r="C69" s="158" t="s">
        <v>335</v>
      </c>
      <c r="D69" s="159" t="s">
        <v>103</v>
      </c>
      <c r="E69" s="277">
        <v>19.897400000000001</v>
      </c>
      <c r="F69" s="277"/>
      <c r="G69" s="278">
        <f t="shared" ref="G69:G76" si="16">E69*F69</f>
        <v>0</v>
      </c>
      <c r="H69" s="279">
        <v>1.6000000000000001E-4</v>
      </c>
      <c r="I69" s="279">
        <f t="shared" ref="I69:I76" si="17">E69*H69</f>
        <v>3.1835840000000006E-3</v>
      </c>
      <c r="J69" s="279">
        <v>0</v>
      </c>
      <c r="K69" s="279">
        <f t="shared" ref="K69:K76" si="18">E69*J69</f>
        <v>0</v>
      </c>
      <c r="Q69" s="157">
        <v>2</v>
      </c>
      <c r="AA69" s="138">
        <v>1</v>
      </c>
      <c r="AB69" s="138">
        <v>7</v>
      </c>
      <c r="AC69" s="138">
        <v>7</v>
      </c>
      <c r="BB69" s="138">
        <v>2</v>
      </c>
      <c r="BC69" s="138">
        <f t="shared" ref="BC69:BC76" si="19">IF(BB69=1,G69,0)</f>
        <v>0</v>
      </c>
      <c r="BD69" s="138">
        <f t="shared" ref="BD69:BD76" si="20">IF(BB69=2,G69,0)</f>
        <v>0</v>
      </c>
      <c r="BE69" s="138">
        <f t="shared" ref="BE69:BE76" si="21">IF(BB69=3,G69,0)</f>
        <v>0</v>
      </c>
      <c r="BF69" s="138">
        <f t="shared" ref="BF69:BF76" si="22">IF(BB69=4,G69,0)</f>
        <v>0</v>
      </c>
      <c r="BG69" s="138">
        <f t="shared" ref="BG69:BG76" si="23">IF(BB69=5,G69,0)</f>
        <v>0</v>
      </c>
      <c r="CA69" s="138">
        <v>1</v>
      </c>
      <c r="CB69" s="138">
        <v>7</v>
      </c>
      <c r="CC69" s="157"/>
      <c r="CD69" s="157"/>
    </row>
    <row r="70" spans="1:82">
      <c r="A70" s="275">
        <v>48</v>
      </c>
      <c r="B70" s="276" t="s">
        <v>336</v>
      </c>
      <c r="C70" s="158" t="s">
        <v>337</v>
      </c>
      <c r="D70" s="159" t="s">
        <v>103</v>
      </c>
      <c r="E70" s="277">
        <v>1.28</v>
      </c>
      <c r="F70" s="277"/>
      <c r="G70" s="278">
        <f t="shared" si="16"/>
        <v>0</v>
      </c>
      <c r="H70" s="279">
        <v>1.6000000000000001E-4</v>
      </c>
      <c r="I70" s="279">
        <f t="shared" si="17"/>
        <v>2.0480000000000002E-4</v>
      </c>
      <c r="J70" s="279">
        <v>0</v>
      </c>
      <c r="K70" s="279">
        <f t="shared" si="18"/>
        <v>0</v>
      </c>
      <c r="Q70" s="157">
        <v>2</v>
      </c>
      <c r="AA70" s="138">
        <v>1</v>
      </c>
      <c r="AB70" s="138">
        <v>7</v>
      </c>
      <c r="AC70" s="138">
        <v>7</v>
      </c>
      <c r="BB70" s="138">
        <v>2</v>
      </c>
      <c r="BC70" s="138">
        <f t="shared" si="19"/>
        <v>0</v>
      </c>
      <c r="BD70" s="138">
        <f t="shared" si="20"/>
        <v>0</v>
      </c>
      <c r="BE70" s="138">
        <f t="shared" si="21"/>
        <v>0</v>
      </c>
      <c r="BF70" s="138">
        <f t="shared" si="22"/>
        <v>0</v>
      </c>
      <c r="BG70" s="138">
        <f t="shared" si="23"/>
        <v>0</v>
      </c>
      <c r="CA70" s="138">
        <v>1</v>
      </c>
      <c r="CB70" s="138">
        <v>7</v>
      </c>
      <c r="CC70" s="157"/>
      <c r="CD70" s="157"/>
    </row>
    <row r="71" spans="1:82">
      <c r="A71" s="275">
        <v>49</v>
      </c>
      <c r="B71" s="276" t="s">
        <v>338</v>
      </c>
      <c r="C71" s="158" t="s">
        <v>339</v>
      </c>
      <c r="D71" s="159" t="s">
        <v>103</v>
      </c>
      <c r="E71" s="277">
        <v>53.114400000000003</v>
      </c>
      <c r="F71" s="277"/>
      <c r="G71" s="278">
        <f t="shared" si="16"/>
        <v>0</v>
      </c>
      <c r="H71" s="279">
        <v>2.0000000000000002E-5</v>
      </c>
      <c r="I71" s="279">
        <f t="shared" si="17"/>
        <v>1.0622880000000002E-3</v>
      </c>
      <c r="J71" s="279">
        <v>0</v>
      </c>
      <c r="K71" s="279">
        <f t="shared" si="18"/>
        <v>0</v>
      </c>
      <c r="Q71" s="157">
        <v>2</v>
      </c>
      <c r="AA71" s="138">
        <v>1</v>
      </c>
      <c r="AB71" s="138">
        <v>7</v>
      </c>
      <c r="AC71" s="138">
        <v>7</v>
      </c>
      <c r="BB71" s="138">
        <v>2</v>
      </c>
      <c r="BC71" s="138">
        <f t="shared" si="19"/>
        <v>0</v>
      </c>
      <c r="BD71" s="138">
        <f t="shared" si="20"/>
        <v>0</v>
      </c>
      <c r="BE71" s="138">
        <f t="shared" si="21"/>
        <v>0</v>
      </c>
      <c r="BF71" s="138">
        <f t="shared" si="22"/>
        <v>0</v>
      </c>
      <c r="BG71" s="138">
        <f t="shared" si="23"/>
        <v>0</v>
      </c>
      <c r="CA71" s="138">
        <v>1</v>
      </c>
      <c r="CB71" s="138">
        <v>7</v>
      </c>
      <c r="CC71" s="157"/>
      <c r="CD71" s="157"/>
    </row>
    <row r="72" spans="1:82">
      <c r="A72" s="275">
        <v>51</v>
      </c>
      <c r="B72" s="276" t="s">
        <v>340</v>
      </c>
      <c r="C72" s="190" t="s">
        <v>628</v>
      </c>
      <c r="D72" s="159" t="s">
        <v>103</v>
      </c>
      <c r="E72" s="277">
        <v>1.3824000000000001</v>
      </c>
      <c r="F72" s="277"/>
      <c r="G72" s="278">
        <f t="shared" si="16"/>
        <v>0</v>
      </c>
      <c r="H72" s="279">
        <v>1.09E-2</v>
      </c>
      <c r="I72" s="279">
        <f t="shared" si="17"/>
        <v>1.5068160000000001E-2</v>
      </c>
      <c r="J72" s="279">
        <v>0</v>
      </c>
      <c r="K72" s="279">
        <f t="shared" si="18"/>
        <v>0</v>
      </c>
      <c r="Q72" s="157">
        <v>2</v>
      </c>
      <c r="AA72" s="138">
        <v>3</v>
      </c>
      <c r="AB72" s="138">
        <v>7</v>
      </c>
      <c r="AC72" s="138" t="s">
        <v>340</v>
      </c>
      <c r="BB72" s="138">
        <v>2</v>
      </c>
      <c r="BC72" s="138">
        <f t="shared" si="19"/>
        <v>0</v>
      </c>
      <c r="BD72" s="138">
        <f t="shared" si="20"/>
        <v>0</v>
      </c>
      <c r="BE72" s="138">
        <f t="shared" si="21"/>
        <v>0</v>
      </c>
      <c r="BF72" s="138">
        <f t="shared" si="22"/>
        <v>0</v>
      </c>
      <c r="BG72" s="138">
        <f t="shared" si="23"/>
        <v>0</v>
      </c>
      <c r="CA72" s="138">
        <v>3</v>
      </c>
      <c r="CB72" s="138">
        <v>7</v>
      </c>
      <c r="CC72" s="157"/>
      <c r="CD72" s="157"/>
    </row>
    <row r="73" spans="1:82">
      <c r="A73" s="275">
        <v>52</v>
      </c>
      <c r="B73" s="276" t="s">
        <v>341</v>
      </c>
      <c r="C73" s="158" t="s">
        <v>342</v>
      </c>
      <c r="D73" s="159" t="s">
        <v>103</v>
      </c>
      <c r="E73" s="277">
        <v>57.358800000000002</v>
      </c>
      <c r="F73" s="277"/>
      <c r="G73" s="278">
        <f t="shared" si="16"/>
        <v>0</v>
      </c>
      <c r="H73" s="279">
        <v>8.2500000000000004E-3</v>
      </c>
      <c r="I73" s="279">
        <f t="shared" si="17"/>
        <v>0.47321010000000002</v>
      </c>
      <c r="J73" s="279">
        <v>0</v>
      </c>
      <c r="K73" s="279">
        <f t="shared" si="18"/>
        <v>0</v>
      </c>
      <c r="Q73" s="157">
        <v>2</v>
      </c>
      <c r="AA73" s="138">
        <v>3</v>
      </c>
      <c r="AB73" s="138">
        <v>7</v>
      </c>
      <c r="AC73" s="138">
        <v>60725033</v>
      </c>
      <c r="BB73" s="138">
        <v>2</v>
      </c>
      <c r="BC73" s="138">
        <f t="shared" si="19"/>
        <v>0</v>
      </c>
      <c r="BD73" s="138">
        <f t="shared" si="20"/>
        <v>0</v>
      </c>
      <c r="BE73" s="138">
        <f t="shared" si="21"/>
        <v>0</v>
      </c>
      <c r="BF73" s="138">
        <f t="shared" si="22"/>
        <v>0</v>
      </c>
      <c r="BG73" s="138">
        <f t="shared" si="23"/>
        <v>0</v>
      </c>
      <c r="CA73" s="138">
        <v>3</v>
      </c>
      <c r="CB73" s="138">
        <v>7</v>
      </c>
      <c r="CC73" s="157"/>
      <c r="CD73" s="157"/>
    </row>
    <row r="74" spans="1:82">
      <c r="A74" s="275">
        <v>53</v>
      </c>
      <c r="B74" s="276" t="s">
        <v>343</v>
      </c>
      <c r="C74" s="158" t="s">
        <v>344</v>
      </c>
      <c r="D74" s="159" t="s">
        <v>103</v>
      </c>
      <c r="E74" s="277">
        <v>21.467600000000001</v>
      </c>
      <c r="F74" s="277"/>
      <c r="G74" s="278">
        <f t="shared" si="16"/>
        <v>0</v>
      </c>
      <c r="H74" s="279">
        <v>1.298E-2</v>
      </c>
      <c r="I74" s="279">
        <f t="shared" si="17"/>
        <v>0.27864944800000002</v>
      </c>
      <c r="J74" s="279">
        <v>0</v>
      </c>
      <c r="K74" s="279">
        <f t="shared" si="18"/>
        <v>0</v>
      </c>
      <c r="Q74" s="157">
        <v>2</v>
      </c>
      <c r="AA74" s="138">
        <v>3</v>
      </c>
      <c r="AB74" s="138">
        <v>7</v>
      </c>
      <c r="AC74" s="138">
        <v>60725035</v>
      </c>
      <c r="BB74" s="138">
        <v>2</v>
      </c>
      <c r="BC74" s="138">
        <f t="shared" si="19"/>
        <v>0</v>
      </c>
      <c r="BD74" s="138">
        <f t="shared" si="20"/>
        <v>0</v>
      </c>
      <c r="BE74" s="138">
        <f t="shared" si="21"/>
        <v>0</v>
      </c>
      <c r="BF74" s="138">
        <f t="shared" si="22"/>
        <v>0</v>
      </c>
      <c r="BG74" s="138">
        <f t="shared" si="23"/>
        <v>0</v>
      </c>
      <c r="CA74" s="138">
        <v>3</v>
      </c>
      <c r="CB74" s="138">
        <v>7</v>
      </c>
      <c r="CC74" s="157"/>
      <c r="CD74" s="157"/>
    </row>
    <row r="75" spans="1:82">
      <c r="A75" s="275">
        <v>54</v>
      </c>
      <c r="B75" s="276" t="s">
        <v>345</v>
      </c>
      <c r="C75" s="158" t="s">
        <v>346</v>
      </c>
      <c r="D75" s="159" t="s">
        <v>53</v>
      </c>
      <c r="E75" s="277">
        <v>252.87906332</v>
      </c>
      <c r="F75" s="277"/>
      <c r="G75" s="278">
        <f t="shared" si="16"/>
        <v>0</v>
      </c>
      <c r="H75" s="279">
        <v>0</v>
      </c>
      <c r="I75" s="279">
        <f t="shared" si="17"/>
        <v>0</v>
      </c>
      <c r="J75" s="279">
        <v>0</v>
      </c>
      <c r="K75" s="279">
        <f t="shared" si="18"/>
        <v>0</v>
      </c>
      <c r="Q75" s="157">
        <v>2</v>
      </c>
      <c r="AA75" s="138">
        <v>7</v>
      </c>
      <c r="AB75" s="138">
        <v>1002</v>
      </c>
      <c r="AC75" s="138">
        <v>5</v>
      </c>
      <c r="BB75" s="138">
        <v>2</v>
      </c>
      <c r="BC75" s="138">
        <f t="shared" si="19"/>
        <v>0</v>
      </c>
      <c r="BD75" s="138">
        <f t="shared" si="20"/>
        <v>0</v>
      </c>
      <c r="BE75" s="138">
        <f t="shared" si="21"/>
        <v>0</v>
      </c>
      <c r="BF75" s="138">
        <f t="shared" si="22"/>
        <v>0</v>
      </c>
      <c r="BG75" s="138">
        <f t="shared" si="23"/>
        <v>0</v>
      </c>
      <c r="CA75" s="138">
        <v>7</v>
      </c>
      <c r="CB75" s="138">
        <v>1002</v>
      </c>
      <c r="CC75" s="157"/>
      <c r="CD75" s="157"/>
    </row>
    <row r="76" spans="1:82">
      <c r="A76" s="275">
        <v>55</v>
      </c>
      <c r="B76" s="276" t="s">
        <v>347</v>
      </c>
      <c r="C76" s="158" t="s">
        <v>348</v>
      </c>
      <c r="D76" s="159" t="s">
        <v>53</v>
      </c>
      <c r="E76" s="277">
        <v>252.87906332</v>
      </c>
      <c r="F76" s="277"/>
      <c r="G76" s="278">
        <f t="shared" si="16"/>
        <v>0</v>
      </c>
      <c r="H76" s="279">
        <v>0</v>
      </c>
      <c r="I76" s="279">
        <f t="shared" si="17"/>
        <v>0</v>
      </c>
      <c r="J76" s="279">
        <v>0</v>
      </c>
      <c r="K76" s="279">
        <f t="shared" si="18"/>
        <v>0</v>
      </c>
      <c r="Q76" s="157">
        <v>2</v>
      </c>
      <c r="AA76" s="138">
        <v>7</v>
      </c>
      <c r="AB76" s="138">
        <v>1002</v>
      </c>
      <c r="AC76" s="138">
        <v>5</v>
      </c>
      <c r="BB76" s="138">
        <v>2</v>
      </c>
      <c r="BC76" s="138">
        <f t="shared" si="19"/>
        <v>0</v>
      </c>
      <c r="BD76" s="138">
        <f t="shared" si="20"/>
        <v>0</v>
      </c>
      <c r="BE76" s="138">
        <f t="shared" si="21"/>
        <v>0</v>
      </c>
      <c r="BF76" s="138">
        <f t="shared" si="22"/>
        <v>0</v>
      </c>
      <c r="BG76" s="138">
        <f t="shared" si="23"/>
        <v>0</v>
      </c>
      <c r="CA76" s="138">
        <v>7</v>
      </c>
      <c r="CB76" s="138">
        <v>1002</v>
      </c>
      <c r="CC76" s="157"/>
      <c r="CD76" s="157"/>
    </row>
    <row r="77" spans="1:82">
      <c r="A77" s="161"/>
      <c r="B77" s="162" t="s">
        <v>66</v>
      </c>
      <c r="C77" s="163" t="str">
        <f>CONCATENATE(B68," ",C68)</f>
        <v>762 Konstrukce tesařské</v>
      </c>
      <c r="D77" s="164"/>
      <c r="E77" s="165"/>
      <c r="F77" s="166"/>
      <c r="G77" s="167">
        <f>SUM(G68:G76)</f>
        <v>0</v>
      </c>
      <c r="H77" s="280"/>
      <c r="I77" s="281">
        <f>SUM(I68:I76)</f>
        <v>0.77137838000000003</v>
      </c>
      <c r="J77" s="280"/>
      <c r="K77" s="281">
        <f>SUM(K68:K76)</f>
        <v>0</v>
      </c>
      <c r="Q77" s="157">
        <v>4</v>
      </c>
      <c r="BC77" s="168">
        <f>SUM(BC68:BC76)</f>
        <v>0</v>
      </c>
      <c r="BD77" s="168">
        <f>SUM(BD68:BD76)</f>
        <v>0</v>
      </c>
      <c r="BE77" s="168">
        <f>SUM(BE68:BE76)</f>
        <v>0</v>
      </c>
      <c r="BF77" s="168">
        <f>SUM(BF68:BF76)</f>
        <v>0</v>
      </c>
      <c r="BG77" s="168">
        <f>SUM(BG68:BG76)</f>
        <v>0</v>
      </c>
    </row>
    <row r="78" spans="1:82">
      <c r="A78" s="152" t="s">
        <v>65</v>
      </c>
      <c r="B78" s="153" t="s">
        <v>349</v>
      </c>
      <c r="C78" s="154" t="s">
        <v>350</v>
      </c>
      <c r="D78" s="155"/>
      <c r="E78" s="271"/>
      <c r="F78" s="271"/>
      <c r="G78" s="272"/>
      <c r="H78" s="273"/>
      <c r="I78" s="274"/>
      <c r="J78" s="273"/>
      <c r="K78" s="274"/>
      <c r="Q78" s="157">
        <v>1</v>
      </c>
    </row>
    <row r="79" spans="1:82">
      <c r="A79" s="275">
        <v>56</v>
      </c>
      <c r="B79" s="276" t="s">
        <v>351</v>
      </c>
      <c r="C79" s="158" t="s">
        <v>352</v>
      </c>
      <c r="D79" s="159" t="s">
        <v>81</v>
      </c>
      <c r="E79" s="277">
        <v>2</v>
      </c>
      <c r="F79" s="277"/>
      <c r="G79" s="278">
        <f>E79*F79</f>
        <v>0</v>
      </c>
      <c r="H79" s="279">
        <v>0</v>
      </c>
      <c r="I79" s="279">
        <f>E79*H79</f>
        <v>0</v>
      </c>
      <c r="J79" s="279">
        <v>0</v>
      </c>
      <c r="K79" s="279">
        <f>E79*J79</f>
        <v>0</v>
      </c>
      <c r="Q79" s="157">
        <v>2</v>
      </c>
      <c r="AA79" s="138">
        <v>1</v>
      </c>
      <c r="AB79" s="138">
        <v>7</v>
      </c>
      <c r="AC79" s="138">
        <v>7</v>
      </c>
      <c r="BB79" s="138">
        <v>2</v>
      </c>
      <c r="BC79" s="138">
        <f>IF(BB79=1,G79,0)</f>
        <v>0</v>
      </c>
      <c r="BD79" s="138">
        <f>IF(BB79=2,G79,0)</f>
        <v>0</v>
      </c>
      <c r="BE79" s="138">
        <f>IF(BB79=3,G79,0)</f>
        <v>0</v>
      </c>
      <c r="BF79" s="138">
        <f>IF(BB79=4,G79,0)</f>
        <v>0</v>
      </c>
      <c r="BG79" s="138">
        <f>IF(BB79=5,G79,0)</f>
        <v>0</v>
      </c>
      <c r="CA79" s="138">
        <v>1</v>
      </c>
      <c r="CB79" s="138">
        <v>7</v>
      </c>
      <c r="CC79" s="157"/>
      <c r="CD79" s="157"/>
    </row>
    <row r="80" spans="1:82">
      <c r="A80" s="275">
        <v>57</v>
      </c>
      <c r="B80" s="276" t="s">
        <v>353</v>
      </c>
      <c r="C80" s="190" t="s">
        <v>629</v>
      </c>
      <c r="D80" s="159" t="s">
        <v>81</v>
      </c>
      <c r="E80" s="277">
        <v>2</v>
      </c>
      <c r="F80" s="277"/>
      <c r="G80" s="278">
        <f>E80*F80</f>
        <v>0</v>
      </c>
      <c r="H80" s="279">
        <v>3.5000000000000003E-2</v>
      </c>
      <c r="I80" s="279">
        <f>E80*H80</f>
        <v>7.0000000000000007E-2</v>
      </c>
      <c r="J80" s="279">
        <v>0</v>
      </c>
      <c r="K80" s="279">
        <f>E80*J80</f>
        <v>0</v>
      </c>
      <c r="Q80" s="157">
        <v>2</v>
      </c>
      <c r="AA80" s="138">
        <v>12</v>
      </c>
      <c r="AB80" s="138">
        <v>0</v>
      </c>
      <c r="AC80" s="138">
        <v>41</v>
      </c>
      <c r="BB80" s="138">
        <v>2</v>
      </c>
      <c r="BC80" s="138">
        <f>IF(BB80=1,G80,0)</f>
        <v>0</v>
      </c>
      <c r="BD80" s="138">
        <f>IF(BB80=2,G80,0)</f>
        <v>0</v>
      </c>
      <c r="BE80" s="138">
        <f>IF(BB80=3,G80,0)</f>
        <v>0</v>
      </c>
      <c r="BF80" s="138">
        <f>IF(BB80=4,G80,0)</f>
        <v>0</v>
      </c>
      <c r="BG80" s="138">
        <f>IF(BB80=5,G80,0)</f>
        <v>0</v>
      </c>
      <c r="CA80" s="138">
        <v>12</v>
      </c>
      <c r="CB80" s="138">
        <v>0</v>
      </c>
      <c r="CC80" s="157"/>
      <c r="CD80" s="157"/>
    </row>
    <row r="81" spans="1:82">
      <c r="A81" s="161"/>
      <c r="B81" s="162" t="s">
        <v>66</v>
      </c>
      <c r="C81" s="163" t="str">
        <f>CONCATENATE(B78," ",C78)</f>
        <v>766 Konstrukce truhlářské</v>
      </c>
      <c r="D81" s="164"/>
      <c r="E81" s="165"/>
      <c r="F81" s="166"/>
      <c r="G81" s="167">
        <f>SUM(G78:G80)</f>
        <v>0</v>
      </c>
      <c r="H81" s="280"/>
      <c r="I81" s="281">
        <f>SUM(I78:I80)</f>
        <v>7.0000000000000007E-2</v>
      </c>
      <c r="J81" s="280"/>
      <c r="K81" s="281">
        <f>SUM(K78:K80)</f>
        <v>0</v>
      </c>
      <c r="Q81" s="157">
        <v>4</v>
      </c>
      <c r="BC81" s="168">
        <f>SUM(BC78:BC80)</f>
        <v>0</v>
      </c>
      <c r="BD81" s="168">
        <f>SUM(BD78:BD80)</f>
        <v>0</v>
      </c>
      <c r="BE81" s="168">
        <f>SUM(BE78:BE80)</f>
        <v>0</v>
      </c>
      <c r="BF81" s="168">
        <f>SUM(BF78:BF80)</f>
        <v>0</v>
      </c>
      <c r="BG81" s="168">
        <f>SUM(BG78:BG80)</f>
        <v>0</v>
      </c>
    </row>
    <row r="82" spans="1:82">
      <c r="A82" s="152" t="s">
        <v>65</v>
      </c>
      <c r="B82" s="153" t="s">
        <v>354</v>
      </c>
      <c r="C82" s="154" t="s">
        <v>355</v>
      </c>
      <c r="D82" s="155"/>
      <c r="E82" s="271"/>
      <c r="F82" s="271"/>
      <c r="G82" s="272"/>
      <c r="H82" s="273"/>
      <c r="I82" s="274"/>
      <c r="J82" s="273"/>
      <c r="K82" s="274"/>
      <c r="Q82" s="157">
        <v>1</v>
      </c>
    </row>
    <row r="83" spans="1:82">
      <c r="A83" s="275">
        <v>58</v>
      </c>
      <c r="B83" s="276" t="s">
        <v>356</v>
      </c>
      <c r="C83" s="158" t="s">
        <v>357</v>
      </c>
      <c r="D83" s="159" t="s">
        <v>78</v>
      </c>
      <c r="E83" s="277">
        <v>2.6</v>
      </c>
      <c r="F83" s="277"/>
      <c r="G83" s="278">
        <f t="shared" ref="G83:G89" si="24">E83*F83</f>
        <v>0</v>
      </c>
      <c r="H83" s="279">
        <v>6.0000000000000002E-5</v>
      </c>
      <c r="I83" s="279">
        <f t="shared" ref="I83:I89" si="25">E83*H83</f>
        <v>1.56E-4</v>
      </c>
      <c r="J83" s="279">
        <v>0</v>
      </c>
      <c r="K83" s="279">
        <f t="shared" ref="K83:K89" si="26">E83*J83</f>
        <v>0</v>
      </c>
      <c r="Q83" s="157">
        <v>2</v>
      </c>
      <c r="AA83" s="138">
        <v>1</v>
      </c>
      <c r="AB83" s="138">
        <v>7</v>
      </c>
      <c r="AC83" s="138">
        <v>7</v>
      </c>
      <c r="BB83" s="138">
        <v>2</v>
      </c>
      <c r="BC83" s="138">
        <f t="shared" ref="BC83:BC89" si="27">IF(BB83=1,G83,0)</f>
        <v>0</v>
      </c>
      <c r="BD83" s="138">
        <f t="shared" ref="BD83:BD89" si="28">IF(BB83=2,G83,0)</f>
        <v>0</v>
      </c>
      <c r="BE83" s="138">
        <f t="shared" ref="BE83:BE89" si="29">IF(BB83=3,G83,0)</f>
        <v>0</v>
      </c>
      <c r="BF83" s="138">
        <f t="shared" ref="BF83:BF89" si="30">IF(BB83=4,G83,0)</f>
        <v>0</v>
      </c>
      <c r="BG83" s="138">
        <f t="shared" ref="BG83:BG89" si="31">IF(BB83=5,G83,0)</f>
        <v>0</v>
      </c>
      <c r="CA83" s="138">
        <v>1</v>
      </c>
      <c r="CB83" s="138">
        <v>7</v>
      </c>
      <c r="CC83" s="157"/>
      <c r="CD83" s="157"/>
    </row>
    <row r="84" spans="1:82">
      <c r="A84" s="275">
        <v>59</v>
      </c>
      <c r="B84" s="276" t="s">
        <v>358</v>
      </c>
      <c r="C84" s="158" t="s">
        <v>359</v>
      </c>
      <c r="D84" s="159" t="s">
        <v>126</v>
      </c>
      <c r="E84" s="277">
        <v>2275</v>
      </c>
      <c r="F84" s="277"/>
      <c r="G84" s="278">
        <f t="shared" si="24"/>
        <v>0</v>
      </c>
      <c r="H84" s="279">
        <v>6.9999999999999994E-5</v>
      </c>
      <c r="I84" s="279">
        <f t="shared" si="25"/>
        <v>0.15924999999999997</v>
      </c>
      <c r="J84" s="279">
        <v>0</v>
      </c>
      <c r="K84" s="279">
        <f t="shared" si="26"/>
        <v>0</v>
      </c>
      <c r="Q84" s="157">
        <v>2</v>
      </c>
      <c r="AA84" s="138">
        <v>1</v>
      </c>
      <c r="AB84" s="138">
        <v>7</v>
      </c>
      <c r="AC84" s="138">
        <v>7</v>
      </c>
      <c r="BB84" s="138">
        <v>2</v>
      </c>
      <c r="BC84" s="138">
        <f t="shared" si="27"/>
        <v>0</v>
      </c>
      <c r="BD84" s="138">
        <f t="shared" si="28"/>
        <v>0</v>
      </c>
      <c r="BE84" s="138">
        <f t="shared" si="29"/>
        <v>0</v>
      </c>
      <c r="BF84" s="138">
        <f t="shared" si="30"/>
        <v>0</v>
      </c>
      <c r="BG84" s="138">
        <f t="shared" si="31"/>
        <v>0</v>
      </c>
      <c r="CA84" s="138">
        <v>1</v>
      </c>
      <c r="CB84" s="138">
        <v>7</v>
      </c>
      <c r="CC84" s="157"/>
      <c r="CD84" s="157"/>
    </row>
    <row r="85" spans="1:82">
      <c r="A85" s="275">
        <v>60</v>
      </c>
      <c r="B85" s="276" t="s">
        <v>360</v>
      </c>
      <c r="C85" s="158" t="s">
        <v>635</v>
      </c>
      <c r="D85" s="159" t="s">
        <v>81</v>
      </c>
      <c r="E85" s="277">
        <v>2</v>
      </c>
      <c r="F85" s="277"/>
      <c r="G85" s="278">
        <f t="shared" si="24"/>
        <v>0</v>
      </c>
      <c r="H85" s="279">
        <v>2.23E-2</v>
      </c>
      <c r="I85" s="279">
        <f t="shared" si="25"/>
        <v>4.4600000000000001E-2</v>
      </c>
      <c r="J85" s="279">
        <v>0</v>
      </c>
      <c r="K85" s="279">
        <f t="shared" si="26"/>
        <v>0</v>
      </c>
      <c r="Q85" s="157">
        <v>2</v>
      </c>
      <c r="AA85" s="138">
        <v>12</v>
      </c>
      <c r="AB85" s="138">
        <v>0</v>
      </c>
      <c r="AC85" s="138">
        <v>45</v>
      </c>
      <c r="BB85" s="138">
        <v>2</v>
      </c>
      <c r="BC85" s="138">
        <f t="shared" si="27"/>
        <v>0</v>
      </c>
      <c r="BD85" s="138">
        <f t="shared" si="28"/>
        <v>0</v>
      </c>
      <c r="BE85" s="138">
        <f t="shared" si="29"/>
        <v>0</v>
      </c>
      <c r="BF85" s="138">
        <f t="shared" si="30"/>
        <v>0</v>
      </c>
      <c r="BG85" s="138">
        <f t="shared" si="31"/>
        <v>0</v>
      </c>
      <c r="CA85" s="138">
        <v>12</v>
      </c>
      <c r="CB85" s="138">
        <v>0</v>
      </c>
      <c r="CC85" s="157"/>
      <c r="CD85" s="157"/>
    </row>
    <row r="86" spans="1:82">
      <c r="A86" s="275">
        <v>61</v>
      </c>
      <c r="B86" s="276" t="s">
        <v>361</v>
      </c>
      <c r="C86" s="158" t="s">
        <v>362</v>
      </c>
      <c r="D86" s="159" t="s">
        <v>126</v>
      </c>
      <c r="E86" s="277">
        <v>2275</v>
      </c>
      <c r="F86" s="277"/>
      <c r="G86" s="278">
        <f t="shared" si="24"/>
        <v>0</v>
      </c>
      <c r="H86" s="279">
        <v>0</v>
      </c>
      <c r="I86" s="279">
        <f t="shared" si="25"/>
        <v>0</v>
      </c>
      <c r="J86" s="279">
        <v>0</v>
      </c>
      <c r="K86" s="279">
        <f t="shared" si="26"/>
        <v>0</v>
      </c>
      <c r="Q86" s="157">
        <v>2</v>
      </c>
      <c r="AA86" s="138">
        <v>12</v>
      </c>
      <c r="AB86" s="138">
        <v>0</v>
      </c>
      <c r="AC86" s="138">
        <v>68</v>
      </c>
      <c r="BB86" s="138">
        <v>2</v>
      </c>
      <c r="BC86" s="138">
        <f t="shared" si="27"/>
        <v>0</v>
      </c>
      <c r="BD86" s="138">
        <f t="shared" si="28"/>
        <v>0</v>
      </c>
      <c r="BE86" s="138">
        <f t="shared" si="29"/>
        <v>0</v>
      </c>
      <c r="BF86" s="138">
        <f t="shared" si="30"/>
        <v>0</v>
      </c>
      <c r="BG86" s="138">
        <f t="shared" si="31"/>
        <v>0</v>
      </c>
      <c r="CA86" s="138">
        <v>12</v>
      </c>
      <c r="CB86" s="138">
        <v>0</v>
      </c>
      <c r="CC86" s="157"/>
      <c r="CD86" s="157"/>
    </row>
    <row r="87" spans="1:82">
      <c r="A87" s="275">
        <v>62</v>
      </c>
      <c r="B87" s="276" t="s">
        <v>363</v>
      </c>
      <c r="C87" s="158" t="s">
        <v>364</v>
      </c>
      <c r="D87" s="159" t="s">
        <v>126</v>
      </c>
      <c r="E87" s="277">
        <v>2457</v>
      </c>
      <c r="F87" s="277"/>
      <c r="G87" s="278">
        <f t="shared" si="24"/>
        <v>0</v>
      </c>
      <c r="H87" s="279">
        <v>1E-3</v>
      </c>
      <c r="I87" s="279">
        <f t="shared" si="25"/>
        <v>2.4569999999999999</v>
      </c>
      <c r="J87" s="279">
        <v>0</v>
      </c>
      <c r="K87" s="279">
        <f t="shared" si="26"/>
        <v>0</v>
      </c>
      <c r="Q87" s="157">
        <v>2</v>
      </c>
      <c r="AA87" s="138">
        <v>3</v>
      </c>
      <c r="AB87" s="138">
        <v>7</v>
      </c>
      <c r="AC87" s="138" t="s">
        <v>363</v>
      </c>
      <c r="BB87" s="138">
        <v>2</v>
      </c>
      <c r="BC87" s="138">
        <f t="shared" si="27"/>
        <v>0</v>
      </c>
      <c r="BD87" s="138">
        <f t="shared" si="28"/>
        <v>0</v>
      </c>
      <c r="BE87" s="138">
        <f t="shared" si="29"/>
        <v>0</v>
      </c>
      <c r="BF87" s="138">
        <f t="shared" si="30"/>
        <v>0</v>
      </c>
      <c r="BG87" s="138">
        <f t="shared" si="31"/>
        <v>0</v>
      </c>
      <c r="CA87" s="138">
        <v>3</v>
      </c>
      <c r="CB87" s="138">
        <v>7</v>
      </c>
      <c r="CC87" s="157"/>
      <c r="CD87" s="157"/>
    </row>
    <row r="88" spans="1:82">
      <c r="A88" s="275">
        <v>63</v>
      </c>
      <c r="B88" s="276" t="s">
        <v>365</v>
      </c>
      <c r="C88" s="158" t="s">
        <v>366</v>
      </c>
      <c r="D88" s="159" t="s">
        <v>53</v>
      </c>
      <c r="E88" s="277">
        <v>2385.8771000000002</v>
      </c>
      <c r="F88" s="277"/>
      <c r="G88" s="278">
        <f t="shared" si="24"/>
        <v>0</v>
      </c>
      <c r="H88" s="279">
        <v>0</v>
      </c>
      <c r="I88" s="279">
        <f t="shared" si="25"/>
        <v>0</v>
      </c>
      <c r="J88" s="279">
        <v>0</v>
      </c>
      <c r="K88" s="279">
        <f t="shared" si="26"/>
        <v>0</v>
      </c>
      <c r="Q88" s="157">
        <v>2</v>
      </c>
      <c r="AA88" s="138">
        <v>7</v>
      </c>
      <c r="AB88" s="138">
        <v>1002</v>
      </c>
      <c r="AC88" s="138">
        <v>5</v>
      </c>
      <c r="BB88" s="138">
        <v>2</v>
      </c>
      <c r="BC88" s="138">
        <f t="shared" si="27"/>
        <v>0</v>
      </c>
      <c r="BD88" s="138">
        <f t="shared" si="28"/>
        <v>0</v>
      </c>
      <c r="BE88" s="138">
        <f t="shared" si="29"/>
        <v>0</v>
      </c>
      <c r="BF88" s="138">
        <f t="shared" si="30"/>
        <v>0</v>
      </c>
      <c r="BG88" s="138">
        <f t="shared" si="31"/>
        <v>0</v>
      </c>
      <c r="CA88" s="138">
        <v>7</v>
      </c>
      <c r="CB88" s="138">
        <v>1002</v>
      </c>
      <c r="CC88" s="157"/>
      <c r="CD88" s="157"/>
    </row>
    <row r="89" spans="1:82">
      <c r="A89" s="275">
        <v>64</v>
      </c>
      <c r="B89" s="276" t="s">
        <v>367</v>
      </c>
      <c r="C89" s="158" t="s">
        <v>368</v>
      </c>
      <c r="D89" s="159" t="s">
        <v>53</v>
      </c>
      <c r="E89" s="277">
        <v>2385.8771000000002</v>
      </c>
      <c r="F89" s="277"/>
      <c r="G89" s="278">
        <f t="shared" si="24"/>
        <v>0</v>
      </c>
      <c r="H89" s="279">
        <v>0</v>
      </c>
      <c r="I89" s="279">
        <f t="shared" si="25"/>
        <v>0</v>
      </c>
      <c r="J89" s="279">
        <v>0</v>
      </c>
      <c r="K89" s="279">
        <f t="shared" si="26"/>
        <v>0</v>
      </c>
      <c r="Q89" s="157">
        <v>2</v>
      </c>
      <c r="AA89" s="138">
        <v>7</v>
      </c>
      <c r="AB89" s="138">
        <v>1002</v>
      </c>
      <c r="AC89" s="138">
        <v>5</v>
      </c>
      <c r="BB89" s="138">
        <v>2</v>
      </c>
      <c r="BC89" s="138">
        <f t="shared" si="27"/>
        <v>0</v>
      </c>
      <c r="BD89" s="138">
        <f t="shared" si="28"/>
        <v>0</v>
      </c>
      <c r="BE89" s="138">
        <f t="shared" si="29"/>
        <v>0</v>
      </c>
      <c r="BF89" s="138">
        <f t="shared" si="30"/>
        <v>0</v>
      </c>
      <c r="BG89" s="138">
        <f t="shared" si="31"/>
        <v>0</v>
      </c>
      <c r="CA89" s="138">
        <v>7</v>
      </c>
      <c r="CB89" s="138">
        <v>1002</v>
      </c>
      <c r="CC89" s="157"/>
      <c r="CD89" s="157"/>
    </row>
    <row r="90" spans="1:82">
      <c r="A90" s="161"/>
      <c r="B90" s="162" t="s">
        <v>66</v>
      </c>
      <c r="C90" s="163" t="str">
        <f>CONCATENATE(B82," ",C82)</f>
        <v>767 Konstrukce zámečnické</v>
      </c>
      <c r="D90" s="164"/>
      <c r="E90" s="165"/>
      <c r="F90" s="166"/>
      <c r="G90" s="167">
        <f>SUM(G82:G89)</f>
        <v>0</v>
      </c>
      <c r="H90" s="280"/>
      <c r="I90" s="281">
        <f>SUM(I82:I89)</f>
        <v>2.661006</v>
      </c>
      <c r="J90" s="280"/>
      <c r="K90" s="281">
        <f>SUM(K82:K89)</f>
        <v>0</v>
      </c>
      <c r="Q90" s="157">
        <v>4</v>
      </c>
      <c r="BC90" s="168">
        <f>SUM(BC82:BC89)</f>
        <v>0</v>
      </c>
      <c r="BD90" s="168">
        <f>SUM(BD82:BD89)</f>
        <v>0</v>
      </c>
      <c r="BE90" s="168">
        <f>SUM(BE82:BE89)</f>
        <v>0</v>
      </c>
      <c r="BF90" s="168">
        <f>SUM(BF82:BF89)</f>
        <v>0</v>
      </c>
      <c r="BG90" s="168">
        <f>SUM(BG82:BG89)</f>
        <v>0</v>
      </c>
    </row>
    <row r="91" spans="1:82">
      <c r="A91" s="152" t="s">
        <v>65</v>
      </c>
      <c r="B91" s="153" t="s">
        <v>369</v>
      </c>
      <c r="C91" s="154" t="s">
        <v>370</v>
      </c>
      <c r="D91" s="155"/>
      <c r="E91" s="271"/>
      <c r="F91" s="271"/>
      <c r="G91" s="272"/>
      <c r="H91" s="273"/>
      <c r="I91" s="274"/>
      <c r="J91" s="273"/>
      <c r="K91" s="274"/>
      <c r="Q91" s="157">
        <v>1</v>
      </c>
    </row>
    <row r="92" spans="1:82" ht="24">
      <c r="A92" s="275">
        <v>65</v>
      </c>
      <c r="B92" s="276" t="s">
        <v>371</v>
      </c>
      <c r="C92" s="190" t="s">
        <v>630</v>
      </c>
      <c r="D92" s="159" t="s">
        <v>103</v>
      </c>
      <c r="E92" s="277">
        <v>3.28</v>
      </c>
      <c r="F92" s="277"/>
      <c r="G92" s="278">
        <f>E92*F92</f>
        <v>0</v>
      </c>
      <c r="H92" s="279">
        <v>3.2000000000000003E-4</v>
      </c>
      <c r="I92" s="279">
        <f>E92*H92</f>
        <v>1.0495999999999999E-3</v>
      </c>
      <c r="J92" s="279">
        <v>0</v>
      </c>
      <c r="K92" s="279">
        <f>E92*J92</f>
        <v>0</v>
      </c>
      <c r="Q92" s="157">
        <v>2</v>
      </c>
      <c r="AA92" s="138">
        <v>1</v>
      </c>
      <c r="AB92" s="138">
        <v>7</v>
      </c>
      <c r="AC92" s="138">
        <v>7</v>
      </c>
      <c r="BB92" s="138">
        <v>2</v>
      </c>
      <c r="BC92" s="138">
        <f>IF(BB92=1,G92,0)</f>
        <v>0</v>
      </c>
      <c r="BD92" s="138">
        <f>IF(BB92=2,G92,0)</f>
        <v>0</v>
      </c>
      <c r="BE92" s="138">
        <f>IF(BB92=3,G92,0)</f>
        <v>0</v>
      </c>
      <c r="BF92" s="138">
        <f>IF(BB92=4,G92,0)</f>
        <v>0</v>
      </c>
      <c r="BG92" s="138">
        <f>IF(BB92=5,G92,0)</f>
        <v>0</v>
      </c>
      <c r="CA92" s="138">
        <v>1</v>
      </c>
      <c r="CB92" s="138">
        <v>7</v>
      </c>
      <c r="CC92" s="157"/>
      <c r="CD92" s="157"/>
    </row>
    <row r="93" spans="1:82">
      <c r="A93" s="161"/>
      <c r="B93" s="162" t="s">
        <v>66</v>
      </c>
      <c r="C93" s="163" t="str">
        <f>CONCATENATE(B91," ",C91)</f>
        <v>784 Malby</v>
      </c>
      <c r="D93" s="164"/>
      <c r="E93" s="165"/>
      <c r="F93" s="166"/>
      <c r="G93" s="167">
        <f>SUM(G91:G92)</f>
        <v>0</v>
      </c>
      <c r="H93" s="280"/>
      <c r="I93" s="281">
        <f>SUM(I91:I92)</f>
        <v>1.0495999999999999E-3</v>
      </c>
      <c r="J93" s="280"/>
      <c r="K93" s="281">
        <f>SUM(K91:K92)</f>
        <v>0</v>
      </c>
      <c r="Q93" s="157">
        <v>4</v>
      </c>
      <c r="BC93" s="168">
        <f>SUM(BC91:BC92)</f>
        <v>0</v>
      </c>
      <c r="BD93" s="168">
        <f>SUM(BD91:BD92)</f>
        <v>0</v>
      </c>
      <c r="BE93" s="168">
        <f>SUM(BE91:BE92)</f>
        <v>0</v>
      </c>
      <c r="BF93" s="168">
        <f>SUM(BF91:BF92)</f>
        <v>0</v>
      </c>
      <c r="BG93" s="168">
        <f>SUM(BG91:BG92)</f>
        <v>0</v>
      </c>
    </row>
    <row r="94" spans="1:82">
      <c r="E94" s="138"/>
    </row>
    <row r="95" spans="1:82">
      <c r="C95" s="449" t="s">
        <v>220</v>
      </c>
      <c r="D95" s="450"/>
      <c r="E95" s="450"/>
      <c r="F95" s="451"/>
      <c r="G95" s="167">
        <f>G93+G90+G81+G77+G67+G56+G35+G32+G28+G24+G19+G15+G9</f>
        <v>0</v>
      </c>
    </row>
    <row r="96" spans="1:82">
      <c r="E96" s="138"/>
    </row>
    <row r="97" spans="5:5">
      <c r="E97" s="138"/>
    </row>
    <row r="98" spans="5:5">
      <c r="E98" s="138"/>
    </row>
    <row r="99" spans="5:5">
      <c r="E99" s="138"/>
    </row>
    <row r="100" spans="5:5">
      <c r="E100" s="138"/>
    </row>
    <row r="101" spans="5:5">
      <c r="E101" s="138"/>
    </row>
    <row r="102" spans="5:5">
      <c r="E102" s="138"/>
    </row>
    <row r="103" spans="5:5">
      <c r="E103" s="138"/>
    </row>
    <row r="104" spans="5:5">
      <c r="E104" s="138"/>
    </row>
    <row r="105" spans="5:5">
      <c r="E105" s="138"/>
    </row>
    <row r="106" spans="5:5">
      <c r="E106" s="138"/>
    </row>
    <row r="107" spans="5:5">
      <c r="E107" s="138"/>
    </row>
    <row r="108" spans="5:5">
      <c r="E108" s="138"/>
    </row>
    <row r="109" spans="5:5">
      <c r="E109" s="138"/>
    </row>
    <row r="110" spans="5:5">
      <c r="E110" s="138"/>
    </row>
    <row r="111" spans="5:5">
      <c r="E111" s="138"/>
    </row>
    <row r="112" spans="5:5">
      <c r="E112" s="138"/>
    </row>
    <row r="113" spans="5:5">
      <c r="E113" s="138"/>
    </row>
    <row r="114" spans="5:5">
      <c r="E114" s="138"/>
    </row>
    <row r="115" spans="5:5">
      <c r="E115" s="138"/>
    </row>
    <row r="116" spans="5:5">
      <c r="E116" s="138"/>
    </row>
    <row r="117" spans="5:5">
      <c r="E117" s="138"/>
    </row>
    <row r="118" spans="5:5">
      <c r="E118" s="138"/>
    </row>
    <row r="119" spans="5:5">
      <c r="E119" s="138"/>
    </row>
    <row r="120" spans="5:5">
      <c r="E120" s="138"/>
    </row>
    <row r="121" spans="5:5">
      <c r="E121" s="138"/>
    </row>
    <row r="122" spans="5:5">
      <c r="E122" s="138"/>
    </row>
    <row r="123" spans="5:5">
      <c r="E123" s="138"/>
    </row>
    <row r="124" spans="5:5">
      <c r="E124" s="138"/>
    </row>
    <row r="125" spans="5:5">
      <c r="E125" s="138"/>
    </row>
    <row r="126" spans="5:5">
      <c r="E126" s="138"/>
    </row>
    <row r="127" spans="5:5">
      <c r="E127" s="138"/>
    </row>
    <row r="128" spans="5:5">
      <c r="E128" s="138"/>
    </row>
    <row r="129" spans="5:5">
      <c r="E129" s="138"/>
    </row>
    <row r="130" spans="5:5">
      <c r="E130" s="138"/>
    </row>
    <row r="131" spans="5:5">
      <c r="E131" s="138"/>
    </row>
    <row r="132" spans="5:5">
      <c r="E132" s="138"/>
    </row>
    <row r="133" spans="5:5">
      <c r="E133" s="138"/>
    </row>
    <row r="134" spans="5:5">
      <c r="E134" s="138"/>
    </row>
    <row r="135" spans="5:5">
      <c r="E135" s="138"/>
    </row>
    <row r="136" spans="5:5">
      <c r="E136" s="138"/>
    </row>
    <row r="137" spans="5:5">
      <c r="E137" s="138"/>
    </row>
    <row r="138" spans="5:5">
      <c r="E138" s="138"/>
    </row>
    <row r="139" spans="5:5">
      <c r="E139" s="138"/>
    </row>
    <row r="140" spans="5:5">
      <c r="E140" s="138"/>
    </row>
    <row r="141" spans="5:5">
      <c r="E141" s="138"/>
    </row>
    <row r="142" spans="5:5">
      <c r="E142" s="138"/>
    </row>
    <row r="143" spans="5:5">
      <c r="E143" s="138"/>
    </row>
    <row r="144" spans="5:5">
      <c r="E144" s="138"/>
    </row>
    <row r="145" spans="1:7">
      <c r="E145" s="138"/>
    </row>
    <row r="146" spans="1:7">
      <c r="E146" s="138"/>
    </row>
    <row r="147" spans="1:7">
      <c r="E147" s="138"/>
    </row>
    <row r="148" spans="1:7">
      <c r="E148" s="138"/>
    </row>
    <row r="149" spans="1:7">
      <c r="E149" s="138"/>
    </row>
    <row r="150" spans="1:7">
      <c r="E150" s="138"/>
    </row>
    <row r="151" spans="1:7">
      <c r="E151" s="138"/>
    </row>
    <row r="152" spans="1:7">
      <c r="A152" s="282"/>
      <c r="B152" s="282"/>
    </row>
    <row r="153" spans="1:7">
      <c r="C153" s="283"/>
      <c r="D153" s="283"/>
      <c r="E153" s="284"/>
      <c r="F153" s="283"/>
      <c r="G153" s="285"/>
    </row>
    <row r="154" spans="1:7">
      <c r="A154" s="282"/>
      <c r="B154" s="282"/>
    </row>
  </sheetData>
  <mergeCells count="5">
    <mergeCell ref="A1:G1"/>
    <mergeCell ref="A3:B3"/>
    <mergeCell ref="A4:B4"/>
    <mergeCell ref="E4:G4"/>
    <mergeCell ref="C95:F9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42D3E-6095-9242-914B-7884821CB830}">
  <dimension ref="A1:N33"/>
  <sheetViews>
    <sheetView zoomScale="130" zoomScaleNormal="130" workbookViewId="0">
      <selection activeCell="C11" sqref="C11"/>
    </sheetView>
  </sheetViews>
  <sheetFormatPr baseColWidth="10" defaultColWidth="9.1640625" defaultRowHeight="13"/>
  <cols>
    <col min="1" max="1" width="1.83203125" style="239" customWidth="1"/>
    <col min="2" max="2" width="6.6640625" style="239" customWidth="1"/>
    <col min="3" max="3" width="86.1640625" style="241" customWidth="1"/>
    <col min="4" max="4" width="7.33203125" style="242" customWidth="1"/>
    <col min="5" max="5" width="4.83203125" style="239" customWidth="1"/>
    <col min="6" max="6" width="8.5" style="243" customWidth="1"/>
    <col min="7" max="7" width="14" style="243" customWidth="1"/>
    <col min="8" max="8" width="13.83203125" style="239" customWidth="1"/>
    <col min="9" max="16384" width="9.1640625" style="239"/>
  </cols>
  <sheetData>
    <row r="1" spans="1:8">
      <c r="B1" s="240" t="s">
        <v>605</v>
      </c>
    </row>
    <row r="2" spans="1:8" ht="14" thickBot="1">
      <c r="A2" s="244"/>
      <c r="B2" s="245"/>
      <c r="C2" s="245"/>
      <c r="D2" s="245"/>
      <c r="E2" s="245"/>
      <c r="F2" s="246"/>
      <c r="G2" s="246"/>
      <c r="H2" s="247"/>
    </row>
    <row r="3" spans="1:8" ht="14" thickBot="1">
      <c r="A3" s="244"/>
      <c r="B3" s="248" t="s">
        <v>221</v>
      </c>
      <c r="C3" s="249" t="s">
        <v>222</v>
      </c>
      <c r="D3" s="248" t="s">
        <v>223</v>
      </c>
      <c r="E3" s="248"/>
      <c r="F3" s="250" t="s">
        <v>224</v>
      </c>
      <c r="G3" s="250" t="s">
        <v>225</v>
      </c>
      <c r="H3" s="248" t="s">
        <v>226</v>
      </c>
    </row>
    <row r="4" spans="1:8">
      <c r="B4" s="435" t="s">
        <v>596</v>
      </c>
      <c r="C4" s="259" t="s">
        <v>597</v>
      </c>
      <c r="D4" s="436">
        <v>47137</v>
      </c>
      <c r="E4" s="436" t="s">
        <v>126</v>
      </c>
      <c r="F4" s="330"/>
      <c r="G4" s="253">
        <f t="shared" ref="G4" si="0">D4*F4</f>
        <v>0</v>
      </c>
      <c r="H4" s="440"/>
    </row>
    <row r="5" spans="1:8">
      <c r="B5" s="435"/>
      <c r="C5" s="261" t="s">
        <v>234</v>
      </c>
      <c r="D5" s="437"/>
      <c r="E5" s="437"/>
      <c r="F5" s="330"/>
      <c r="G5" s="253">
        <f>D4*F5</f>
        <v>0</v>
      </c>
      <c r="H5" s="441"/>
    </row>
    <row r="6" spans="1:8">
      <c r="B6" s="435"/>
      <c r="C6" s="261" t="s">
        <v>235</v>
      </c>
      <c r="D6" s="437"/>
      <c r="E6" s="437"/>
      <c r="F6" s="330"/>
      <c r="G6" s="253">
        <f>D4*F6</f>
        <v>0</v>
      </c>
      <c r="H6" s="441"/>
    </row>
    <row r="7" spans="1:8">
      <c r="B7" s="435"/>
      <c r="C7" s="261" t="s">
        <v>236</v>
      </c>
      <c r="D7" s="437"/>
      <c r="E7" s="437"/>
      <c r="F7" s="330"/>
      <c r="G7" s="253">
        <f>D4*F7</f>
        <v>0</v>
      </c>
      <c r="H7" s="441"/>
    </row>
    <row r="8" spans="1:8">
      <c r="B8" s="435"/>
      <c r="C8" s="262" t="s">
        <v>237</v>
      </c>
      <c r="D8" s="438"/>
      <c r="E8" s="439"/>
      <c r="F8" s="330"/>
      <c r="G8" s="253">
        <f>D4*F8</f>
        <v>0</v>
      </c>
      <c r="H8" s="442"/>
    </row>
    <row r="9" spans="1:8">
      <c r="B9" s="256" t="s">
        <v>598</v>
      </c>
      <c r="C9" s="261" t="s">
        <v>599</v>
      </c>
      <c r="D9" s="443">
        <v>1580</v>
      </c>
      <c r="E9" s="443" t="s">
        <v>229</v>
      </c>
      <c r="F9" s="446"/>
      <c r="G9" s="446">
        <f>D9*F9</f>
        <v>0</v>
      </c>
      <c r="H9" s="448"/>
    </row>
    <row r="10" spans="1:8" ht="306">
      <c r="B10" s="256"/>
      <c r="C10" s="251" t="s">
        <v>639</v>
      </c>
      <c r="D10" s="452"/>
      <c r="E10" s="452"/>
      <c r="F10" s="439"/>
      <c r="G10" s="439"/>
      <c r="H10" s="452"/>
    </row>
    <row r="11" spans="1:8">
      <c r="B11" s="338" t="s">
        <v>241</v>
      </c>
      <c r="C11" s="251" t="s">
        <v>632</v>
      </c>
      <c r="D11" s="339">
        <v>1</v>
      </c>
      <c r="E11" s="362" t="s">
        <v>243</v>
      </c>
      <c r="F11" s="339"/>
      <c r="G11" s="253">
        <f>D11*F11</f>
        <v>0</v>
      </c>
      <c r="H11" s="340"/>
    </row>
    <row r="12" spans="1:8">
      <c r="B12" s="256" t="s">
        <v>631</v>
      </c>
      <c r="C12" s="251" t="s">
        <v>242</v>
      </c>
      <c r="D12" s="252">
        <v>1</v>
      </c>
      <c r="E12" s="252" t="s">
        <v>243</v>
      </c>
      <c r="F12" s="266"/>
      <c r="G12" s="253">
        <f>D12*F12</f>
        <v>0</v>
      </c>
      <c r="H12" s="266"/>
    </row>
    <row r="13" spans="1:8" ht="17.25" customHeight="1">
      <c r="B13" s="427" t="s">
        <v>600</v>
      </c>
      <c r="C13" s="428"/>
      <c r="D13" s="428"/>
      <c r="E13" s="428"/>
      <c r="F13" s="429"/>
      <c r="G13" s="331">
        <f>SUM(G4:G12)</f>
        <v>0</v>
      </c>
      <c r="H13" s="267"/>
    </row>
    <row r="14" spans="1:8">
      <c r="C14" s="238"/>
    </row>
    <row r="16" spans="1:8">
      <c r="C16" s="268"/>
      <c r="D16" s="239"/>
    </row>
    <row r="17" spans="3:14">
      <c r="C17" s="239"/>
      <c r="D17" s="268"/>
      <c r="E17" s="268"/>
      <c r="F17" s="269"/>
      <c r="G17" s="269"/>
    </row>
    <row r="18" spans="3:14">
      <c r="C18" s="239"/>
      <c r="D18" s="239"/>
      <c r="E18" s="268"/>
      <c r="F18" s="269"/>
      <c r="G18" s="269"/>
    </row>
    <row r="19" spans="3:14">
      <c r="C19" s="239"/>
      <c r="D19" s="239"/>
      <c r="E19" s="268"/>
      <c r="F19" s="269"/>
      <c r="G19" s="269"/>
    </row>
    <row r="20" spans="3:14">
      <c r="C20" s="239"/>
      <c r="D20" s="268"/>
      <c r="E20" s="268"/>
      <c r="F20" s="269"/>
      <c r="G20" s="269"/>
    </row>
    <row r="21" spans="3:14">
      <c r="C21" s="239"/>
      <c r="D21" s="239"/>
      <c r="E21" s="268"/>
      <c r="F21" s="269"/>
      <c r="G21" s="269"/>
    </row>
    <row r="22" spans="3:14">
      <c r="C22" s="239"/>
      <c r="D22" s="239"/>
      <c r="E22" s="268"/>
      <c r="F22" s="269"/>
      <c r="G22" s="269"/>
    </row>
    <row r="23" spans="3:14">
      <c r="C23" s="239"/>
      <c r="D23" s="239"/>
      <c r="E23" s="268"/>
      <c r="F23" s="269"/>
      <c r="G23" s="269"/>
    </row>
    <row r="24" spans="3:14">
      <c r="C24" s="268"/>
      <c r="D24" s="239"/>
    </row>
    <row r="25" spans="3:14">
      <c r="C25" s="239"/>
      <c r="D25" s="239"/>
      <c r="E25" s="268"/>
      <c r="F25" s="269"/>
      <c r="G25" s="269"/>
    </row>
    <row r="26" spans="3:14">
      <c r="C26" s="268"/>
      <c r="D26" s="239"/>
    </row>
    <row r="27" spans="3:14">
      <c r="C27" s="239"/>
      <c r="D27" s="239"/>
      <c r="E27" s="268"/>
      <c r="F27" s="269"/>
      <c r="G27" s="269"/>
      <c r="N27" s="268"/>
    </row>
    <row r="28" spans="3:14">
      <c r="C28" s="268"/>
      <c r="D28" s="239"/>
    </row>
    <row r="29" spans="3:14">
      <c r="C29" s="268"/>
      <c r="D29" s="239"/>
    </row>
    <row r="30" spans="3:14">
      <c r="C30" s="268"/>
      <c r="D30" s="239"/>
    </row>
    <row r="31" spans="3:14">
      <c r="C31" s="268"/>
      <c r="D31" s="239"/>
    </row>
    <row r="32" spans="3:14">
      <c r="C32" s="268"/>
      <c r="D32" s="239"/>
    </row>
    <row r="33" spans="3:4">
      <c r="C33" s="268"/>
      <c r="D33" s="239"/>
    </row>
  </sheetData>
  <mergeCells count="10">
    <mergeCell ref="B13:F13"/>
    <mergeCell ref="B4:B8"/>
    <mergeCell ref="D4:D8"/>
    <mergeCell ref="E4:E8"/>
    <mergeCell ref="H4:H8"/>
    <mergeCell ref="D9:D10"/>
    <mergeCell ref="E9:E10"/>
    <mergeCell ref="F9:F10"/>
    <mergeCell ref="G9:G10"/>
    <mergeCell ref="H9:H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37</vt:i4>
      </vt:variant>
    </vt:vector>
  </HeadingPairs>
  <TitlesOfParts>
    <vt:vector size="45" baseType="lpstr">
      <vt:lpstr>Krycí list</vt:lpstr>
      <vt:lpstr>Rekapitulace</vt:lpstr>
      <vt:lpstr>Položky_demontáže</vt:lpstr>
      <vt:lpstr>Položky_zesílení sloupů 1_17NP</vt:lpstr>
      <vt:lpstr>Položky_zateplení stropu_1PP</vt:lpstr>
      <vt:lpstr>Položky_opláštění_1_19NP</vt:lpstr>
      <vt:lpstr>Položky_střecha</vt:lpstr>
      <vt:lpstr>Položky_opláštění nástavby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Položky_demontáže!Názvy_tisku</vt:lpstr>
      <vt:lpstr>Rekapitulace!Názvy_tisku</vt:lpstr>
      <vt:lpstr>Objednatel</vt:lpstr>
      <vt:lpstr>'Krycí list'!Oblast_tisku</vt:lpstr>
      <vt:lpstr>Položky_demontáže!Oblast_tisku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2019-08-27T06:41:30Z</cp:lastPrinted>
  <dcterms:created xsi:type="dcterms:W3CDTF">2016-04-14T06:03:59Z</dcterms:created>
  <dcterms:modified xsi:type="dcterms:W3CDTF">2019-11-06T13:37:26Z</dcterms:modified>
</cp:coreProperties>
</file>