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ojekty 2025\79.-2025- INGTOP soutěž\5.- Výměna světlíku\"/>
    </mc:Choice>
  </mc:AlternateContent>
  <bookViews>
    <workbookView xWindow="0" yWindow="0" windowWidth="0" windowHeight="0"/>
  </bookViews>
  <sheets>
    <sheet name="Rekapitulace stavby" sheetId="1" r:id="rId1"/>
    <sheet name="05 - VÝMĚNA SVĚTLÍKU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'05 - VÝMĚNA SVĚTLÍKU'!$C$88:$K$176</definedName>
    <definedName name="_xlnm.Print_Area" localSheetId="1">'05 - VÝMĚNA SVĚTLÍKU'!$C$4:$J$39,'05 - VÝMĚNA SVĚTLÍKU'!$C$45:$J$70,'05 - VÝMĚNA SVĚTLÍKU'!$C$76:$K$176</definedName>
    <definedName name="_xlnm.Print_Titles" localSheetId="1">'05 - VÝMĚNA SVĚTLÍKU'!$88:$88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2"/>
  <c r="BH92"/>
  <c r="BG92"/>
  <c r="BF92"/>
  <c r="T92"/>
  <c r="T91"/>
  <c r="R92"/>
  <c r="R91"/>
  <c r="P92"/>
  <c r="P91"/>
  <c r="J86"/>
  <c r="F85"/>
  <c r="F83"/>
  <c r="E81"/>
  <c r="J55"/>
  <c r="F54"/>
  <c r="F52"/>
  <c r="E50"/>
  <c r="J21"/>
  <c r="E21"/>
  <c r="J85"/>
  <c r="J20"/>
  <c r="J18"/>
  <c r="E18"/>
  <c r="F55"/>
  <c r="J17"/>
  <c r="J12"/>
  <c r="J83"/>
  <c r="E7"/>
  <c r="E48"/>
  <c i="1" r="L50"/>
  <c r="AM50"/>
  <c r="AM49"/>
  <c r="L49"/>
  <c r="AM47"/>
  <c r="L47"/>
  <c r="L45"/>
  <c r="L44"/>
  <c i="2" r="BK133"/>
  <c r="J166"/>
  <c r="BK130"/>
  <c r="BK141"/>
  <c r="J169"/>
  <c r="BK155"/>
  <c r="J173"/>
  <c r="J101"/>
  <c r="J133"/>
  <c r="J162"/>
  <c r="J145"/>
  <c r="J111"/>
  <c r="J126"/>
  <c r="J92"/>
  <c r="BK173"/>
  <c r="J159"/>
  <c r="F34"/>
  <c r="BK159"/>
  <c r="BK145"/>
  <c r="J141"/>
  <c r="BK166"/>
  <c r="BK162"/>
  <c r="BK138"/>
  <c r="J123"/>
  <c r="J98"/>
  <c r="J151"/>
  <c r="J104"/>
  <c r="J118"/>
  <c r="J107"/>
  <c r="BK151"/>
  <c i="1" r="AS54"/>
  <c i="2" r="BK98"/>
  <c r="BK126"/>
  <c r="BK123"/>
  <c r="J155"/>
  <c r="BK92"/>
  <c r="J138"/>
  <c r="J130"/>
  <c r="BK118"/>
  <c r="BK169"/>
  <c r="BK101"/>
  <c r="BK104"/>
  <c r="BK111"/>
  <c r="BK107"/>
  <c l="1" r="T97"/>
  <c r="T90"/>
  <c r="T117"/>
  <c r="T116"/>
  <c r="P150"/>
  <c r="T150"/>
  <c r="R158"/>
  <c r="BK97"/>
  <c r="J97"/>
  <c r="J62"/>
  <c r="R97"/>
  <c r="R90"/>
  <c r="R117"/>
  <c r="R116"/>
  <c r="BK158"/>
  <c r="J158"/>
  <c r="J68"/>
  <c r="T158"/>
  <c r="P97"/>
  <c r="P90"/>
  <c r="BK117"/>
  <c r="J117"/>
  <c r="J64"/>
  <c r="P117"/>
  <c r="P116"/>
  <c r="BK150"/>
  <c r="J150"/>
  <c r="J67"/>
  <c r="R150"/>
  <c r="R149"/>
  <c r="P158"/>
  <c r="BK91"/>
  <c r="J91"/>
  <c r="J61"/>
  <c r="BK144"/>
  <c r="J144"/>
  <c r="J65"/>
  <c r="BK172"/>
  <c r="J172"/>
  <c r="J69"/>
  <c r="J52"/>
  <c r="F86"/>
  <c r="BE98"/>
  <c r="BE118"/>
  <c r="E79"/>
  <c r="BE101"/>
  <c r="BE123"/>
  <c r="BE133"/>
  <c r="BE141"/>
  <c r="BE159"/>
  <c r="BE162"/>
  <c r="BE92"/>
  <c r="BE130"/>
  <c r="BE145"/>
  <c r="BE151"/>
  <c r="BE155"/>
  <c r="BE169"/>
  <c r="BE104"/>
  <c r="BE107"/>
  <c r="BE111"/>
  <c r="BE126"/>
  <c r="BE138"/>
  <c r="BE166"/>
  <c r="BE173"/>
  <c r="J54"/>
  <c i="1" r="BA55"/>
  <c i="2" r="F36"/>
  <c i="1" r="BC55"/>
  <c r="BC54"/>
  <c r="AY54"/>
  <c i="2" r="F37"/>
  <c i="1" r="BD55"/>
  <c r="BD54"/>
  <c r="W33"/>
  <c i="2" r="F35"/>
  <c i="1" r="BB55"/>
  <c r="BB54"/>
  <c r="W31"/>
  <c i="2" r="J34"/>
  <c i="1" r="AW55"/>
  <c r="BA54"/>
  <c r="AW54"/>
  <c r="AK30"/>
  <c i="2" l="1" r="R89"/>
  <c r="P149"/>
  <c r="P89"/>
  <c i="1" r="AU55"/>
  <c i="2" r="T149"/>
  <c r="T89"/>
  <c r="BK149"/>
  <c r="J149"/>
  <c r="J66"/>
  <c r="BK90"/>
  <c r="J90"/>
  <c r="J60"/>
  <c r="BK116"/>
  <c r="J116"/>
  <c r="J63"/>
  <c r="J33"/>
  <c i="1" r="AV55"/>
  <c r="AT55"/>
  <c r="W32"/>
  <c r="AX54"/>
  <c r="W30"/>
  <c r="AU54"/>
  <c i="2" r="F33"/>
  <c i="1" r="AZ55"/>
  <c r="AZ54"/>
  <c r="AV54"/>
  <c r="AK29"/>
  <c i="2" l="1" r="BK89"/>
  <c r="J89"/>
  <c r="J59"/>
  <c i="1" r="AT54"/>
  <c r="W29"/>
  <c i="2" l="1" r="J30"/>
  <c i="1" r="AG55"/>
  <c r="AG54"/>
  <c r="AK26"/>
  <c i="2" l="1" r="J39"/>
  <c i="1" r="AK35"/>
  <c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<sst xmlns="http://schemas.openxmlformats.org/spreadsheetml/2006/main">
  <si>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</si>
  <si>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</si>
  <si>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</si>
  <si>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</si>
  <si>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</si>
  <si>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{20d73a6f-fe9b-46b1-90db-fb492fe15aa8}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</si>
  <si>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</si>
  <si>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</si>
  <si>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</si>
  <si>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</si>
  <si>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</si>
  <si>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</si>
  <si>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</si>
  <si>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</si>
  <si>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79/2025-V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</si>
  <si>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</si>
  <si>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</si>
  <si>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ČÁST V. - Snížení energetické náročnosti budovy parc. č. 2037/2, Týniště nad Orlicí</t>
  </si>
  <si>
    <t>KSO:</t>
  </si>
  <si>
    <t/>
  </si>
  <si>
    <t>CC-CZ:</t>
  </si>
  <si>
    <t>Místo:</t>
  </si>
  <si>
    <t xml:space="preserve"> </t>
  </si>
  <si>
    <t>Datum:</t>
  </si>
  <si>
    <t>31. 7. 2025</t>
  </si>
  <si>
    <t>Zadavatel:</t>
  </si>
  <si>
    <t>IČ:</t>
  </si>
  <si>
    <t>INGTOP METAL, s.r.o.</t>
  </si>
  <si>
    <t>DIČ:</t>
  </si>
  <si>
    <t>Účastník:</t>
  </si>
  <si>
    <t>Vyplň údaj</t>
  </si>
  <si>
    <t>Projektant:</t>
  </si>
  <si>
    <t>True</t>
  </si>
  <si>
    <t>Zpracovatel:</t>
  </si>
  <si>
    <t>ING. MILAN VOPAŘIL,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</si>
  <si>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</si>
  <si>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</si>
  <si>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</si>
  <si>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</si>
  <si>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</si>
  <si>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</si>
  <si>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</si>
  <si>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</si>
  <si>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</si>
  <si>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</si>
  <si>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</si>
  <si>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</si>
  <si>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</si>
  <si>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</si>
  <si>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</si>
  <si>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</si>
  <si>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</si>
  <si>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</si>
  <si>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</si>
  <si>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</si>
  <si>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</si>
  <si>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</si>
  <si>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</si>
  <si>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</si>
  <si>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</si>
  <si>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</si>
  <si>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</si>
  <si>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</si>
  <si>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</si>
  <si>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</si>
  <si>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</si>
  <si>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</si>
  <si>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</si>
  <si>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</si>
  <si>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</si>
  <si>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</si>
  <si>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</si>
  <si>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</si>
  <si>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</si>
  <si>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</si>
  <si>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</si>
  <si>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05</t>
  </si>
  <si>
    <t>VÝMĚNA SVĚTLÍKU</t>
  </si>
  <si>
    <t>STA</t>
  </si>
  <si>
    <t>1</t>
  </si>
  <si>
    <t>{03d5c321-8eec-4ab4-b60d-13bd03ee22b9}</t>
  </si>
  <si>
    <t>2</t>
  </si>
  <si>
    <t>KRYCÍ LIST SOUPISU PRACÍ</t>
  </si>
  <si>
    <t>Objekt:</t>
  </si>
  <si>
    <t>05 - VÝMĚNA SVĚTLÍKU</t>
  </si>
  <si>
    <t xml:space="preserve">Celá stavba pro snížení energetické náročnosti budovy parc. č. 2037/2, Týniště nad Orlicí je rozdělena do ucelených dílčích celků pro: I.	Opláštění budovy II.	Zateplení podhledu střechy  III.	Výměna oken IV.	Výměna vrat V.	Výměna světlíků VI.	Rekonstrukce vytápění, filtrace a náhrada vzduchu VII.	 Elektroinstalace – napojení technologií, vytápění, filtrace a osvětlení Zhotovitel bere na vědomí koordinaci profesí a výstavbu s ostatními částmi dílčích celků.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</si>
  <si>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</si>
  <si>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</si>
  <si>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</si>
  <si>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</si>
  <si>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</si>
  <si>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</si>
  <si>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</si>
  <si>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</si>
  <si>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767 - Konstrukce zámečnické</t>
  </si>
  <si>
    <t>HZS - Hodinové zúčtovací sazby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</si>
  <si>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</si>
  <si>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</si>
  <si>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</si>
  <si>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</si>
  <si>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</si>
  <si>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</si>
  <si>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</si>
  <si>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</si>
  <si>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</si>
  <si>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</si>
  <si>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</si>
  <si>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</si>
  <si>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</si>
  <si>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</si>
  <si>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</si>
  <si>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</si>
  <si>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</si>
  <si>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</si>
  <si>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</si>
  <si>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</si>
  <si>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</si>
  <si>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</si>
  <si>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</si>
  <si>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968072247</t>
  </si>
  <si>
    <t>Vybourání kovových rámů oken jednoduchých včetně křídel pl přes 4 m2</t>
  </si>
  <si>
    <t>m2</t>
  </si>
  <si>
    <t>CS ÚRS 2025 01</t>
  </si>
  <si>
    <t>4</t>
  </si>
  <si>
    <t>1113245343</t>
  </si>
  <si>
    <t>PP</t>
  </si>
  <si>
    <t>Vybourání kovových rámů oken s křídly, dveřních zárubní, vrat, stěn, ostění nebo obkladů okenních rámů s křídly jednoduchých, plochy přes 4 m2</t>
  </si>
  <si>
    <t>Online PSC</t>
  </si>
  <si>
    <t>https://podminky.urs.cz/item/CS_URS_2025_01/968072247</t>
  </si>
  <si>
    <t>VV</t>
  </si>
  <si>
    <t>"Světlík" 2*(2,40*48,64)+2*2,7</t>
  </si>
  <si>
    <t>Součet</t>
  </si>
  <si>
    <t>997</t>
  </si>
  <si>
    <t>Doprava suti a vybouraných hmot</t>
  </si>
  <si>
    <t>997013212</t>
  </si>
  <si>
    <t>Vnitrostaveništní doprava suti a vybouraných hmot pro budovy v přes 6 do 9 m ručně</t>
  </si>
  <si>
    <t>t</t>
  </si>
  <si>
    <t>-878263468</t>
  </si>
  <si>
    <t>Vnitrostaveništní doprava suti a vybouraných hmot vodorovně do 50 m s naložením ručně pro budovy a haly výšky přes 6 do 9 m</t>
  </si>
  <si>
    <t>https://podminky.urs.cz/item/CS_URS_2025_01/997013212</t>
  </si>
  <si>
    <t>3</t>
  </si>
  <si>
    <t>997013219</t>
  </si>
  <si>
    <t>Příplatek k vnitrostaveništní dopravě suti a vybouraných hmot za zvětšenou dopravu suti ZKD 10 m</t>
  </si>
  <si>
    <t>1145951921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</si>
  <si>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</si>
  <si>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https://podminky.urs.cz/item/CS_URS_2025_01/997013219</t>
  </si>
  <si>
    <t>25</t>
  </si>
  <si>
    <t>997013501</t>
  </si>
  <si>
    <t>Odvoz suti a vybouraných hmot na skládku nebo meziskládku do 1 km se složením</t>
  </si>
  <si>
    <t>16</t>
  </si>
  <si>
    <t>-1822155324</t>
  </si>
  <si>
    <t>Odvoz suti a vybouraných hmot na skládku nebo meziskládku se složením, na vzdálenost do 1 km</t>
  </si>
  <si>
    <t>https://podminky.urs.cz/item/CS_URS_2025_01/997013501</t>
  </si>
  <si>
    <t>26</t>
  </si>
  <si>
    <t>997013509</t>
  </si>
  <si>
    <t>Příplatek k odvozu suti a vybouraných hmot na skládku ZKD 1 km přes 1 km</t>
  </si>
  <si>
    <t>1270769581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</si>
  <si>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</si>
  <si>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</si>
  <si>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8,122*20 'Přepočtené koeficientem množství</t>
  </si>
  <si>
    <t>6</t>
  </si>
  <si>
    <t>997013804</t>
  </si>
  <si>
    <t>Poplatek za uložení na skládce (skládkovné) stavebního odpadu ze skla kód odpadu 17 02 02</t>
  </si>
  <si>
    <t>1564245823</t>
  </si>
  <si>
    <t>Poplatek za uložení stavebního odpadu na skládce (skládkovné) ze skla zatříděného do Katalogu odpadů pod kódem 17 02 02</t>
  </si>
  <si>
    <t>https://podminky.urs.cz/item/CS_URS_2025_01/997013804</t>
  </si>
  <si>
    <t>"Světlík zasklení drátosklem" 8,122</t>
  </si>
  <si>
    <t>PSV</t>
  </si>
  <si>
    <t>Práce a dodávky PSV</t>
  </si>
  <si>
    <t>767</t>
  </si>
  <si>
    <t>Konstrukce zámečnické</t>
  </si>
  <si>
    <t>10</t>
  </si>
  <si>
    <t>767190122</t>
  </si>
  <si>
    <t>Montáž oplechování a lemování ocelových kcí stěn a střech ocelovým plechem rš přes 100 do 330 mm</t>
  </si>
  <si>
    <t>m</t>
  </si>
  <si>
    <t>905254044</t>
  </si>
  <si>
    <t>Montáž oplechování a lemování ocelových konstrukcí stěn, příček a střech z ocelových plechů, rš přes 100 do 330 mm</t>
  </si>
  <si>
    <t>https://podminky.urs.cz/item/CS_URS_2025_01/767190122</t>
  </si>
  <si>
    <t>"oplechování světíku" 4*48,14+4*4*3,209</t>
  </si>
  <si>
    <t>11</t>
  </si>
  <si>
    <t>M</t>
  </si>
  <si>
    <t>13824111</t>
  </si>
  <si>
    <t>plech Pz 275g/m2 tl 0,55mm svitek š 1000mm</t>
  </si>
  <si>
    <t>32</t>
  </si>
  <si>
    <t>1719475683</t>
  </si>
  <si>
    <t>0,243613679697574*1,1 'Přepočtené koeficientem množství</t>
  </si>
  <si>
    <t>767311330</t>
  </si>
  <si>
    <t>Montáž světlíků sedlových podélných nebo příčných rozpětí 3000 mm se zasklením</t>
  </si>
  <si>
    <t>-1082437580</t>
  </si>
  <si>
    <t>Montáž světlíků sedlových podélných nebo příčných (housenkových) se zasklením, rozpětí 3000 mm</t>
  </si>
  <si>
    <t>https://podminky.urs.cz/item/CS_URS_2025_01/767311330</t>
  </si>
  <si>
    <t>P</t>
  </si>
  <si>
    <t>Poznámka k položce:_x000d_
Pro monáž světlíků bude použita jeřábová technika, vysokozvižné vozíky, lešení, manipulátory apod. pro dopravu materiálu na střechu</t>
  </si>
  <si>
    <t>13</t>
  </si>
  <si>
    <t>RMAT0001</t>
  </si>
  <si>
    <t>světlík</t>
  </si>
  <si>
    <t>kpl</t>
  </si>
  <si>
    <t>1180327382</t>
  </si>
  <si>
    <t>Poznámka k položce:_x000d_
Sedlový pásový světlík_x000d_
Rozměry: 50x4,694 m_x000d_
Členění krokví cca 900mm od sebe._x000d_
Zasklení: Izolační trojsklo, spodní bezpečnostní (střecha) U=0,5W/m2K_x000d_
Izolační trojsklo čiré (štít) U=0,5W/m2K _x000d_
Podkladní vyvýšený límec 150mm z izolační desky PURENITpro správné vytvoření přechodu vnitřního zateplení na světlík_x000d_
(profily s přerušeným tepel. mostem)_x000d_
Motor 24V zdvih ( 6 ks )_x000d_
Součástí světlíku: 2 ks štíů 3,40x1,603 - 2 ksOkno sklopné, otevíravé dovnitř. Panty na spodní straně křídla. barva : dle vzorkovníku RAL</t>
  </si>
  <si>
    <t>14</t>
  </si>
  <si>
    <t>767428104</t>
  </si>
  <si>
    <t>Montáž lemování svislého ukončení rohového kovových fasád</t>
  </si>
  <si>
    <t>-1552238179</t>
  </si>
  <si>
    <t>Montáž lemovacích prvků kovových fasádních obkladů svislého ukončení rohového</t>
  </si>
  <si>
    <t>https://podminky.urs.cz/item/CS_URS_2025_01/767428104</t>
  </si>
  <si>
    <t>"světlík" 4*47,75+2*6,122</t>
  </si>
  <si>
    <t>15</t>
  </si>
  <si>
    <t>19112074</t>
  </si>
  <si>
    <t>ukončení svislé rohové r. š. 550mm TiZn plech tl 0,6-0,8mm</t>
  </si>
  <si>
    <t>-881969014</t>
  </si>
  <si>
    <t>203,244*1,08 'Přepočtené koeficientem množství</t>
  </si>
  <si>
    <t>24</t>
  </si>
  <si>
    <t>998767202</t>
  </si>
  <si>
    <t>Přesun hmot procentní pro zámečnické konstrukce v objektech v přes 6 do 12 m</t>
  </si>
  <si>
    <t>%</t>
  </si>
  <si>
    <t>-1613695178</t>
  </si>
  <si>
    <t>Přesun hmot pro zámečnické konstrukce stanovený procentní sazbou (%) z ceny vodorovná dopravní vzdálenost do 50 m základní v objektech výšky přes 6 do 12 m</t>
  </si>
  <si>
    <t>https://podminky.urs.cz/item/CS_URS_2025_01/998767202</t>
  </si>
  <si>
    <t>HZS</t>
  </si>
  <si>
    <t>Hodinové zúčtovací sazby</t>
  </si>
  <si>
    <t>22</t>
  </si>
  <si>
    <t>HZS4131</t>
  </si>
  <si>
    <t>Hodinová zúčtovací sazba jeřábník včetně stroje</t>
  </si>
  <si>
    <t>hod</t>
  </si>
  <si>
    <t>512</t>
  </si>
  <si>
    <t>-1280445025</t>
  </si>
  <si>
    <t>Hodinové zúčtovací sazby ostatních profesí obsluha stavebních strojů a zařízení jeřábník včetně stroje</t>
  </si>
  <si>
    <t>https://podminky.urs.cz/item/CS_URS_2025_01/HZS4131</t>
  </si>
  <si>
    <t>"14 dní" 14*10</t>
  </si>
  <si>
    <t>VRN</t>
  </si>
  <si>
    <t>Vedlejší rozpočtové náklady</t>
  </si>
  <si>
    <t>5</t>
  </si>
  <si>
    <t>VRN1</t>
  </si>
  <si>
    <t>Průzkumné, zeměměřičské a projektové práce</t>
  </si>
  <si>
    <t>013244000</t>
  </si>
  <si>
    <t>Výrobní dokumentace světlíku s tepelně izolačním zasklením</t>
  </si>
  <si>
    <t>soubor</t>
  </si>
  <si>
    <t>1024</t>
  </si>
  <si>
    <t>-939101845</t>
  </si>
  <si>
    <t>https://podminky.urs.cz/item/CS_URS_2025_01/013244000</t>
  </si>
  <si>
    <t>Poznámka k položce:_x000d_
viz výkres D.2.6-Světlíky</t>
  </si>
  <si>
    <t>17</t>
  </si>
  <si>
    <t>013254000</t>
  </si>
  <si>
    <t>Dokumentace skutečného provedení stavby</t>
  </si>
  <si>
    <t>1420729593</t>
  </si>
  <si>
    <t>https://podminky.urs.cz/item/CS_URS_2025_01/013254000</t>
  </si>
  <si>
    <t>VRN3</t>
  </si>
  <si>
    <t>Zařízení staveniště</t>
  </si>
  <si>
    <t>18</t>
  </si>
  <si>
    <t>032103000</t>
  </si>
  <si>
    <t>Náklady na stavební buňky, úpravu stávajících objektů</t>
  </si>
  <si>
    <t>-943254577</t>
  </si>
  <si>
    <t>https://podminky.urs.cz/item/CS_URS_2025_01/032103000</t>
  </si>
  <si>
    <t>19</t>
  </si>
  <si>
    <t>032803000</t>
  </si>
  <si>
    <t>Ostatní vybavení staveniště</t>
  </si>
  <si>
    <t>-1895271918</t>
  </si>
  <si>
    <t>https://podminky.urs.cz/item/CS_URS_2025_01/032803000</t>
  </si>
  <si>
    <t>Poznámka k položce:_x000d_
Přidružená mechanizace (eřáby, vysokozdvižné vozíky, manipulátory apod.) pro dopravu světlíků</t>
  </si>
  <si>
    <t>20</t>
  </si>
  <si>
    <t>033103000</t>
  </si>
  <si>
    <t>Připojení energií pro zařízení staveniště</t>
  </si>
  <si>
    <t>-64066921</t>
  </si>
  <si>
    <t>https://podminky.urs.cz/item/CS_URS_2025_01/033103000</t>
  </si>
  <si>
    <t>034703000</t>
  </si>
  <si>
    <t>Ochranné konstrukce</t>
  </si>
  <si>
    <t>279893507</t>
  </si>
  <si>
    <t>https://podminky.urs.cz/item/CS_URS_2025_01/034703000</t>
  </si>
  <si>
    <t>VRN4</t>
  </si>
  <si>
    <t>Inženýrská činnost</t>
  </si>
  <si>
    <t>27</t>
  </si>
  <si>
    <t>045303000</t>
  </si>
  <si>
    <t>Koordinační činnost - předávání a přebírán staveniště mezi jednotlivými dílčími částmi</t>
  </si>
  <si>
    <t>1296881950</t>
  </si>
  <si>
    <t>https://podminky.urs.cz/item/CS_URS_2025_01/045303000</t>
  </si>
  <si>
    <t>Poznámka k položce:_x000d_
Koordinační činnost profesí pro části:_x000d_
II. Zateplení podhledu: koordinace s přetažením tepelné izolace a oplechování_x000d_
VI. - Rekonstrukce vtápění, filtrace a náhrada vzduchu: prostupy pro potrubí a kotvení_x000d_
VII. - Elektroinstalace: demontáž staávajících zařízení, zajištění prostupů, montáž kabelových žabů a osvětlení_x000d_
*Při přejímce bude vyhotoven montážní a předávací protokol, jehož součástí budou záznamy o kontrole kotvení, těsnosti, funkčnosti prvků a použitých materiálech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</si>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</sst>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68072247" TargetMode="External" /><Relationship Id="rId2" Type="http://schemas.openxmlformats.org/officeDocument/2006/relationships/hyperlink" Target="https://podminky.urs.cz/item/CS_URS_2025_01/997013212" TargetMode="External" /><Relationship Id="rId3" Type="http://schemas.openxmlformats.org/officeDocument/2006/relationships/hyperlink" Target="https://podminky.urs.cz/item/CS_URS_2025_01/997013219" TargetMode="External" /><Relationship Id="rId4" Type="http://schemas.openxmlformats.org/officeDocument/2006/relationships/hyperlink" Target="https://podminky.urs.cz/item/CS_URS_2025_01/997013501" TargetMode="External" /><Relationship Id="rId5" Type="http://schemas.openxmlformats.org/officeDocument/2006/relationships/hyperlink" Target="https://podminky.urs.cz/item/CS_URS_2025_01/997013509" TargetMode="External" /><Relationship Id="rId6" Type="http://schemas.openxmlformats.org/officeDocument/2006/relationships/hyperlink" Target="https://podminky.urs.cz/item/CS_URS_2025_01/997013804" TargetMode="External" /><Relationship Id="rId7" Type="http://schemas.openxmlformats.org/officeDocument/2006/relationships/hyperlink" Target="https://podminky.urs.cz/item/CS_URS_2025_01/767190122" TargetMode="External" /><Relationship Id="rId8" Type="http://schemas.openxmlformats.org/officeDocument/2006/relationships/hyperlink" Target="https://podminky.urs.cz/item/CS_URS_2025_01/767311330" TargetMode="External" /><Relationship Id="rId9" Type="http://schemas.openxmlformats.org/officeDocument/2006/relationships/hyperlink" Target="https://podminky.urs.cz/item/CS_URS_2025_01/767428104" TargetMode="External" /><Relationship Id="rId10" Type="http://schemas.openxmlformats.org/officeDocument/2006/relationships/hyperlink" Target="https://podminky.urs.cz/item/CS_URS_2025_01/998767202" TargetMode="External" /><Relationship Id="rId11" Type="http://schemas.openxmlformats.org/officeDocument/2006/relationships/hyperlink" Target="https://podminky.urs.cz/item/CS_URS_2025_01/HZS4131" TargetMode="External" /><Relationship Id="rId12" Type="http://schemas.openxmlformats.org/officeDocument/2006/relationships/hyperlink" Target="https://podminky.urs.cz/item/CS_URS_2025_01/013244000" TargetMode="External" /><Relationship Id="rId13" Type="http://schemas.openxmlformats.org/officeDocument/2006/relationships/hyperlink" Target="https://podminky.urs.cz/item/CS_URS_2025_01/013254000" TargetMode="External" /><Relationship Id="rId14" Type="http://schemas.openxmlformats.org/officeDocument/2006/relationships/hyperlink" Target="https://podminky.urs.cz/item/CS_URS_2025_01/032103000" TargetMode="External" /><Relationship Id="rId15" Type="http://schemas.openxmlformats.org/officeDocument/2006/relationships/hyperlink" Target="https://podminky.urs.cz/item/CS_URS_2025_01/032803000" TargetMode="External" /><Relationship Id="rId16" Type="http://schemas.openxmlformats.org/officeDocument/2006/relationships/hyperlink" Target="https://podminky.urs.cz/item/CS_URS_2025_01/033103000" TargetMode="External" /><Relationship Id="rId17" Type="http://schemas.openxmlformats.org/officeDocument/2006/relationships/hyperlink" Target="https://podminky.urs.cz/item/CS_URS_2025_01/034703000" TargetMode="External" /><Relationship Id="rId18" Type="http://schemas.openxmlformats.org/officeDocument/2006/relationships/hyperlink" Target="https://podminky.urs.cz/item/CS_URS_2025_01/045303000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79/2025-V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ČÁST V. - Snížení energetické náročnosti budovy parc. č. 2037/2, Týniště nad Orlicí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31. 7. 2025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INGTOP METAL, s.r.o.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ING. MILAN VOPAŘIL, DIS.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'05 - VÝMĚNA SVĚTLÍKU'!J30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'05 - VÝMĚNA SVĚTLÍKU'!P89</f>
        <v>0</v>
      </c>
      <c r="AV55" s="121">
        <f>'05 - VÝMĚNA SVĚTLÍKU'!J33</f>
        <v>0</v>
      </c>
      <c r="AW55" s="121">
        <f>'05 - VÝMĚNA SVĚTLÍKU'!J34</f>
        <v>0</v>
      </c>
      <c r="AX55" s="121">
        <f>'05 - VÝMĚNA SVĚTLÍKU'!J35</f>
        <v>0</v>
      </c>
      <c r="AY55" s="121">
        <f>'05 - VÝMĚNA SVĚTLÍKU'!J36</f>
        <v>0</v>
      </c>
      <c r="AZ55" s="121">
        <f>'05 - VÝMĚNA SVĚTLÍKU'!F33</f>
        <v>0</v>
      </c>
      <c r="BA55" s="121">
        <f>'05 - VÝMĚNA SVĚTLÍKU'!F34</f>
        <v>0</v>
      </c>
      <c r="BB55" s="121">
        <f>'05 - VÝMĚNA SVĚTLÍKU'!F35</f>
        <v>0</v>
      </c>
      <c r="BC55" s="121">
        <f>'05 - VÝMĚNA SVĚTLÍKU'!F36</f>
        <v>0</v>
      </c>
      <c r="BD55" s="123">
        <f>'05 - VÝMĚNA SVĚTLÍKU'!F37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/+GAefEUB6Vcld5ZxCI0QBniM1qdFIeGqd/wAvr/0ve5inr6HWIxrqWsnG8UaYRdt3GSpa+Mv1DAKHp6Xi8u3Q==" hashValue="zN+0Nq2PJrEDokOYTt7blzhb9VwCCGoBJpD39y61K4Q41ghz3zOyhW0PBFHxfA1nANdqUlW+SWVJbj/km7zO+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5 - VÝMĚNA SVĚTLÍKU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81</v>
      </c>
    </row>
    <row r="4" s="1" customFormat="1" ht="24.96" customHeight="1">
      <c r="B4" s="21"/>
      <c r="D4" s="127" t="s">
        <v>82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ČÁST V. - Snížení energetické náročnosti budovy parc. č. 2037/2, Týniště nad Orlicí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83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84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31. 7. 2025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19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27</v>
      </c>
      <c r="F15" s="39"/>
      <c r="G15" s="39"/>
      <c r="H15" s="39"/>
      <c r="I15" s="129" t="s">
        <v>28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29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28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31</v>
      </c>
      <c r="E20" s="39"/>
      <c r="F20" s="39"/>
      <c r="G20" s="39"/>
      <c r="H20" s="39"/>
      <c r="I20" s="129" t="s">
        <v>26</v>
      </c>
      <c r="J20" s="133" t="str">
        <f>IF('Rekapitulace stavby'!AN16="","",'Rekapitulace stavby'!AN16)</f>
        <v/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tr">
        <f>IF('Rekapitulace stavby'!E17="","",'Rekapitulace stavby'!E17)</f>
        <v xml:space="preserve"> </v>
      </c>
      <c r="F21" s="39"/>
      <c r="G21" s="39"/>
      <c r="H21" s="39"/>
      <c r="I21" s="129" t="s">
        <v>28</v>
      </c>
      <c r="J21" s="133" t="str">
        <f>IF('Rekapitulace stavby'!AN17="","",'Rekapitulace stavby'!AN17)</f>
        <v/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33</v>
      </c>
      <c r="E23" s="39"/>
      <c r="F23" s="39"/>
      <c r="G23" s="39"/>
      <c r="H23" s="39"/>
      <c r="I23" s="129" t="s">
        <v>26</v>
      </c>
      <c r="J23" s="133" t="s">
        <v>19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34</v>
      </c>
      <c r="F24" s="39"/>
      <c r="G24" s="39"/>
      <c r="H24" s="39"/>
      <c r="I24" s="129" t="s">
        <v>28</v>
      </c>
      <c r="J24" s="133" t="s">
        <v>19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35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5"/>
      <c r="B27" s="136"/>
      <c r="C27" s="135"/>
      <c r="D27" s="135"/>
      <c r="E27" s="137" t="s">
        <v>85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37</v>
      </c>
      <c r="E30" s="39"/>
      <c r="F30" s="39"/>
      <c r="G30" s="39"/>
      <c r="H30" s="39"/>
      <c r="I30" s="39"/>
      <c r="J30" s="141">
        <f>ROUND(J89,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39</v>
      </c>
      <c r="G32" s="39"/>
      <c r="H32" s="39"/>
      <c r="I32" s="142" t="s">
        <v>38</v>
      </c>
      <c r="J32" s="142" t="s">
        <v>40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41</v>
      </c>
      <c r="E33" s="129" t="s">
        <v>42</v>
      </c>
      <c r="F33" s="144">
        <f>ROUND((SUM(BE89:BE176)),  2)</f>
        <v>0</v>
      </c>
      <c r="G33" s="39"/>
      <c r="H33" s="39"/>
      <c r="I33" s="145">
        <v>0.20999999999999999</v>
      </c>
      <c r="J33" s="144">
        <f>ROUND(((SUM(BE89:BE176))*I33),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43</v>
      </c>
      <c r="F34" s="144">
        <f>ROUND((SUM(BF89:BF176)),  2)</f>
        <v>0</v>
      </c>
      <c r="G34" s="39"/>
      <c r="H34" s="39"/>
      <c r="I34" s="145">
        <v>0.12</v>
      </c>
      <c r="J34" s="144">
        <f>ROUND(((SUM(BF89:BF176))*I34),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44</v>
      </c>
      <c r="F35" s="144">
        <f>ROUND((SUM(BG89:BG176)),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45</v>
      </c>
      <c r="F36" s="144">
        <f>ROUND((SUM(BH89:BH176)),  2)</f>
        <v>0</v>
      </c>
      <c r="G36" s="39"/>
      <c r="H36" s="39"/>
      <c r="I36" s="145">
        <v>0.12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46</v>
      </c>
      <c r="F37" s="144">
        <f>ROUND((SUM(BI89:BI176)),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47</v>
      </c>
      <c r="E39" s="148"/>
      <c r="F39" s="148"/>
      <c r="G39" s="149" t="s">
        <v>48</v>
      </c>
      <c r="H39" s="150" t="s">
        <v>49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86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ČÁST V. - Snížení energetické náročnosti budovy parc. č. 2037/2, Týniště nad Orlicí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05 - VÝMĚNA SVĚTLÍKU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31. 7. 2025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INGTOP METAL, s.r.o.</v>
      </c>
      <c r="G54" s="41"/>
      <c r="H54" s="41"/>
      <c r="I54" s="33" t="s">
        <v>31</v>
      </c>
      <c r="J54" s="37" t="str">
        <f>E21</f>
        <v xml:space="preserve"> 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ING. MILAN VOPAŘIL, DIS.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87</v>
      </c>
      <c r="D57" s="159"/>
      <c r="E57" s="159"/>
      <c r="F57" s="159"/>
      <c r="G57" s="159"/>
      <c r="H57" s="159"/>
      <c r="I57" s="159"/>
      <c r="J57" s="160" t="s">
        <v>88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69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89</v>
      </c>
    </row>
    <row r="60" s="9" customFormat="1" ht="24.96" customHeight="1">
      <c r="A60" s="9"/>
      <c r="B60" s="162"/>
      <c r="C60" s="163"/>
      <c r="D60" s="164" t="s">
        <v>90</v>
      </c>
      <c r="E60" s="165"/>
      <c r="F60" s="165"/>
      <c r="G60" s="165"/>
      <c r="H60" s="165"/>
      <c r="I60" s="165"/>
      <c r="J60" s="166">
        <f>J90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91</v>
      </c>
      <c r="E61" s="171"/>
      <c r="F61" s="171"/>
      <c r="G61" s="171"/>
      <c r="H61" s="171"/>
      <c r="I61" s="171"/>
      <c r="J61" s="172">
        <f>J91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92</v>
      </c>
      <c r="E62" s="171"/>
      <c r="F62" s="171"/>
      <c r="G62" s="171"/>
      <c r="H62" s="171"/>
      <c r="I62" s="171"/>
      <c r="J62" s="172">
        <f>J97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2"/>
      <c r="C63" s="163"/>
      <c r="D63" s="164" t="s">
        <v>93</v>
      </c>
      <c r="E63" s="165"/>
      <c r="F63" s="165"/>
      <c r="G63" s="165"/>
      <c r="H63" s="165"/>
      <c r="I63" s="165"/>
      <c r="J63" s="166">
        <f>J116</f>
        <v>0</v>
      </c>
      <c r="K63" s="163"/>
      <c r="L63" s="167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8"/>
      <c r="C64" s="169"/>
      <c r="D64" s="170" t="s">
        <v>94</v>
      </c>
      <c r="E64" s="171"/>
      <c r="F64" s="171"/>
      <c r="G64" s="171"/>
      <c r="H64" s="171"/>
      <c r="I64" s="171"/>
      <c r="J64" s="172">
        <f>J117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95</v>
      </c>
      <c r="E65" s="165"/>
      <c r="F65" s="165"/>
      <c r="G65" s="165"/>
      <c r="H65" s="165"/>
      <c r="I65" s="165"/>
      <c r="J65" s="166">
        <f>J144</f>
        <v>0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2"/>
      <c r="C66" s="163"/>
      <c r="D66" s="164" t="s">
        <v>96</v>
      </c>
      <c r="E66" s="165"/>
      <c r="F66" s="165"/>
      <c r="G66" s="165"/>
      <c r="H66" s="165"/>
      <c r="I66" s="165"/>
      <c r="J66" s="166">
        <f>J149</f>
        <v>0</v>
      </c>
      <c r="K66" s="163"/>
      <c r="L66" s="16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8"/>
      <c r="C67" s="169"/>
      <c r="D67" s="170" t="s">
        <v>97</v>
      </c>
      <c r="E67" s="171"/>
      <c r="F67" s="171"/>
      <c r="G67" s="171"/>
      <c r="H67" s="171"/>
      <c r="I67" s="171"/>
      <c r="J67" s="172">
        <f>J150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98</v>
      </c>
      <c r="E68" s="171"/>
      <c r="F68" s="171"/>
      <c r="G68" s="171"/>
      <c r="H68" s="171"/>
      <c r="I68" s="171"/>
      <c r="J68" s="172">
        <f>J158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99</v>
      </c>
      <c r="E69" s="171"/>
      <c r="F69" s="171"/>
      <c r="G69" s="171"/>
      <c r="H69" s="171"/>
      <c r="I69" s="171"/>
      <c r="J69" s="172">
        <f>J172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100</v>
      </c>
      <c r="D76" s="41"/>
      <c r="E76" s="41"/>
      <c r="F76" s="41"/>
      <c r="G76" s="41"/>
      <c r="H76" s="41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57" t="str">
        <f>E7</f>
        <v>ČÁST V. - Snížení energetické náročnosti budovy parc. č. 2037/2, Týniště nad Orlicí</v>
      </c>
      <c r="F79" s="33"/>
      <c r="G79" s="33"/>
      <c r="H79" s="33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83</v>
      </c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05 - VÝMĚNA SVĚTLÍKU</v>
      </c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 xml:space="preserve"> </v>
      </c>
      <c r="G83" s="41"/>
      <c r="H83" s="41"/>
      <c r="I83" s="33" t="s">
        <v>23</v>
      </c>
      <c r="J83" s="73" t="str">
        <f>IF(J12="","",J12)</f>
        <v>31. 7. 2025</v>
      </c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INGTOP METAL, s.r.o.</v>
      </c>
      <c r="G85" s="41"/>
      <c r="H85" s="41"/>
      <c r="I85" s="33" t="s">
        <v>31</v>
      </c>
      <c r="J85" s="37" t="str">
        <f>E21</f>
        <v xml:space="preserve"> </v>
      </c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33</v>
      </c>
      <c r="J86" s="37" t="str">
        <f>E24</f>
        <v>ING. MILAN VOPAŘIL, DIS.</v>
      </c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4"/>
      <c r="B88" s="175"/>
      <c r="C88" s="176" t="s">
        <v>101</v>
      </c>
      <c r="D88" s="177" t="s">
        <v>56</v>
      </c>
      <c r="E88" s="177" t="s">
        <v>52</v>
      </c>
      <c r="F88" s="177" t="s">
        <v>53</v>
      </c>
      <c r="G88" s="177" t="s">
        <v>102</v>
      </c>
      <c r="H88" s="177" t="s">
        <v>103</v>
      </c>
      <c r="I88" s="177" t="s">
        <v>104</v>
      </c>
      <c r="J88" s="177" t="s">
        <v>88</v>
      </c>
      <c r="K88" s="178" t="s">
        <v>105</v>
      </c>
      <c r="L88" s="179"/>
      <c r="M88" s="93" t="s">
        <v>19</v>
      </c>
      <c r="N88" s="94" t="s">
        <v>41</v>
      </c>
      <c r="O88" s="94" t="s">
        <v>106</v>
      </c>
      <c r="P88" s="94" t="s">
        <v>107</v>
      </c>
      <c r="Q88" s="94" t="s">
        <v>108</v>
      </c>
      <c r="R88" s="94" t="s">
        <v>109</v>
      </c>
      <c r="S88" s="94" t="s">
        <v>110</v>
      </c>
      <c r="T88" s="95" t="s">
        <v>111</v>
      </c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</row>
    <row r="89" s="2" customFormat="1" ht="22.8" customHeight="1">
      <c r="A89" s="39"/>
      <c r="B89" s="40"/>
      <c r="C89" s="100" t="s">
        <v>112</v>
      </c>
      <c r="D89" s="41"/>
      <c r="E89" s="41"/>
      <c r="F89" s="41"/>
      <c r="G89" s="41"/>
      <c r="H89" s="41"/>
      <c r="I89" s="41"/>
      <c r="J89" s="180">
        <f>BK89</f>
        <v>0</v>
      </c>
      <c r="K89" s="41"/>
      <c r="L89" s="45"/>
      <c r="M89" s="96"/>
      <c r="N89" s="181"/>
      <c r="O89" s="97"/>
      <c r="P89" s="182">
        <f>P90+P116+P144+P149</f>
        <v>0</v>
      </c>
      <c r="Q89" s="97"/>
      <c r="R89" s="182">
        <f>R90+R116+R144+R149</f>
        <v>3.4061285600000004</v>
      </c>
      <c r="S89" s="97"/>
      <c r="T89" s="183">
        <f>T90+T116+T144+T149</f>
        <v>8.1216480000000004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89</v>
      </c>
      <c r="BK89" s="184">
        <f>BK90+BK116+BK144+BK149</f>
        <v>0</v>
      </c>
    </row>
    <row r="90" s="12" customFormat="1" ht="25.92" customHeight="1">
      <c r="A90" s="12"/>
      <c r="B90" s="185"/>
      <c r="C90" s="186"/>
      <c r="D90" s="187" t="s">
        <v>70</v>
      </c>
      <c r="E90" s="188" t="s">
        <v>113</v>
      </c>
      <c r="F90" s="188" t="s">
        <v>114</v>
      </c>
      <c r="G90" s="186"/>
      <c r="H90" s="186"/>
      <c r="I90" s="189"/>
      <c r="J90" s="190">
        <f>BK90</f>
        <v>0</v>
      </c>
      <c r="K90" s="186"/>
      <c r="L90" s="191"/>
      <c r="M90" s="192"/>
      <c r="N90" s="193"/>
      <c r="O90" s="193"/>
      <c r="P90" s="194">
        <f>P91+P97</f>
        <v>0</v>
      </c>
      <c r="Q90" s="193"/>
      <c r="R90" s="194">
        <f>R91+R97</f>
        <v>0</v>
      </c>
      <c r="S90" s="193"/>
      <c r="T90" s="195">
        <f>T91+T97</f>
        <v>8.1216480000000004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6" t="s">
        <v>79</v>
      </c>
      <c r="AT90" s="197" t="s">
        <v>70</v>
      </c>
      <c r="AU90" s="197" t="s">
        <v>71</v>
      </c>
      <c r="AY90" s="196" t="s">
        <v>115</v>
      </c>
      <c r="BK90" s="198">
        <f>BK91+BK97</f>
        <v>0</v>
      </c>
    </row>
    <row r="91" s="12" customFormat="1" ht="22.8" customHeight="1">
      <c r="A91" s="12"/>
      <c r="B91" s="185"/>
      <c r="C91" s="186"/>
      <c r="D91" s="187" t="s">
        <v>70</v>
      </c>
      <c r="E91" s="199" t="s">
        <v>116</v>
      </c>
      <c r="F91" s="199" t="s">
        <v>117</v>
      </c>
      <c r="G91" s="186"/>
      <c r="H91" s="186"/>
      <c r="I91" s="189"/>
      <c r="J91" s="200">
        <f>BK91</f>
        <v>0</v>
      </c>
      <c r="K91" s="186"/>
      <c r="L91" s="191"/>
      <c r="M91" s="192"/>
      <c r="N91" s="193"/>
      <c r="O91" s="193"/>
      <c r="P91" s="194">
        <f>SUM(P92:P96)</f>
        <v>0</v>
      </c>
      <c r="Q91" s="193"/>
      <c r="R91" s="194">
        <f>SUM(R92:R96)</f>
        <v>0</v>
      </c>
      <c r="S91" s="193"/>
      <c r="T91" s="195">
        <f>SUM(T92:T96)</f>
        <v>8.1216480000000004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6" t="s">
        <v>79</v>
      </c>
      <c r="AT91" s="197" t="s">
        <v>70</v>
      </c>
      <c r="AU91" s="197" t="s">
        <v>79</v>
      </c>
      <c r="AY91" s="196" t="s">
        <v>115</v>
      </c>
      <c r="BK91" s="198">
        <f>SUM(BK92:BK96)</f>
        <v>0</v>
      </c>
    </row>
    <row r="92" s="2" customFormat="1" ht="16.5" customHeight="1">
      <c r="A92" s="39"/>
      <c r="B92" s="40"/>
      <c r="C92" s="201" t="s">
        <v>79</v>
      </c>
      <c r="D92" s="201" t="s">
        <v>118</v>
      </c>
      <c r="E92" s="202" t="s">
        <v>119</v>
      </c>
      <c r="F92" s="203" t="s">
        <v>120</v>
      </c>
      <c r="G92" s="204" t="s">
        <v>121</v>
      </c>
      <c r="H92" s="205">
        <v>238.87200000000001</v>
      </c>
      <c r="I92" s="206"/>
      <c r="J92" s="207">
        <f>ROUND(I92*H92,2)</f>
        <v>0</v>
      </c>
      <c r="K92" s="203" t="s">
        <v>122</v>
      </c>
      <c r="L92" s="45"/>
      <c r="M92" s="208" t="s">
        <v>19</v>
      </c>
      <c r="N92" s="209" t="s">
        <v>42</v>
      </c>
      <c r="O92" s="85"/>
      <c r="P92" s="210">
        <f>O92*H92</f>
        <v>0</v>
      </c>
      <c r="Q92" s="210">
        <v>0</v>
      </c>
      <c r="R92" s="210">
        <f>Q92*H92</f>
        <v>0</v>
      </c>
      <c r="S92" s="210">
        <v>0.034000000000000002</v>
      </c>
      <c r="T92" s="211">
        <f>S92*H92</f>
        <v>8.1216480000000004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2" t="s">
        <v>123</v>
      </c>
      <c r="AT92" s="212" t="s">
        <v>118</v>
      </c>
      <c r="AU92" s="212" t="s">
        <v>81</v>
      </c>
      <c r="AY92" s="18" t="s">
        <v>115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8" t="s">
        <v>79</v>
      </c>
      <c r="BK92" s="213">
        <f>ROUND(I92*H92,2)</f>
        <v>0</v>
      </c>
      <c r="BL92" s="18" t="s">
        <v>123</v>
      </c>
      <c r="BM92" s="212" t="s">
        <v>124</v>
      </c>
    </row>
    <row r="93" s="2" customFormat="1">
      <c r="A93" s="39"/>
      <c r="B93" s="40"/>
      <c r="C93" s="41"/>
      <c r="D93" s="214" t="s">
        <v>125</v>
      </c>
      <c r="E93" s="41"/>
      <c r="F93" s="215" t="s">
        <v>126</v>
      </c>
      <c r="G93" s="41"/>
      <c r="H93" s="41"/>
      <c r="I93" s="216"/>
      <c r="J93" s="41"/>
      <c r="K93" s="41"/>
      <c r="L93" s="45"/>
      <c r="M93" s="217"/>
      <c r="N93" s="218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125</v>
      </c>
      <c r="AU93" s="18" t="s">
        <v>81</v>
      </c>
    </row>
    <row r="94" s="2" customFormat="1">
      <c r="A94" s="39"/>
      <c r="B94" s="40"/>
      <c r="C94" s="41"/>
      <c r="D94" s="219" t="s">
        <v>127</v>
      </c>
      <c r="E94" s="41"/>
      <c r="F94" s="220" t="s">
        <v>128</v>
      </c>
      <c r="G94" s="41"/>
      <c r="H94" s="41"/>
      <c r="I94" s="216"/>
      <c r="J94" s="41"/>
      <c r="K94" s="41"/>
      <c r="L94" s="45"/>
      <c r="M94" s="217"/>
      <c r="N94" s="21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127</v>
      </c>
      <c r="AU94" s="18" t="s">
        <v>81</v>
      </c>
    </row>
    <row r="95" s="13" customFormat="1">
      <c r="A95" s="13"/>
      <c r="B95" s="221"/>
      <c r="C95" s="222"/>
      <c r="D95" s="214" t="s">
        <v>129</v>
      </c>
      <c r="E95" s="223" t="s">
        <v>19</v>
      </c>
      <c r="F95" s="224" t="s">
        <v>130</v>
      </c>
      <c r="G95" s="222"/>
      <c r="H95" s="225">
        <v>238.87200000000001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129</v>
      </c>
      <c r="AU95" s="231" t="s">
        <v>81</v>
      </c>
      <c r="AV95" s="13" t="s">
        <v>81</v>
      </c>
      <c r="AW95" s="13" t="s">
        <v>32</v>
      </c>
      <c r="AX95" s="13" t="s">
        <v>71</v>
      </c>
      <c r="AY95" s="231" t="s">
        <v>115</v>
      </c>
    </row>
    <row r="96" s="14" customFormat="1">
      <c r="A96" s="14"/>
      <c r="B96" s="232"/>
      <c r="C96" s="233"/>
      <c r="D96" s="214" t="s">
        <v>129</v>
      </c>
      <c r="E96" s="234" t="s">
        <v>19</v>
      </c>
      <c r="F96" s="235" t="s">
        <v>131</v>
      </c>
      <c r="G96" s="233"/>
      <c r="H96" s="236">
        <v>238.87200000000001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2" t="s">
        <v>129</v>
      </c>
      <c r="AU96" s="242" t="s">
        <v>81</v>
      </c>
      <c r="AV96" s="14" t="s">
        <v>123</v>
      </c>
      <c r="AW96" s="14" t="s">
        <v>32</v>
      </c>
      <c r="AX96" s="14" t="s">
        <v>79</v>
      </c>
      <c r="AY96" s="242" t="s">
        <v>115</v>
      </c>
    </row>
    <row r="97" s="12" customFormat="1" ht="22.8" customHeight="1">
      <c r="A97" s="12"/>
      <c r="B97" s="185"/>
      <c r="C97" s="186"/>
      <c r="D97" s="187" t="s">
        <v>70</v>
      </c>
      <c r="E97" s="199" t="s">
        <v>132</v>
      </c>
      <c r="F97" s="199" t="s">
        <v>133</v>
      </c>
      <c r="G97" s="186"/>
      <c r="H97" s="186"/>
      <c r="I97" s="189"/>
      <c r="J97" s="200">
        <f>BK97</f>
        <v>0</v>
      </c>
      <c r="K97" s="186"/>
      <c r="L97" s="191"/>
      <c r="M97" s="192"/>
      <c r="N97" s="193"/>
      <c r="O97" s="193"/>
      <c r="P97" s="194">
        <f>SUM(P98:P115)</f>
        <v>0</v>
      </c>
      <c r="Q97" s="193"/>
      <c r="R97" s="194">
        <f>SUM(R98:R115)</f>
        <v>0</v>
      </c>
      <c r="S97" s="193"/>
      <c r="T97" s="195">
        <f>SUM(T98:T115)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6" t="s">
        <v>79</v>
      </c>
      <c r="AT97" s="197" t="s">
        <v>70</v>
      </c>
      <c r="AU97" s="197" t="s">
        <v>79</v>
      </c>
      <c r="AY97" s="196" t="s">
        <v>115</v>
      </c>
      <c r="BK97" s="198">
        <f>SUM(BK98:BK115)</f>
        <v>0</v>
      </c>
    </row>
    <row r="98" s="2" customFormat="1" ht="16.5" customHeight="1">
      <c r="A98" s="39"/>
      <c r="B98" s="40"/>
      <c r="C98" s="201" t="s">
        <v>81</v>
      </c>
      <c r="D98" s="201" t="s">
        <v>118</v>
      </c>
      <c r="E98" s="202" t="s">
        <v>134</v>
      </c>
      <c r="F98" s="203" t="s">
        <v>135</v>
      </c>
      <c r="G98" s="204" t="s">
        <v>136</v>
      </c>
      <c r="H98" s="205">
        <v>8.1219999999999999</v>
      </c>
      <c r="I98" s="206"/>
      <c r="J98" s="207">
        <f>ROUND(I98*H98,2)</f>
        <v>0</v>
      </c>
      <c r="K98" s="203" t="s">
        <v>122</v>
      </c>
      <c r="L98" s="45"/>
      <c r="M98" s="208" t="s">
        <v>19</v>
      </c>
      <c r="N98" s="209" t="s">
        <v>42</v>
      </c>
      <c r="O98" s="85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2" t="s">
        <v>123</v>
      </c>
      <c r="AT98" s="212" t="s">
        <v>118</v>
      </c>
      <c r="AU98" s="212" t="s">
        <v>81</v>
      </c>
      <c r="AY98" s="18" t="s">
        <v>115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8" t="s">
        <v>79</v>
      </c>
      <c r="BK98" s="213">
        <f>ROUND(I98*H98,2)</f>
        <v>0</v>
      </c>
      <c r="BL98" s="18" t="s">
        <v>123</v>
      </c>
      <c r="BM98" s="212" t="s">
        <v>137</v>
      </c>
    </row>
    <row r="99" s="2" customFormat="1">
      <c r="A99" s="39"/>
      <c r="B99" s="40"/>
      <c r="C99" s="41"/>
      <c r="D99" s="214" t="s">
        <v>125</v>
      </c>
      <c r="E99" s="41"/>
      <c r="F99" s="215" t="s">
        <v>138</v>
      </c>
      <c r="G99" s="41"/>
      <c r="H99" s="41"/>
      <c r="I99" s="216"/>
      <c r="J99" s="41"/>
      <c r="K99" s="41"/>
      <c r="L99" s="45"/>
      <c r="M99" s="217"/>
      <c r="N99" s="21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125</v>
      </c>
      <c r="AU99" s="18" t="s">
        <v>81</v>
      </c>
    </row>
    <row r="100" s="2" customFormat="1">
      <c r="A100" s="39"/>
      <c r="B100" s="40"/>
      <c r="C100" s="41"/>
      <c r="D100" s="219" t="s">
        <v>127</v>
      </c>
      <c r="E100" s="41"/>
      <c r="F100" s="220" t="s">
        <v>139</v>
      </c>
      <c r="G100" s="41"/>
      <c r="H100" s="41"/>
      <c r="I100" s="216"/>
      <c r="J100" s="41"/>
      <c r="K100" s="41"/>
      <c r="L100" s="45"/>
      <c r="M100" s="217"/>
      <c r="N100" s="21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127</v>
      </c>
      <c r="AU100" s="18" t="s">
        <v>81</v>
      </c>
    </row>
    <row r="101" s="2" customFormat="1" ht="21.75" customHeight="1">
      <c r="A101" s="39"/>
      <c r="B101" s="40"/>
      <c r="C101" s="201" t="s">
        <v>140</v>
      </c>
      <c r="D101" s="201" t="s">
        <v>118</v>
      </c>
      <c r="E101" s="202" t="s">
        <v>141</v>
      </c>
      <c r="F101" s="203" t="s">
        <v>142</v>
      </c>
      <c r="G101" s="204" t="s">
        <v>136</v>
      </c>
      <c r="H101" s="205">
        <v>8.1219999999999999</v>
      </c>
      <c r="I101" s="206"/>
      <c r="J101" s="207">
        <f>ROUND(I101*H101,2)</f>
        <v>0</v>
      </c>
      <c r="K101" s="203" t="s">
        <v>122</v>
      </c>
      <c r="L101" s="45"/>
      <c r="M101" s="208" t="s">
        <v>19</v>
      </c>
      <c r="N101" s="209" t="s">
        <v>42</v>
      </c>
      <c r="O101" s="85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2" t="s">
        <v>123</v>
      </c>
      <c r="AT101" s="212" t="s">
        <v>118</v>
      </c>
      <c r="AU101" s="212" t="s">
        <v>81</v>
      </c>
      <c r="AY101" s="18" t="s">
        <v>115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8" t="s">
        <v>79</v>
      </c>
      <c r="BK101" s="213">
        <f>ROUND(I101*H101,2)</f>
        <v>0</v>
      </c>
      <c r="BL101" s="18" t="s">
        <v>123</v>
      </c>
      <c r="BM101" s="212" t="s">
        <v>143</v>
      </c>
    </row>
    <row r="102" s="2" customFormat="1">
      <c r="A102" s="39"/>
      <c r="B102" s="40"/>
      <c r="C102" s="41"/>
      <c r="D102" s="214" t="s">
        <v>125</v>
      </c>
      <c r="E102" s="41"/>
      <c r="F102" s="215" t="s">
        <v>144</v>
      </c>
      <c r="G102" s="41"/>
      <c r="H102" s="41"/>
      <c r="I102" s="216"/>
      <c r="J102" s="41"/>
      <c r="K102" s="41"/>
      <c r="L102" s="45"/>
      <c r="M102" s="217"/>
      <c r="N102" s="21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125</v>
      </c>
      <c r="AU102" s="18" t="s">
        <v>81</v>
      </c>
    </row>
    <row r="103" s="2" customFormat="1">
      <c r="A103" s="39"/>
      <c r="B103" s="40"/>
      <c r="C103" s="41"/>
      <c r="D103" s="219" t="s">
        <v>127</v>
      </c>
      <c r="E103" s="41"/>
      <c r="F103" s="220" t="s">
        <v>145</v>
      </c>
      <c r="G103" s="41"/>
      <c r="H103" s="41"/>
      <c r="I103" s="216"/>
      <c r="J103" s="41"/>
      <c r="K103" s="41"/>
      <c r="L103" s="45"/>
      <c r="M103" s="217"/>
      <c r="N103" s="21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127</v>
      </c>
      <c r="AU103" s="18" t="s">
        <v>81</v>
      </c>
    </row>
    <row r="104" s="2" customFormat="1" ht="16.5" customHeight="1">
      <c r="A104" s="39"/>
      <c r="B104" s="40"/>
      <c r="C104" s="201" t="s">
        <v>146</v>
      </c>
      <c r="D104" s="201" t="s">
        <v>118</v>
      </c>
      <c r="E104" s="202" t="s">
        <v>147</v>
      </c>
      <c r="F104" s="203" t="s">
        <v>148</v>
      </c>
      <c r="G104" s="204" t="s">
        <v>136</v>
      </c>
      <c r="H104" s="205">
        <v>8.1219999999999999</v>
      </c>
      <c r="I104" s="206"/>
      <c r="J104" s="207">
        <f>ROUND(I104*H104,2)</f>
        <v>0</v>
      </c>
      <c r="K104" s="203" t="s">
        <v>122</v>
      </c>
      <c r="L104" s="45"/>
      <c r="M104" s="208" t="s">
        <v>19</v>
      </c>
      <c r="N104" s="209" t="s">
        <v>42</v>
      </c>
      <c r="O104" s="85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2" t="s">
        <v>149</v>
      </c>
      <c r="AT104" s="212" t="s">
        <v>118</v>
      </c>
      <c r="AU104" s="212" t="s">
        <v>81</v>
      </c>
      <c r="AY104" s="18" t="s">
        <v>115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8" t="s">
        <v>79</v>
      </c>
      <c r="BK104" s="213">
        <f>ROUND(I104*H104,2)</f>
        <v>0</v>
      </c>
      <c r="BL104" s="18" t="s">
        <v>149</v>
      </c>
      <c r="BM104" s="212" t="s">
        <v>150</v>
      </c>
    </row>
    <row r="105" s="2" customFormat="1">
      <c r="A105" s="39"/>
      <c r="B105" s="40"/>
      <c r="C105" s="41"/>
      <c r="D105" s="214" t="s">
        <v>125</v>
      </c>
      <c r="E105" s="41"/>
      <c r="F105" s="215" t="s">
        <v>151</v>
      </c>
      <c r="G105" s="41"/>
      <c r="H105" s="41"/>
      <c r="I105" s="216"/>
      <c r="J105" s="41"/>
      <c r="K105" s="41"/>
      <c r="L105" s="45"/>
      <c r="M105" s="217"/>
      <c r="N105" s="218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125</v>
      </c>
      <c r="AU105" s="18" t="s">
        <v>81</v>
      </c>
    </row>
    <row r="106" s="2" customFormat="1">
      <c r="A106" s="39"/>
      <c r="B106" s="40"/>
      <c r="C106" s="41"/>
      <c r="D106" s="219" t="s">
        <v>127</v>
      </c>
      <c r="E106" s="41"/>
      <c r="F106" s="220" t="s">
        <v>152</v>
      </c>
      <c r="G106" s="41"/>
      <c r="H106" s="41"/>
      <c r="I106" s="216"/>
      <c r="J106" s="41"/>
      <c r="K106" s="41"/>
      <c r="L106" s="45"/>
      <c r="M106" s="217"/>
      <c r="N106" s="21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127</v>
      </c>
      <c r="AU106" s="18" t="s">
        <v>81</v>
      </c>
    </row>
    <row r="107" s="2" customFormat="1" ht="16.5" customHeight="1">
      <c r="A107" s="39"/>
      <c r="B107" s="40"/>
      <c r="C107" s="201" t="s">
        <v>153</v>
      </c>
      <c r="D107" s="201" t="s">
        <v>118</v>
      </c>
      <c r="E107" s="202" t="s">
        <v>154</v>
      </c>
      <c r="F107" s="203" t="s">
        <v>155</v>
      </c>
      <c r="G107" s="204" t="s">
        <v>136</v>
      </c>
      <c r="H107" s="205">
        <v>162.44</v>
      </c>
      <c r="I107" s="206"/>
      <c r="J107" s="207">
        <f>ROUND(I107*H107,2)</f>
        <v>0</v>
      </c>
      <c r="K107" s="203" t="s">
        <v>122</v>
      </c>
      <c r="L107" s="45"/>
      <c r="M107" s="208" t="s">
        <v>19</v>
      </c>
      <c r="N107" s="209" t="s">
        <v>42</v>
      </c>
      <c r="O107" s="85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2" t="s">
        <v>123</v>
      </c>
      <c r="AT107" s="212" t="s">
        <v>118</v>
      </c>
      <c r="AU107" s="212" t="s">
        <v>81</v>
      </c>
      <c r="AY107" s="18" t="s">
        <v>115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8" t="s">
        <v>79</v>
      </c>
      <c r="BK107" s="213">
        <f>ROUND(I107*H107,2)</f>
        <v>0</v>
      </c>
      <c r="BL107" s="18" t="s">
        <v>123</v>
      </c>
      <c r="BM107" s="212" t="s">
        <v>156</v>
      </c>
    </row>
    <row r="108" s="2" customFormat="1">
      <c r="A108" s="39"/>
      <c r="B108" s="40"/>
      <c r="C108" s="41"/>
      <c r="D108" s="214" t="s">
        <v>125</v>
      </c>
      <c r="E108" s="41"/>
      <c r="F108" s="215" t="s">
        <v>157</v>
      </c>
      <c r="G108" s="41"/>
      <c r="H108" s="41"/>
      <c r="I108" s="216"/>
      <c r="J108" s="41"/>
      <c r="K108" s="41"/>
      <c r="L108" s="45"/>
      <c r="M108" s="217"/>
      <c r="N108" s="21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125</v>
      </c>
      <c r="AU108" s="18" t="s">
        <v>81</v>
      </c>
    </row>
    <row r="109" s="2" customFormat="1">
      <c r="A109" s="39"/>
      <c r="B109" s="40"/>
      <c r="C109" s="41"/>
      <c r="D109" s="219" t="s">
        <v>127</v>
      </c>
      <c r="E109" s="41"/>
      <c r="F109" s="220" t="s">
        <v>158</v>
      </c>
      <c r="G109" s="41"/>
      <c r="H109" s="41"/>
      <c r="I109" s="216"/>
      <c r="J109" s="41"/>
      <c r="K109" s="41"/>
      <c r="L109" s="45"/>
      <c r="M109" s="217"/>
      <c r="N109" s="21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127</v>
      </c>
      <c r="AU109" s="18" t="s">
        <v>81</v>
      </c>
    </row>
    <row r="110" s="13" customFormat="1">
      <c r="A110" s="13"/>
      <c r="B110" s="221"/>
      <c r="C110" s="222"/>
      <c r="D110" s="214" t="s">
        <v>129</v>
      </c>
      <c r="E110" s="222"/>
      <c r="F110" s="224" t="s">
        <v>159</v>
      </c>
      <c r="G110" s="222"/>
      <c r="H110" s="225">
        <v>162.44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129</v>
      </c>
      <c r="AU110" s="231" t="s">
        <v>81</v>
      </c>
      <c r="AV110" s="13" t="s">
        <v>81</v>
      </c>
      <c r="AW110" s="13" t="s">
        <v>4</v>
      </c>
      <c r="AX110" s="13" t="s">
        <v>79</v>
      </c>
      <c r="AY110" s="231" t="s">
        <v>115</v>
      </c>
    </row>
    <row r="111" s="2" customFormat="1" ht="16.5" customHeight="1">
      <c r="A111" s="39"/>
      <c r="B111" s="40"/>
      <c r="C111" s="201" t="s">
        <v>160</v>
      </c>
      <c r="D111" s="201" t="s">
        <v>118</v>
      </c>
      <c r="E111" s="202" t="s">
        <v>161</v>
      </c>
      <c r="F111" s="203" t="s">
        <v>162</v>
      </c>
      <c r="G111" s="204" t="s">
        <v>136</v>
      </c>
      <c r="H111" s="205">
        <v>8.1219999999999999</v>
      </c>
      <c r="I111" s="206"/>
      <c r="J111" s="207">
        <f>ROUND(I111*H111,2)</f>
        <v>0</v>
      </c>
      <c r="K111" s="203" t="s">
        <v>122</v>
      </c>
      <c r="L111" s="45"/>
      <c r="M111" s="208" t="s">
        <v>19</v>
      </c>
      <c r="N111" s="209" t="s">
        <v>42</v>
      </c>
      <c r="O111" s="85"/>
      <c r="P111" s="210">
        <f>O111*H111</f>
        <v>0</v>
      </c>
      <c r="Q111" s="210">
        <v>0</v>
      </c>
      <c r="R111" s="210">
        <f>Q111*H111</f>
        <v>0</v>
      </c>
      <c r="S111" s="210">
        <v>0</v>
      </c>
      <c r="T111" s="211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2" t="s">
        <v>123</v>
      </c>
      <c r="AT111" s="212" t="s">
        <v>118</v>
      </c>
      <c r="AU111" s="212" t="s">
        <v>81</v>
      </c>
      <c r="AY111" s="18" t="s">
        <v>115</v>
      </c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18" t="s">
        <v>79</v>
      </c>
      <c r="BK111" s="213">
        <f>ROUND(I111*H111,2)</f>
        <v>0</v>
      </c>
      <c r="BL111" s="18" t="s">
        <v>123</v>
      </c>
      <c r="BM111" s="212" t="s">
        <v>163</v>
      </c>
    </row>
    <row r="112" s="2" customFormat="1">
      <c r="A112" s="39"/>
      <c r="B112" s="40"/>
      <c r="C112" s="41"/>
      <c r="D112" s="214" t="s">
        <v>125</v>
      </c>
      <c r="E112" s="41"/>
      <c r="F112" s="215" t="s">
        <v>164</v>
      </c>
      <c r="G112" s="41"/>
      <c r="H112" s="41"/>
      <c r="I112" s="216"/>
      <c r="J112" s="41"/>
      <c r="K112" s="41"/>
      <c r="L112" s="45"/>
      <c r="M112" s="217"/>
      <c r="N112" s="21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125</v>
      </c>
      <c r="AU112" s="18" t="s">
        <v>81</v>
      </c>
    </row>
    <row r="113" s="2" customFormat="1">
      <c r="A113" s="39"/>
      <c r="B113" s="40"/>
      <c r="C113" s="41"/>
      <c r="D113" s="219" t="s">
        <v>127</v>
      </c>
      <c r="E113" s="41"/>
      <c r="F113" s="220" t="s">
        <v>165</v>
      </c>
      <c r="G113" s="41"/>
      <c r="H113" s="41"/>
      <c r="I113" s="216"/>
      <c r="J113" s="41"/>
      <c r="K113" s="41"/>
      <c r="L113" s="45"/>
      <c r="M113" s="217"/>
      <c r="N113" s="21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127</v>
      </c>
      <c r="AU113" s="18" t="s">
        <v>81</v>
      </c>
    </row>
    <row r="114" s="13" customFormat="1">
      <c r="A114" s="13"/>
      <c r="B114" s="221"/>
      <c r="C114" s="222"/>
      <c r="D114" s="214" t="s">
        <v>129</v>
      </c>
      <c r="E114" s="223" t="s">
        <v>19</v>
      </c>
      <c r="F114" s="224" t="s">
        <v>166</v>
      </c>
      <c r="G114" s="222"/>
      <c r="H114" s="225">
        <v>8.1219999999999999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129</v>
      </c>
      <c r="AU114" s="231" t="s">
        <v>81</v>
      </c>
      <c r="AV114" s="13" t="s">
        <v>81</v>
      </c>
      <c r="AW114" s="13" t="s">
        <v>32</v>
      </c>
      <c r="AX114" s="13" t="s">
        <v>71</v>
      </c>
      <c r="AY114" s="231" t="s">
        <v>115</v>
      </c>
    </row>
    <row r="115" s="14" customFormat="1">
      <c r="A115" s="14"/>
      <c r="B115" s="232"/>
      <c r="C115" s="233"/>
      <c r="D115" s="214" t="s">
        <v>129</v>
      </c>
      <c r="E115" s="234" t="s">
        <v>19</v>
      </c>
      <c r="F115" s="235" t="s">
        <v>131</v>
      </c>
      <c r="G115" s="233"/>
      <c r="H115" s="236">
        <v>8.1219999999999999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2" t="s">
        <v>129</v>
      </c>
      <c r="AU115" s="242" t="s">
        <v>81</v>
      </c>
      <c r="AV115" s="14" t="s">
        <v>123</v>
      </c>
      <c r="AW115" s="14" t="s">
        <v>32</v>
      </c>
      <c r="AX115" s="14" t="s">
        <v>79</v>
      </c>
      <c r="AY115" s="242" t="s">
        <v>115</v>
      </c>
    </row>
    <row r="116" s="12" customFormat="1" ht="25.92" customHeight="1">
      <c r="A116" s="12"/>
      <c r="B116" s="185"/>
      <c r="C116" s="186"/>
      <c r="D116" s="187" t="s">
        <v>70</v>
      </c>
      <c r="E116" s="188" t="s">
        <v>167</v>
      </c>
      <c r="F116" s="188" t="s">
        <v>168</v>
      </c>
      <c r="G116" s="186"/>
      <c r="H116" s="186"/>
      <c r="I116" s="189"/>
      <c r="J116" s="190">
        <f>BK116</f>
        <v>0</v>
      </c>
      <c r="K116" s="186"/>
      <c r="L116" s="191"/>
      <c r="M116" s="192"/>
      <c r="N116" s="193"/>
      <c r="O116" s="193"/>
      <c r="P116" s="194">
        <f>P117</f>
        <v>0</v>
      </c>
      <c r="Q116" s="193"/>
      <c r="R116" s="194">
        <f>R117</f>
        <v>3.4061285600000004</v>
      </c>
      <c r="S116" s="193"/>
      <c r="T116" s="195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6" t="s">
        <v>81</v>
      </c>
      <c r="AT116" s="197" t="s">
        <v>70</v>
      </c>
      <c r="AU116" s="197" t="s">
        <v>71</v>
      </c>
      <c r="AY116" s="196" t="s">
        <v>115</v>
      </c>
      <c r="BK116" s="198">
        <f>BK117</f>
        <v>0</v>
      </c>
    </row>
    <row r="117" s="12" customFormat="1" ht="22.8" customHeight="1">
      <c r="A117" s="12"/>
      <c r="B117" s="185"/>
      <c r="C117" s="186"/>
      <c r="D117" s="187" t="s">
        <v>70</v>
      </c>
      <c r="E117" s="199" t="s">
        <v>169</v>
      </c>
      <c r="F117" s="199" t="s">
        <v>170</v>
      </c>
      <c r="G117" s="186"/>
      <c r="H117" s="186"/>
      <c r="I117" s="189"/>
      <c r="J117" s="200">
        <f>BK117</f>
        <v>0</v>
      </c>
      <c r="K117" s="186"/>
      <c r="L117" s="191"/>
      <c r="M117" s="192"/>
      <c r="N117" s="193"/>
      <c r="O117" s="193"/>
      <c r="P117" s="194">
        <f>SUM(P118:P143)</f>
        <v>0</v>
      </c>
      <c r="Q117" s="193"/>
      <c r="R117" s="194">
        <f>SUM(R118:R143)</f>
        <v>3.4061285600000004</v>
      </c>
      <c r="S117" s="193"/>
      <c r="T117" s="195">
        <f>SUM(T118:T143)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6" t="s">
        <v>81</v>
      </c>
      <c r="AT117" s="197" t="s">
        <v>70</v>
      </c>
      <c r="AU117" s="197" t="s">
        <v>79</v>
      </c>
      <c r="AY117" s="196" t="s">
        <v>115</v>
      </c>
      <c r="BK117" s="198">
        <f>SUM(BK118:BK143)</f>
        <v>0</v>
      </c>
    </row>
    <row r="118" s="2" customFormat="1" ht="21.75" customHeight="1">
      <c r="A118" s="39"/>
      <c r="B118" s="40"/>
      <c r="C118" s="201" t="s">
        <v>171</v>
      </c>
      <c r="D118" s="201" t="s">
        <v>118</v>
      </c>
      <c r="E118" s="202" t="s">
        <v>172</v>
      </c>
      <c r="F118" s="203" t="s">
        <v>173</v>
      </c>
      <c r="G118" s="204" t="s">
        <v>174</v>
      </c>
      <c r="H118" s="205">
        <v>243.904</v>
      </c>
      <c r="I118" s="206"/>
      <c r="J118" s="207">
        <f>ROUND(I118*H118,2)</f>
        <v>0</v>
      </c>
      <c r="K118" s="203" t="s">
        <v>122</v>
      </c>
      <c r="L118" s="45"/>
      <c r="M118" s="208" t="s">
        <v>19</v>
      </c>
      <c r="N118" s="209" t="s">
        <v>42</v>
      </c>
      <c r="O118" s="85"/>
      <c r="P118" s="210">
        <f>O118*H118</f>
        <v>0</v>
      </c>
      <c r="Q118" s="210">
        <v>2.0000000000000002E-05</v>
      </c>
      <c r="R118" s="210">
        <f>Q118*H118</f>
        <v>0.0048780799999999999</v>
      </c>
      <c r="S118" s="210">
        <v>0</v>
      </c>
      <c r="T118" s="211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2" t="s">
        <v>149</v>
      </c>
      <c r="AT118" s="212" t="s">
        <v>118</v>
      </c>
      <c r="AU118" s="212" t="s">
        <v>81</v>
      </c>
      <c r="AY118" s="18" t="s">
        <v>115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8" t="s">
        <v>79</v>
      </c>
      <c r="BK118" s="213">
        <f>ROUND(I118*H118,2)</f>
        <v>0</v>
      </c>
      <c r="BL118" s="18" t="s">
        <v>149</v>
      </c>
      <c r="BM118" s="212" t="s">
        <v>175</v>
      </c>
    </row>
    <row r="119" s="2" customFormat="1">
      <c r="A119" s="39"/>
      <c r="B119" s="40"/>
      <c r="C119" s="41"/>
      <c r="D119" s="214" t="s">
        <v>125</v>
      </c>
      <c r="E119" s="41"/>
      <c r="F119" s="215" t="s">
        <v>176</v>
      </c>
      <c r="G119" s="41"/>
      <c r="H119" s="41"/>
      <c r="I119" s="216"/>
      <c r="J119" s="41"/>
      <c r="K119" s="41"/>
      <c r="L119" s="45"/>
      <c r="M119" s="217"/>
      <c r="N119" s="21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125</v>
      </c>
      <c r="AU119" s="18" t="s">
        <v>81</v>
      </c>
    </row>
    <row r="120" s="2" customFormat="1">
      <c r="A120" s="39"/>
      <c r="B120" s="40"/>
      <c r="C120" s="41"/>
      <c r="D120" s="219" t="s">
        <v>127</v>
      </c>
      <c r="E120" s="41"/>
      <c r="F120" s="220" t="s">
        <v>177</v>
      </c>
      <c r="G120" s="41"/>
      <c r="H120" s="41"/>
      <c r="I120" s="216"/>
      <c r="J120" s="41"/>
      <c r="K120" s="41"/>
      <c r="L120" s="45"/>
      <c r="M120" s="217"/>
      <c r="N120" s="21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127</v>
      </c>
      <c r="AU120" s="18" t="s">
        <v>81</v>
      </c>
    </row>
    <row r="121" s="13" customFormat="1">
      <c r="A121" s="13"/>
      <c r="B121" s="221"/>
      <c r="C121" s="222"/>
      <c r="D121" s="214" t="s">
        <v>129</v>
      </c>
      <c r="E121" s="223" t="s">
        <v>19</v>
      </c>
      <c r="F121" s="224" t="s">
        <v>178</v>
      </c>
      <c r="G121" s="222"/>
      <c r="H121" s="225">
        <v>243.904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129</v>
      </c>
      <c r="AU121" s="231" t="s">
        <v>81</v>
      </c>
      <c r="AV121" s="13" t="s">
        <v>81</v>
      </c>
      <c r="AW121" s="13" t="s">
        <v>32</v>
      </c>
      <c r="AX121" s="13" t="s">
        <v>71</v>
      </c>
      <c r="AY121" s="231" t="s">
        <v>115</v>
      </c>
    </row>
    <row r="122" s="14" customFormat="1">
      <c r="A122" s="14"/>
      <c r="B122" s="232"/>
      <c r="C122" s="233"/>
      <c r="D122" s="214" t="s">
        <v>129</v>
      </c>
      <c r="E122" s="234" t="s">
        <v>19</v>
      </c>
      <c r="F122" s="235" t="s">
        <v>131</v>
      </c>
      <c r="G122" s="233"/>
      <c r="H122" s="236">
        <v>243.904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2" t="s">
        <v>129</v>
      </c>
      <c r="AU122" s="242" t="s">
        <v>81</v>
      </c>
      <c r="AV122" s="14" t="s">
        <v>123</v>
      </c>
      <c r="AW122" s="14" t="s">
        <v>32</v>
      </c>
      <c r="AX122" s="14" t="s">
        <v>79</v>
      </c>
      <c r="AY122" s="242" t="s">
        <v>115</v>
      </c>
    </row>
    <row r="123" s="2" customFormat="1" ht="16.5" customHeight="1">
      <c r="A123" s="39"/>
      <c r="B123" s="40"/>
      <c r="C123" s="243" t="s">
        <v>179</v>
      </c>
      <c r="D123" s="243" t="s">
        <v>180</v>
      </c>
      <c r="E123" s="244" t="s">
        <v>181</v>
      </c>
      <c r="F123" s="245" t="s">
        <v>182</v>
      </c>
      <c r="G123" s="246" t="s">
        <v>136</v>
      </c>
      <c r="H123" s="247">
        <v>0.26800000000000002</v>
      </c>
      <c r="I123" s="248"/>
      <c r="J123" s="249">
        <f>ROUND(I123*H123,2)</f>
        <v>0</v>
      </c>
      <c r="K123" s="245" t="s">
        <v>122</v>
      </c>
      <c r="L123" s="250"/>
      <c r="M123" s="251" t="s">
        <v>19</v>
      </c>
      <c r="N123" s="252" t="s">
        <v>42</v>
      </c>
      <c r="O123" s="85"/>
      <c r="P123" s="210">
        <f>O123*H123</f>
        <v>0</v>
      </c>
      <c r="Q123" s="210">
        <v>1</v>
      </c>
      <c r="R123" s="210">
        <f>Q123*H123</f>
        <v>0.26800000000000002</v>
      </c>
      <c r="S123" s="210">
        <v>0</v>
      </c>
      <c r="T123" s="21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2" t="s">
        <v>183</v>
      </c>
      <c r="AT123" s="212" t="s">
        <v>180</v>
      </c>
      <c r="AU123" s="212" t="s">
        <v>81</v>
      </c>
      <c r="AY123" s="18" t="s">
        <v>115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8" t="s">
        <v>79</v>
      </c>
      <c r="BK123" s="213">
        <f>ROUND(I123*H123,2)</f>
        <v>0</v>
      </c>
      <c r="BL123" s="18" t="s">
        <v>149</v>
      </c>
      <c r="BM123" s="212" t="s">
        <v>184</v>
      </c>
    </row>
    <row r="124" s="2" customFormat="1">
      <c r="A124" s="39"/>
      <c r="B124" s="40"/>
      <c r="C124" s="41"/>
      <c r="D124" s="214" t="s">
        <v>125</v>
      </c>
      <c r="E124" s="41"/>
      <c r="F124" s="215" t="s">
        <v>182</v>
      </c>
      <c r="G124" s="41"/>
      <c r="H124" s="41"/>
      <c r="I124" s="216"/>
      <c r="J124" s="41"/>
      <c r="K124" s="41"/>
      <c r="L124" s="45"/>
      <c r="M124" s="217"/>
      <c r="N124" s="21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125</v>
      </c>
      <c r="AU124" s="18" t="s">
        <v>81</v>
      </c>
    </row>
    <row r="125" s="13" customFormat="1">
      <c r="A125" s="13"/>
      <c r="B125" s="221"/>
      <c r="C125" s="222"/>
      <c r="D125" s="214" t="s">
        <v>129</v>
      </c>
      <c r="E125" s="222"/>
      <c r="F125" s="224" t="s">
        <v>185</v>
      </c>
      <c r="G125" s="222"/>
      <c r="H125" s="225">
        <v>0.26800000000000002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129</v>
      </c>
      <c r="AU125" s="231" t="s">
        <v>81</v>
      </c>
      <c r="AV125" s="13" t="s">
        <v>81</v>
      </c>
      <c r="AW125" s="13" t="s">
        <v>4</v>
      </c>
      <c r="AX125" s="13" t="s">
        <v>79</v>
      </c>
      <c r="AY125" s="231" t="s">
        <v>115</v>
      </c>
    </row>
    <row r="126" s="2" customFormat="1" ht="16.5" customHeight="1">
      <c r="A126" s="39"/>
      <c r="B126" s="40"/>
      <c r="C126" s="201" t="s">
        <v>8</v>
      </c>
      <c r="D126" s="201" t="s">
        <v>118</v>
      </c>
      <c r="E126" s="202" t="s">
        <v>186</v>
      </c>
      <c r="F126" s="203" t="s">
        <v>187</v>
      </c>
      <c r="G126" s="204" t="s">
        <v>174</v>
      </c>
      <c r="H126" s="205">
        <v>50</v>
      </c>
      <c r="I126" s="206"/>
      <c r="J126" s="207">
        <f>ROUND(I126*H126,2)</f>
        <v>0</v>
      </c>
      <c r="K126" s="203" t="s">
        <v>122</v>
      </c>
      <c r="L126" s="45"/>
      <c r="M126" s="208" t="s">
        <v>19</v>
      </c>
      <c r="N126" s="209" t="s">
        <v>42</v>
      </c>
      <c r="O126" s="85"/>
      <c r="P126" s="210">
        <f>O126*H126</f>
        <v>0</v>
      </c>
      <c r="Q126" s="210">
        <v>0.00095</v>
      </c>
      <c r="R126" s="210">
        <f>Q126*H126</f>
        <v>0.047500000000000001</v>
      </c>
      <c r="S126" s="210">
        <v>0</v>
      </c>
      <c r="T126" s="21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2" t="s">
        <v>149</v>
      </c>
      <c r="AT126" s="212" t="s">
        <v>118</v>
      </c>
      <c r="AU126" s="212" t="s">
        <v>81</v>
      </c>
      <c r="AY126" s="18" t="s">
        <v>115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8" t="s">
        <v>79</v>
      </c>
      <c r="BK126" s="213">
        <f>ROUND(I126*H126,2)</f>
        <v>0</v>
      </c>
      <c r="BL126" s="18" t="s">
        <v>149</v>
      </c>
      <c r="BM126" s="212" t="s">
        <v>188</v>
      </c>
    </row>
    <row r="127" s="2" customFormat="1">
      <c r="A127" s="39"/>
      <c r="B127" s="40"/>
      <c r="C127" s="41"/>
      <c r="D127" s="214" t="s">
        <v>125</v>
      </c>
      <c r="E127" s="41"/>
      <c r="F127" s="215" t="s">
        <v>189</v>
      </c>
      <c r="G127" s="41"/>
      <c r="H127" s="41"/>
      <c r="I127" s="216"/>
      <c r="J127" s="41"/>
      <c r="K127" s="41"/>
      <c r="L127" s="45"/>
      <c r="M127" s="217"/>
      <c r="N127" s="21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125</v>
      </c>
      <c r="AU127" s="18" t="s">
        <v>81</v>
      </c>
    </row>
    <row r="128" s="2" customFormat="1">
      <c r="A128" s="39"/>
      <c r="B128" s="40"/>
      <c r="C128" s="41"/>
      <c r="D128" s="219" t="s">
        <v>127</v>
      </c>
      <c r="E128" s="41"/>
      <c r="F128" s="220" t="s">
        <v>190</v>
      </c>
      <c r="G128" s="41"/>
      <c r="H128" s="41"/>
      <c r="I128" s="216"/>
      <c r="J128" s="41"/>
      <c r="K128" s="41"/>
      <c r="L128" s="45"/>
      <c r="M128" s="217"/>
      <c r="N128" s="21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127</v>
      </c>
      <c r="AU128" s="18" t="s">
        <v>81</v>
      </c>
    </row>
    <row r="129" s="2" customFormat="1">
      <c r="A129" s="39"/>
      <c r="B129" s="40"/>
      <c r="C129" s="41"/>
      <c r="D129" s="214" t="s">
        <v>191</v>
      </c>
      <c r="E129" s="41"/>
      <c r="F129" s="253" t="s">
        <v>192</v>
      </c>
      <c r="G129" s="41"/>
      <c r="H129" s="41"/>
      <c r="I129" s="216"/>
      <c r="J129" s="41"/>
      <c r="K129" s="41"/>
      <c r="L129" s="45"/>
      <c r="M129" s="217"/>
      <c r="N129" s="21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191</v>
      </c>
      <c r="AU129" s="18" t="s">
        <v>81</v>
      </c>
    </row>
    <row r="130" s="2" customFormat="1" ht="16.5" customHeight="1">
      <c r="A130" s="39"/>
      <c r="B130" s="40"/>
      <c r="C130" s="243" t="s">
        <v>193</v>
      </c>
      <c r="D130" s="243" t="s">
        <v>180</v>
      </c>
      <c r="E130" s="244" t="s">
        <v>194</v>
      </c>
      <c r="F130" s="245" t="s">
        <v>195</v>
      </c>
      <c r="G130" s="246" t="s">
        <v>196</v>
      </c>
      <c r="H130" s="247">
        <v>1</v>
      </c>
      <c r="I130" s="248"/>
      <c r="J130" s="249">
        <f>ROUND(I130*H130,2)</f>
        <v>0</v>
      </c>
      <c r="K130" s="245" t="s">
        <v>19</v>
      </c>
      <c r="L130" s="250"/>
      <c r="M130" s="251" t="s">
        <v>19</v>
      </c>
      <c r="N130" s="252" t="s">
        <v>42</v>
      </c>
      <c r="O130" s="85"/>
      <c r="P130" s="210">
        <f>O130*H130</f>
        <v>0</v>
      </c>
      <c r="Q130" s="210">
        <v>2.5</v>
      </c>
      <c r="R130" s="210">
        <f>Q130*H130</f>
        <v>2.5</v>
      </c>
      <c r="S130" s="210">
        <v>0</v>
      </c>
      <c r="T130" s="21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2" t="s">
        <v>183</v>
      </c>
      <c r="AT130" s="212" t="s">
        <v>180</v>
      </c>
      <c r="AU130" s="212" t="s">
        <v>81</v>
      </c>
      <c r="AY130" s="18" t="s">
        <v>115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8" t="s">
        <v>79</v>
      </c>
      <c r="BK130" s="213">
        <f>ROUND(I130*H130,2)</f>
        <v>0</v>
      </c>
      <c r="BL130" s="18" t="s">
        <v>149</v>
      </c>
      <c r="BM130" s="212" t="s">
        <v>197</v>
      </c>
    </row>
    <row r="131" s="2" customFormat="1">
      <c r="A131" s="39"/>
      <c r="B131" s="40"/>
      <c r="C131" s="41"/>
      <c r="D131" s="214" t="s">
        <v>125</v>
      </c>
      <c r="E131" s="41"/>
      <c r="F131" s="215" t="s">
        <v>195</v>
      </c>
      <c r="G131" s="41"/>
      <c r="H131" s="41"/>
      <c r="I131" s="216"/>
      <c r="J131" s="41"/>
      <c r="K131" s="41"/>
      <c r="L131" s="45"/>
      <c r="M131" s="217"/>
      <c r="N131" s="218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125</v>
      </c>
      <c r="AU131" s="18" t="s">
        <v>81</v>
      </c>
    </row>
    <row r="132" s="2" customFormat="1">
      <c r="A132" s="39"/>
      <c r="B132" s="40"/>
      <c r="C132" s="41"/>
      <c r="D132" s="214" t="s">
        <v>191</v>
      </c>
      <c r="E132" s="41"/>
      <c r="F132" s="253" t="s">
        <v>198</v>
      </c>
      <c r="G132" s="41"/>
      <c r="H132" s="41"/>
      <c r="I132" s="216"/>
      <c r="J132" s="41"/>
      <c r="K132" s="41"/>
      <c r="L132" s="45"/>
      <c r="M132" s="217"/>
      <c r="N132" s="21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191</v>
      </c>
      <c r="AU132" s="18" t="s">
        <v>81</v>
      </c>
    </row>
    <row r="133" s="2" customFormat="1" ht="16.5" customHeight="1">
      <c r="A133" s="39"/>
      <c r="B133" s="40"/>
      <c r="C133" s="201" t="s">
        <v>199</v>
      </c>
      <c r="D133" s="201" t="s">
        <v>118</v>
      </c>
      <c r="E133" s="202" t="s">
        <v>200</v>
      </c>
      <c r="F133" s="203" t="s">
        <v>201</v>
      </c>
      <c r="G133" s="204" t="s">
        <v>174</v>
      </c>
      <c r="H133" s="205">
        <v>203.244</v>
      </c>
      <c r="I133" s="206"/>
      <c r="J133" s="207">
        <f>ROUND(I133*H133,2)</f>
        <v>0</v>
      </c>
      <c r="K133" s="203" t="s">
        <v>122</v>
      </c>
      <c r="L133" s="45"/>
      <c r="M133" s="208" t="s">
        <v>19</v>
      </c>
      <c r="N133" s="209" t="s">
        <v>42</v>
      </c>
      <c r="O133" s="85"/>
      <c r="P133" s="210">
        <f>O133*H133</f>
        <v>0</v>
      </c>
      <c r="Q133" s="210">
        <v>2.0000000000000002E-05</v>
      </c>
      <c r="R133" s="210">
        <f>Q133*H133</f>
        <v>0.0040648800000000007</v>
      </c>
      <c r="S133" s="210">
        <v>0</v>
      </c>
      <c r="T133" s="2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2" t="s">
        <v>149</v>
      </c>
      <c r="AT133" s="212" t="s">
        <v>118</v>
      </c>
      <c r="AU133" s="212" t="s">
        <v>81</v>
      </c>
      <c r="AY133" s="18" t="s">
        <v>115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8" t="s">
        <v>79</v>
      </c>
      <c r="BK133" s="213">
        <f>ROUND(I133*H133,2)</f>
        <v>0</v>
      </c>
      <c r="BL133" s="18" t="s">
        <v>149</v>
      </c>
      <c r="BM133" s="212" t="s">
        <v>202</v>
      </c>
    </row>
    <row r="134" s="2" customFormat="1">
      <c r="A134" s="39"/>
      <c r="B134" s="40"/>
      <c r="C134" s="41"/>
      <c r="D134" s="214" t="s">
        <v>125</v>
      </c>
      <c r="E134" s="41"/>
      <c r="F134" s="215" t="s">
        <v>203</v>
      </c>
      <c r="G134" s="41"/>
      <c r="H134" s="41"/>
      <c r="I134" s="216"/>
      <c r="J134" s="41"/>
      <c r="K134" s="41"/>
      <c r="L134" s="45"/>
      <c r="M134" s="217"/>
      <c r="N134" s="218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125</v>
      </c>
      <c r="AU134" s="18" t="s">
        <v>81</v>
      </c>
    </row>
    <row r="135" s="2" customFormat="1">
      <c r="A135" s="39"/>
      <c r="B135" s="40"/>
      <c r="C135" s="41"/>
      <c r="D135" s="219" t="s">
        <v>127</v>
      </c>
      <c r="E135" s="41"/>
      <c r="F135" s="220" t="s">
        <v>204</v>
      </c>
      <c r="G135" s="41"/>
      <c r="H135" s="41"/>
      <c r="I135" s="216"/>
      <c r="J135" s="41"/>
      <c r="K135" s="41"/>
      <c r="L135" s="45"/>
      <c r="M135" s="217"/>
      <c r="N135" s="218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127</v>
      </c>
      <c r="AU135" s="18" t="s">
        <v>81</v>
      </c>
    </row>
    <row r="136" s="13" customFormat="1">
      <c r="A136" s="13"/>
      <c r="B136" s="221"/>
      <c r="C136" s="222"/>
      <c r="D136" s="214" t="s">
        <v>129</v>
      </c>
      <c r="E136" s="223" t="s">
        <v>19</v>
      </c>
      <c r="F136" s="224" t="s">
        <v>205</v>
      </c>
      <c r="G136" s="222"/>
      <c r="H136" s="225">
        <v>203.244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129</v>
      </c>
      <c r="AU136" s="231" t="s">
        <v>81</v>
      </c>
      <c r="AV136" s="13" t="s">
        <v>81</v>
      </c>
      <c r="AW136" s="13" t="s">
        <v>32</v>
      </c>
      <c r="AX136" s="13" t="s">
        <v>71</v>
      </c>
      <c r="AY136" s="231" t="s">
        <v>115</v>
      </c>
    </row>
    <row r="137" s="14" customFormat="1">
      <c r="A137" s="14"/>
      <c r="B137" s="232"/>
      <c r="C137" s="233"/>
      <c r="D137" s="214" t="s">
        <v>129</v>
      </c>
      <c r="E137" s="234" t="s">
        <v>19</v>
      </c>
      <c r="F137" s="235" t="s">
        <v>131</v>
      </c>
      <c r="G137" s="233"/>
      <c r="H137" s="236">
        <v>203.244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2" t="s">
        <v>129</v>
      </c>
      <c r="AU137" s="242" t="s">
        <v>81</v>
      </c>
      <c r="AV137" s="14" t="s">
        <v>123</v>
      </c>
      <c r="AW137" s="14" t="s">
        <v>32</v>
      </c>
      <c r="AX137" s="14" t="s">
        <v>79</v>
      </c>
      <c r="AY137" s="242" t="s">
        <v>115</v>
      </c>
    </row>
    <row r="138" s="2" customFormat="1" ht="16.5" customHeight="1">
      <c r="A138" s="39"/>
      <c r="B138" s="40"/>
      <c r="C138" s="243" t="s">
        <v>206</v>
      </c>
      <c r="D138" s="243" t="s">
        <v>180</v>
      </c>
      <c r="E138" s="244" t="s">
        <v>207</v>
      </c>
      <c r="F138" s="245" t="s">
        <v>208</v>
      </c>
      <c r="G138" s="246" t="s">
        <v>174</v>
      </c>
      <c r="H138" s="247">
        <v>219.50399999999999</v>
      </c>
      <c r="I138" s="248"/>
      <c r="J138" s="249">
        <f>ROUND(I138*H138,2)</f>
        <v>0</v>
      </c>
      <c r="K138" s="245" t="s">
        <v>122</v>
      </c>
      <c r="L138" s="250"/>
      <c r="M138" s="251" t="s">
        <v>19</v>
      </c>
      <c r="N138" s="252" t="s">
        <v>42</v>
      </c>
      <c r="O138" s="85"/>
      <c r="P138" s="210">
        <f>O138*H138</f>
        <v>0</v>
      </c>
      <c r="Q138" s="210">
        <v>0.00265</v>
      </c>
      <c r="R138" s="210">
        <f>Q138*H138</f>
        <v>0.58168560000000002</v>
      </c>
      <c r="S138" s="210">
        <v>0</v>
      </c>
      <c r="T138" s="21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2" t="s">
        <v>183</v>
      </c>
      <c r="AT138" s="212" t="s">
        <v>180</v>
      </c>
      <c r="AU138" s="212" t="s">
        <v>81</v>
      </c>
      <c r="AY138" s="18" t="s">
        <v>115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8" t="s">
        <v>79</v>
      </c>
      <c r="BK138" s="213">
        <f>ROUND(I138*H138,2)</f>
        <v>0</v>
      </c>
      <c r="BL138" s="18" t="s">
        <v>149</v>
      </c>
      <c r="BM138" s="212" t="s">
        <v>209</v>
      </c>
    </row>
    <row r="139" s="2" customFormat="1">
      <c r="A139" s="39"/>
      <c r="B139" s="40"/>
      <c r="C139" s="41"/>
      <c r="D139" s="214" t="s">
        <v>125</v>
      </c>
      <c r="E139" s="41"/>
      <c r="F139" s="215" t="s">
        <v>208</v>
      </c>
      <c r="G139" s="41"/>
      <c r="H139" s="41"/>
      <c r="I139" s="216"/>
      <c r="J139" s="41"/>
      <c r="K139" s="41"/>
      <c r="L139" s="45"/>
      <c r="M139" s="217"/>
      <c r="N139" s="218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125</v>
      </c>
      <c r="AU139" s="18" t="s">
        <v>81</v>
      </c>
    </row>
    <row r="140" s="13" customFormat="1">
      <c r="A140" s="13"/>
      <c r="B140" s="221"/>
      <c r="C140" s="222"/>
      <c r="D140" s="214" t="s">
        <v>129</v>
      </c>
      <c r="E140" s="222"/>
      <c r="F140" s="224" t="s">
        <v>210</v>
      </c>
      <c r="G140" s="222"/>
      <c r="H140" s="225">
        <v>219.50399999999999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129</v>
      </c>
      <c r="AU140" s="231" t="s">
        <v>81</v>
      </c>
      <c r="AV140" s="13" t="s">
        <v>81</v>
      </c>
      <c r="AW140" s="13" t="s">
        <v>4</v>
      </c>
      <c r="AX140" s="13" t="s">
        <v>79</v>
      </c>
      <c r="AY140" s="231" t="s">
        <v>115</v>
      </c>
    </row>
    <row r="141" s="2" customFormat="1" ht="16.5" customHeight="1">
      <c r="A141" s="39"/>
      <c r="B141" s="40"/>
      <c r="C141" s="201" t="s">
        <v>211</v>
      </c>
      <c r="D141" s="201" t="s">
        <v>118</v>
      </c>
      <c r="E141" s="202" t="s">
        <v>212</v>
      </c>
      <c r="F141" s="203" t="s">
        <v>213</v>
      </c>
      <c r="G141" s="204" t="s">
        <v>214</v>
      </c>
      <c r="H141" s="254"/>
      <c r="I141" s="206"/>
      <c r="J141" s="207">
        <f>ROUND(I141*H141,2)</f>
        <v>0</v>
      </c>
      <c r="K141" s="203" t="s">
        <v>122</v>
      </c>
      <c r="L141" s="45"/>
      <c r="M141" s="208" t="s">
        <v>19</v>
      </c>
      <c r="N141" s="209" t="s">
        <v>42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2" t="s">
        <v>149</v>
      </c>
      <c r="AT141" s="212" t="s">
        <v>118</v>
      </c>
      <c r="AU141" s="212" t="s">
        <v>81</v>
      </c>
      <c r="AY141" s="18" t="s">
        <v>115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8" t="s">
        <v>79</v>
      </c>
      <c r="BK141" s="213">
        <f>ROUND(I141*H141,2)</f>
        <v>0</v>
      </c>
      <c r="BL141" s="18" t="s">
        <v>149</v>
      </c>
      <c r="BM141" s="212" t="s">
        <v>215</v>
      </c>
    </row>
    <row r="142" s="2" customFormat="1">
      <c r="A142" s="39"/>
      <c r="B142" s="40"/>
      <c r="C142" s="41"/>
      <c r="D142" s="214" t="s">
        <v>125</v>
      </c>
      <c r="E142" s="41"/>
      <c r="F142" s="215" t="s">
        <v>216</v>
      </c>
      <c r="G142" s="41"/>
      <c r="H142" s="41"/>
      <c r="I142" s="216"/>
      <c r="J142" s="41"/>
      <c r="K142" s="41"/>
      <c r="L142" s="45"/>
      <c r="M142" s="217"/>
      <c r="N142" s="218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125</v>
      </c>
      <c r="AU142" s="18" t="s">
        <v>81</v>
      </c>
    </row>
    <row r="143" s="2" customFormat="1">
      <c r="A143" s="39"/>
      <c r="B143" s="40"/>
      <c r="C143" s="41"/>
      <c r="D143" s="219" t="s">
        <v>127</v>
      </c>
      <c r="E143" s="41"/>
      <c r="F143" s="220" t="s">
        <v>217</v>
      </c>
      <c r="G143" s="41"/>
      <c r="H143" s="41"/>
      <c r="I143" s="216"/>
      <c r="J143" s="41"/>
      <c r="K143" s="41"/>
      <c r="L143" s="45"/>
      <c r="M143" s="217"/>
      <c r="N143" s="21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127</v>
      </c>
      <c r="AU143" s="18" t="s">
        <v>81</v>
      </c>
    </row>
    <row r="144" s="12" customFormat="1" ht="25.92" customHeight="1">
      <c r="A144" s="12"/>
      <c r="B144" s="185"/>
      <c r="C144" s="186"/>
      <c r="D144" s="187" t="s">
        <v>70</v>
      </c>
      <c r="E144" s="188" t="s">
        <v>218</v>
      </c>
      <c r="F144" s="188" t="s">
        <v>219</v>
      </c>
      <c r="G144" s="186"/>
      <c r="H144" s="186"/>
      <c r="I144" s="189"/>
      <c r="J144" s="190">
        <f>BK144</f>
        <v>0</v>
      </c>
      <c r="K144" s="186"/>
      <c r="L144" s="191"/>
      <c r="M144" s="192"/>
      <c r="N144" s="193"/>
      <c r="O144" s="193"/>
      <c r="P144" s="194">
        <f>SUM(P145:P148)</f>
        <v>0</v>
      </c>
      <c r="Q144" s="193"/>
      <c r="R144" s="194">
        <f>SUM(R145:R148)</f>
        <v>0</v>
      </c>
      <c r="S144" s="193"/>
      <c r="T144" s="195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6" t="s">
        <v>123</v>
      </c>
      <c r="AT144" s="197" t="s">
        <v>70</v>
      </c>
      <c r="AU144" s="197" t="s">
        <v>71</v>
      </c>
      <c r="AY144" s="196" t="s">
        <v>115</v>
      </c>
      <c r="BK144" s="198">
        <f>SUM(BK145:BK148)</f>
        <v>0</v>
      </c>
    </row>
    <row r="145" s="2" customFormat="1" ht="16.5" customHeight="1">
      <c r="A145" s="39"/>
      <c r="B145" s="40"/>
      <c r="C145" s="201" t="s">
        <v>220</v>
      </c>
      <c r="D145" s="201" t="s">
        <v>118</v>
      </c>
      <c r="E145" s="202" t="s">
        <v>221</v>
      </c>
      <c r="F145" s="203" t="s">
        <v>222</v>
      </c>
      <c r="G145" s="204" t="s">
        <v>223</v>
      </c>
      <c r="H145" s="205">
        <v>140</v>
      </c>
      <c r="I145" s="206"/>
      <c r="J145" s="207">
        <f>ROUND(I145*H145,2)</f>
        <v>0</v>
      </c>
      <c r="K145" s="203" t="s">
        <v>122</v>
      </c>
      <c r="L145" s="45"/>
      <c r="M145" s="208" t="s">
        <v>19</v>
      </c>
      <c r="N145" s="209" t="s">
        <v>42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2" t="s">
        <v>224</v>
      </c>
      <c r="AT145" s="212" t="s">
        <v>118</v>
      </c>
      <c r="AU145" s="212" t="s">
        <v>79</v>
      </c>
      <c r="AY145" s="18" t="s">
        <v>115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8" t="s">
        <v>79</v>
      </c>
      <c r="BK145" s="213">
        <f>ROUND(I145*H145,2)</f>
        <v>0</v>
      </c>
      <c r="BL145" s="18" t="s">
        <v>224</v>
      </c>
      <c r="BM145" s="212" t="s">
        <v>225</v>
      </c>
    </row>
    <row r="146" s="2" customFormat="1">
      <c r="A146" s="39"/>
      <c r="B146" s="40"/>
      <c r="C146" s="41"/>
      <c r="D146" s="214" t="s">
        <v>125</v>
      </c>
      <c r="E146" s="41"/>
      <c r="F146" s="215" t="s">
        <v>226</v>
      </c>
      <c r="G146" s="41"/>
      <c r="H146" s="41"/>
      <c r="I146" s="216"/>
      <c r="J146" s="41"/>
      <c r="K146" s="41"/>
      <c r="L146" s="45"/>
      <c r="M146" s="217"/>
      <c r="N146" s="218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125</v>
      </c>
      <c r="AU146" s="18" t="s">
        <v>79</v>
      </c>
    </row>
    <row r="147" s="2" customFormat="1">
      <c r="A147" s="39"/>
      <c r="B147" s="40"/>
      <c r="C147" s="41"/>
      <c r="D147" s="219" t="s">
        <v>127</v>
      </c>
      <c r="E147" s="41"/>
      <c r="F147" s="220" t="s">
        <v>227</v>
      </c>
      <c r="G147" s="41"/>
      <c r="H147" s="41"/>
      <c r="I147" s="216"/>
      <c r="J147" s="41"/>
      <c r="K147" s="41"/>
      <c r="L147" s="45"/>
      <c r="M147" s="217"/>
      <c r="N147" s="21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127</v>
      </c>
      <c r="AU147" s="18" t="s">
        <v>79</v>
      </c>
    </row>
    <row r="148" s="13" customFormat="1">
      <c r="A148" s="13"/>
      <c r="B148" s="221"/>
      <c r="C148" s="222"/>
      <c r="D148" s="214" t="s">
        <v>129</v>
      </c>
      <c r="E148" s="223" t="s">
        <v>19</v>
      </c>
      <c r="F148" s="224" t="s">
        <v>228</v>
      </c>
      <c r="G148" s="222"/>
      <c r="H148" s="225">
        <v>140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129</v>
      </c>
      <c r="AU148" s="231" t="s">
        <v>79</v>
      </c>
      <c r="AV148" s="13" t="s">
        <v>81</v>
      </c>
      <c r="AW148" s="13" t="s">
        <v>32</v>
      </c>
      <c r="AX148" s="13" t="s">
        <v>79</v>
      </c>
      <c r="AY148" s="231" t="s">
        <v>115</v>
      </c>
    </row>
    <row r="149" s="12" customFormat="1" ht="25.92" customHeight="1">
      <c r="A149" s="12"/>
      <c r="B149" s="185"/>
      <c r="C149" s="186"/>
      <c r="D149" s="187" t="s">
        <v>70</v>
      </c>
      <c r="E149" s="188" t="s">
        <v>229</v>
      </c>
      <c r="F149" s="188" t="s">
        <v>230</v>
      </c>
      <c r="G149" s="186"/>
      <c r="H149" s="186"/>
      <c r="I149" s="189"/>
      <c r="J149" s="190">
        <f>BK149</f>
        <v>0</v>
      </c>
      <c r="K149" s="186"/>
      <c r="L149" s="191"/>
      <c r="M149" s="192"/>
      <c r="N149" s="193"/>
      <c r="O149" s="193"/>
      <c r="P149" s="194">
        <f>P150+P158+P172</f>
        <v>0</v>
      </c>
      <c r="Q149" s="193"/>
      <c r="R149" s="194">
        <f>R150+R158+R172</f>
        <v>0</v>
      </c>
      <c r="S149" s="193"/>
      <c r="T149" s="195">
        <f>T150+T158+T172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6" t="s">
        <v>231</v>
      </c>
      <c r="AT149" s="197" t="s">
        <v>70</v>
      </c>
      <c r="AU149" s="197" t="s">
        <v>71</v>
      </c>
      <c r="AY149" s="196" t="s">
        <v>115</v>
      </c>
      <c r="BK149" s="198">
        <f>BK150+BK158+BK172</f>
        <v>0</v>
      </c>
    </row>
    <row r="150" s="12" customFormat="1" ht="22.8" customHeight="1">
      <c r="A150" s="12"/>
      <c r="B150" s="185"/>
      <c r="C150" s="186"/>
      <c r="D150" s="187" t="s">
        <v>70</v>
      </c>
      <c r="E150" s="199" t="s">
        <v>232</v>
      </c>
      <c r="F150" s="199" t="s">
        <v>233</v>
      </c>
      <c r="G150" s="186"/>
      <c r="H150" s="186"/>
      <c r="I150" s="189"/>
      <c r="J150" s="200">
        <f>BK150</f>
        <v>0</v>
      </c>
      <c r="K150" s="186"/>
      <c r="L150" s="191"/>
      <c r="M150" s="192"/>
      <c r="N150" s="193"/>
      <c r="O150" s="193"/>
      <c r="P150" s="194">
        <f>SUM(P151:P157)</f>
        <v>0</v>
      </c>
      <c r="Q150" s="193"/>
      <c r="R150" s="194">
        <f>SUM(R151:R157)</f>
        <v>0</v>
      </c>
      <c r="S150" s="193"/>
      <c r="T150" s="195">
        <f>SUM(T151:T157)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6" t="s">
        <v>231</v>
      </c>
      <c r="AT150" s="197" t="s">
        <v>70</v>
      </c>
      <c r="AU150" s="197" t="s">
        <v>79</v>
      </c>
      <c r="AY150" s="196" t="s">
        <v>115</v>
      </c>
      <c r="BK150" s="198">
        <f>SUM(BK151:BK157)</f>
        <v>0</v>
      </c>
    </row>
    <row r="151" s="2" customFormat="1" ht="16.5" customHeight="1">
      <c r="A151" s="39"/>
      <c r="B151" s="40"/>
      <c r="C151" s="201" t="s">
        <v>149</v>
      </c>
      <c r="D151" s="201" t="s">
        <v>118</v>
      </c>
      <c r="E151" s="202" t="s">
        <v>234</v>
      </c>
      <c r="F151" s="203" t="s">
        <v>235</v>
      </c>
      <c r="G151" s="204" t="s">
        <v>236</v>
      </c>
      <c r="H151" s="205">
        <v>1</v>
      </c>
      <c r="I151" s="206"/>
      <c r="J151" s="207">
        <f>ROUND(I151*H151,2)</f>
        <v>0</v>
      </c>
      <c r="K151" s="203" t="s">
        <v>122</v>
      </c>
      <c r="L151" s="45"/>
      <c r="M151" s="208" t="s">
        <v>19</v>
      </c>
      <c r="N151" s="209" t="s">
        <v>42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2" t="s">
        <v>237</v>
      </c>
      <c r="AT151" s="212" t="s">
        <v>118</v>
      </c>
      <c r="AU151" s="212" t="s">
        <v>81</v>
      </c>
      <c r="AY151" s="18" t="s">
        <v>115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8" t="s">
        <v>79</v>
      </c>
      <c r="BK151" s="213">
        <f>ROUND(I151*H151,2)</f>
        <v>0</v>
      </c>
      <c r="BL151" s="18" t="s">
        <v>237</v>
      </c>
      <c r="BM151" s="212" t="s">
        <v>238</v>
      </c>
    </row>
    <row r="152" s="2" customFormat="1">
      <c r="A152" s="39"/>
      <c r="B152" s="40"/>
      <c r="C152" s="41"/>
      <c r="D152" s="214" t="s">
        <v>125</v>
      </c>
      <c r="E152" s="41"/>
      <c r="F152" s="215" t="s">
        <v>235</v>
      </c>
      <c r="G152" s="41"/>
      <c r="H152" s="41"/>
      <c r="I152" s="216"/>
      <c r="J152" s="41"/>
      <c r="K152" s="41"/>
      <c r="L152" s="45"/>
      <c r="M152" s="217"/>
      <c r="N152" s="218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125</v>
      </c>
      <c r="AU152" s="18" t="s">
        <v>81</v>
      </c>
    </row>
    <row r="153" s="2" customFormat="1">
      <c r="A153" s="39"/>
      <c r="B153" s="40"/>
      <c r="C153" s="41"/>
      <c r="D153" s="219" t="s">
        <v>127</v>
      </c>
      <c r="E153" s="41"/>
      <c r="F153" s="220" t="s">
        <v>239</v>
      </c>
      <c r="G153" s="41"/>
      <c r="H153" s="41"/>
      <c r="I153" s="216"/>
      <c r="J153" s="41"/>
      <c r="K153" s="41"/>
      <c r="L153" s="45"/>
      <c r="M153" s="217"/>
      <c r="N153" s="218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127</v>
      </c>
      <c r="AU153" s="18" t="s">
        <v>81</v>
      </c>
    </row>
    <row r="154" s="2" customFormat="1">
      <c r="A154" s="39"/>
      <c r="B154" s="40"/>
      <c r="C154" s="41"/>
      <c r="D154" s="214" t="s">
        <v>191</v>
      </c>
      <c r="E154" s="41"/>
      <c r="F154" s="253" t="s">
        <v>240</v>
      </c>
      <c r="G154" s="41"/>
      <c r="H154" s="41"/>
      <c r="I154" s="216"/>
      <c r="J154" s="41"/>
      <c r="K154" s="41"/>
      <c r="L154" s="45"/>
      <c r="M154" s="217"/>
      <c r="N154" s="218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191</v>
      </c>
      <c r="AU154" s="18" t="s">
        <v>81</v>
      </c>
    </row>
    <row r="155" s="2" customFormat="1" ht="16.5" customHeight="1">
      <c r="A155" s="39"/>
      <c r="B155" s="40"/>
      <c r="C155" s="201" t="s">
        <v>241</v>
      </c>
      <c r="D155" s="201" t="s">
        <v>118</v>
      </c>
      <c r="E155" s="202" t="s">
        <v>242</v>
      </c>
      <c r="F155" s="203" t="s">
        <v>243</v>
      </c>
      <c r="G155" s="204" t="s">
        <v>236</v>
      </c>
      <c r="H155" s="205">
        <v>1</v>
      </c>
      <c r="I155" s="206"/>
      <c r="J155" s="207">
        <f>ROUND(I155*H155,2)</f>
        <v>0</v>
      </c>
      <c r="K155" s="203" t="s">
        <v>122</v>
      </c>
      <c r="L155" s="45"/>
      <c r="M155" s="208" t="s">
        <v>19</v>
      </c>
      <c r="N155" s="209" t="s">
        <v>42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2" t="s">
        <v>237</v>
      </c>
      <c r="AT155" s="212" t="s">
        <v>118</v>
      </c>
      <c r="AU155" s="212" t="s">
        <v>81</v>
      </c>
      <c r="AY155" s="18" t="s">
        <v>115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8" t="s">
        <v>79</v>
      </c>
      <c r="BK155" s="213">
        <f>ROUND(I155*H155,2)</f>
        <v>0</v>
      </c>
      <c r="BL155" s="18" t="s">
        <v>237</v>
      </c>
      <c r="BM155" s="212" t="s">
        <v>244</v>
      </c>
    </row>
    <row r="156" s="2" customFormat="1">
      <c r="A156" s="39"/>
      <c r="B156" s="40"/>
      <c r="C156" s="41"/>
      <c r="D156" s="214" t="s">
        <v>125</v>
      </c>
      <c r="E156" s="41"/>
      <c r="F156" s="215" t="s">
        <v>243</v>
      </c>
      <c r="G156" s="41"/>
      <c r="H156" s="41"/>
      <c r="I156" s="216"/>
      <c r="J156" s="41"/>
      <c r="K156" s="41"/>
      <c r="L156" s="45"/>
      <c r="M156" s="217"/>
      <c r="N156" s="218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125</v>
      </c>
      <c r="AU156" s="18" t="s">
        <v>81</v>
      </c>
    </row>
    <row r="157" s="2" customFormat="1">
      <c r="A157" s="39"/>
      <c r="B157" s="40"/>
      <c r="C157" s="41"/>
      <c r="D157" s="219" t="s">
        <v>127</v>
      </c>
      <c r="E157" s="41"/>
      <c r="F157" s="220" t="s">
        <v>245</v>
      </c>
      <c r="G157" s="41"/>
      <c r="H157" s="41"/>
      <c r="I157" s="216"/>
      <c r="J157" s="41"/>
      <c r="K157" s="41"/>
      <c r="L157" s="45"/>
      <c r="M157" s="217"/>
      <c r="N157" s="218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127</v>
      </c>
      <c r="AU157" s="18" t="s">
        <v>81</v>
      </c>
    </row>
    <row r="158" s="12" customFormat="1" ht="22.8" customHeight="1">
      <c r="A158" s="12"/>
      <c r="B158" s="185"/>
      <c r="C158" s="186"/>
      <c r="D158" s="187" t="s">
        <v>70</v>
      </c>
      <c r="E158" s="199" t="s">
        <v>246</v>
      </c>
      <c r="F158" s="199" t="s">
        <v>247</v>
      </c>
      <c r="G158" s="186"/>
      <c r="H158" s="186"/>
      <c r="I158" s="189"/>
      <c r="J158" s="200">
        <f>BK158</f>
        <v>0</v>
      </c>
      <c r="K158" s="186"/>
      <c r="L158" s="191"/>
      <c r="M158" s="192"/>
      <c r="N158" s="193"/>
      <c r="O158" s="193"/>
      <c r="P158" s="194">
        <f>SUM(P159:P171)</f>
        <v>0</v>
      </c>
      <c r="Q158" s="193"/>
      <c r="R158" s="194">
        <f>SUM(R159:R171)</f>
        <v>0</v>
      </c>
      <c r="S158" s="193"/>
      <c r="T158" s="195">
        <f>SUM(T159:T171)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6" t="s">
        <v>231</v>
      </c>
      <c r="AT158" s="197" t="s">
        <v>70</v>
      </c>
      <c r="AU158" s="197" t="s">
        <v>79</v>
      </c>
      <c r="AY158" s="196" t="s">
        <v>115</v>
      </c>
      <c r="BK158" s="198">
        <f>SUM(BK159:BK171)</f>
        <v>0</v>
      </c>
    </row>
    <row r="159" s="2" customFormat="1" ht="16.5" customHeight="1">
      <c r="A159" s="39"/>
      <c r="B159" s="40"/>
      <c r="C159" s="201" t="s">
        <v>248</v>
      </c>
      <c r="D159" s="201" t="s">
        <v>118</v>
      </c>
      <c r="E159" s="202" t="s">
        <v>249</v>
      </c>
      <c r="F159" s="203" t="s">
        <v>250</v>
      </c>
      <c r="G159" s="204" t="s">
        <v>236</v>
      </c>
      <c r="H159" s="205">
        <v>1</v>
      </c>
      <c r="I159" s="206"/>
      <c r="J159" s="207">
        <f>ROUND(I159*H159,2)</f>
        <v>0</v>
      </c>
      <c r="K159" s="203" t="s">
        <v>122</v>
      </c>
      <c r="L159" s="45"/>
      <c r="M159" s="208" t="s">
        <v>19</v>
      </c>
      <c r="N159" s="209" t="s">
        <v>42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2" t="s">
        <v>237</v>
      </c>
      <c r="AT159" s="212" t="s">
        <v>118</v>
      </c>
      <c r="AU159" s="212" t="s">
        <v>81</v>
      </c>
      <c r="AY159" s="18" t="s">
        <v>115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8" t="s">
        <v>79</v>
      </c>
      <c r="BK159" s="213">
        <f>ROUND(I159*H159,2)</f>
        <v>0</v>
      </c>
      <c r="BL159" s="18" t="s">
        <v>237</v>
      </c>
      <c r="BM159" s="212" t="s">
        <v>251</v>
      </c>
    </row>
    <row r="160" s="2" customFormat="1">
      <c r="A160" s="39"/>
      <c r="B160" s="40"/>
      <c r="C160" s="41"/>
      <c r="D160" s="214" t="s">
        <v>125</v>
      </c>
      <c r="E160" s="41"/>
      <c r="F160" s="215" t="s">
        <v>250</v>
      </c>
      <c r="G160" s="41"/>
      <c r="H160" s="41"/>
      <c r="I160" s="216"/>
      <c r="J160" s="41"/>
      <c r="K160" s="41"/>
      <c r="L160" s="45"/>
      <c r="M160" s="217"/>
      <c r="N160" s="218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125</v>
      </c>
      <c r="AU160" s="18" t="s">
        <v>81</v>
      </c>
    </row>
    <row r="161" s="2" customFormat="1">
      <c r="A161" s="39"/>
      <c r="B161" s="40"/>
      <c r="C161" s="41"/>
      <c r="D161" s="219" t="s">
        <v>127</v>
      </c>
      <c r="E161" s="41"/>
      <c r="F161" s="220" t="s">
        <v>252</v>
      </c>
      <c r="G161" s="41"/>
      <c r="H161" s="41"/>
      <c r="I161" s="216"/>
      <c r="J161" s="41"/>
      <c r="K161" s="41"/>
      <c r="L161" s="45"/>
      <c r="M161" s="217"/>
      <c r="N161" s="218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127</v>
      </c>
      <c r="AU161" s="18" t="s">
        <v>81</v>
      </c>
    </row>
    <row r="162" s="2" customFormat="1" ht="16.5" customHeight="1">
      <c r="A162" s="39"/>
      <c r="B162" s="40"/>
      <c r="C162" s="201" t="s">
        <v>253</v>
      </c>
      <c r="D162" s="201" t="s">
        <v>118</v>
      </c>
      <c r="E162" s="202" t="s">
        <v>254</v>
      </c>
      <c r="F162" s="203" t="s">
        <v>255</v>
      </c>
      <c r="G162" s="204" t="s">
        <v>236</v>
      </c>
      <c r="H162" s="205">
        <v>1</v>
      </c>
      <c r="I162" s="206"/>
      <c r="J162" s="207">
        <f>ROUND(I162*H162,2)</f>
        <v>0</v>
      </c>
      <c r="K162" s="203" t="s">
        <v>122</v>
      </c>
      <c r="L162" s="45"/>
      <c r="M162" s="208" t="s">
        <v>19</v>
      </c>
      <c r="N162" s="209" t="s">
        <v>42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2" t="s">
        <v>237</v>
      </c>
      <c r="AT162" s="212" t="s">
        <v>118</v>
      </c>
      <c r="AU162" s="212" t="s">
        <v>81</v>
      </c>
      <c r="AY162" s="18" t="s">
        <v>115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8" t="s">
        <v>79</v>
      </c>
      <c r="BK162" s="213">
        <f>ROUND(I162*H162,2)</f>
        <v>0</v>
      </c>
      <c r="BL162" s="18" t="s">
        <v>237</v>
      </c>
      <c r="BM162" s="212" t="s">
        <v>256</v>
      </c>
    </row>
    <row r="163" s="2" customFormat="1">
      <c r="A163" s="39"/>
      <c r="B163" s="40"/>
      <c r="C163" s="41"/>
      <c r="D163" s="214" t="s">
        <v>125</v>
      </c>
      <c r="E163" s="41"/>
      <c r="F163" s="215" t="s">
        <v>255</v>
      </c>
      <c r="G163" s="41"/>
      <c r="H163" s="41"/>
      <c r="I163" s="216"/>
      <c r="J163" s="41"/>
      <c r="K163" s="41"/>
      <c r="L163" s="45"/>
      <c r="M163" s="217"/>
      <c r="N163" s="21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125</v>
      </c>
      <c r="AU163" s="18" t="s">
        <v>81</v>
      </c>
    </row>
    <row r="164" s="2" customFormat="1">
      <c r="A164" s="39"/>
      <c r="B164" s="40"/>
      <c r="C164" s="41"/>
      <c r="D164" s="219" t="s">
        <v>127</v>
      </c>
      <c r="E164" s="41"/>
      <c r="F164" s="220" t="s">
        <v>257</v>
      </c>
      <c r="G164" s="41"/>
      <c r="H164" s="41"/>
      <c r="I164" s="216"/>
      <c r="J164" s="41"/>
      <c r="K164" s="41"/>
      <c r="L164" s="45"/>
      <c r="M164" s="217"/>
      <c r="N164" s="218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127</v>
      </c>
      <c r="AU164" s="18" t="s">
        <v>81</v>
      </c>
    </row>
    <row r="165" s="2" customFormat="1">
      <c r="A165" s="39"/>
      <c r="B165" s="40"/>
      <c r="C165" s="41"/>
      <c r="D165" s="214" t="s">
        <v>191</v>
      </c>
      <c r="E165" s="41"/>
      <c r="F165" s="253" t="s">
        <v>258</v>
      </c>
      <c r="G165" s="41"/>
      <c r="H165" s="41"/>
      <c r="I165" s="216"/>
      <c r="J165" s="41"/>
      <c r="K165" s="41"/>
      <c r="L165" s="45"/>
      <c r="M165" s="217"/>
      <c r="N165" s="218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191</v>
      </c>
      <c r="AU165" s="18" t="s">
        <v>81</v>
      </c>
    </row>
    <row r="166" s="2" customFormat="1" ht="16.5" customHeight="1">
      <c r="A166" s="39"/>
      <c r="B166" s="40"/>
      <c r="C166" s="201" t="s">
        <v>259</v>
      </c>
      <c r="D166" s="201" t="s">
        <v>118</v>
      </c>
      <c r="E166" s="202" t="s">
        <v>260</v>
      </c>
      <c r="F166" s="203" t="s">
        <v>261</v>
      </c>
      <c r="G166" s="204" t="s">
        <v>236</v>
      </c>
      <c r="H166" s="205">
        <v>1</v>
      </c>
      <c r="I166" s="206"/>
      <c r="J166" s="207">
        <f>ROUND(I166*H166,2)</f>
        <v>0</v>
      </c>
      <c r="K166" s="203" t="s">
        <v>122</v>
      </c>
      <c r="L166" s="45"/>
      <c r="M166" s="208" t="s">
        <v>19</v>
      </c>
      <c r="N166" s="209" t="s">
        <v>42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2" t="s">
        <v>237</v>
      </c>
      <c r="AT166" s="212" t="s">
        <v>118</v>
      </c>
      <c r="AU166" s="212" t="s">
        <v>81</v>
      </c>
      <c r="AY166" s="18" t="s">
        <v>115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8" t="s">
        <v>79</v>
      </c>
      <c r="BK166" s="213">
        <f>ROUND(I166*H166,2)</f>
        <v>0</v>
      </c>
      <c r="BL166" s="18" t="s">
        <v>237</v>
      </c>
      <c r="BM166" s="212" t="s">
        <v>262</v>
      </c>
    </row>
    <row r="167" s="2" customFormat="1">
      <c r="A167" s="39"/>
      <c r="B167" s="40"/>
      <c r="C167" s="41"/>
      <c r="D167" s="214" t="s">
        <v>125</v>
      </c>
      <c r="E167" s="41"/>
      <c r="F167" s="215" t="s">
        <v>261</v>
      </c>
      <c r="G167" s="41"/>
      <c r="H167" s="41"/>
      <c r="I167" s="216"/>
      <c r="J167" s="41"/>
      <c r="K167" s="41"/>
      <c r="L167" s="45"/>
      <c r="M167" s="217"/>
      <c r="N167" s="218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125</v>
      </c>
      <c r="AU167" s="18" t="s">
        <v>81</v>
      </c>
    </row>
    <row r="168" s="2" customFormat="1">
      <c r="A168" s="39"/>
      <c r="B168" s="40"/>
      <c r="C168" s="41"/>
      <c r="D168" s="219" t="s">
        <v>127</v>
      </c>
      <c r="E168" s="41"/>
      <c r="F168" s="220" t="s">
        <v>263</v>
      </c>
      <c r="G168" s="41"/>
      <c r="H168" s="41"/>
      <c r="I168" s="216"/>
      <c r="J168" s="41"/>
      <c r="K168" s="41"/>
      <c r="L168" s="45"/>
      <c r="M168" s="217"/>
      <c r="N168" s="218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127</v>
      </c>
      <c r="AU168" s="18" t="s">
        <v>81</v>
      </c>
    </row>
    <row r="169" s="2" customFormat="1" ht="16.5" customHeight="1">
      <c r="A169" s="39"/>
      <c r="B169" s="40"/>
      <c r="C169" s="201" t="s">
        <v>7</v>
      </c>
      <c r="D169" s="201" t="s">
        <v>118</v>
      </c>
      <c r="E169" s="202" t="s">
        <v>264</v>
      </c>
      <c r="F169" s="203" t="s">
        <v>265</v>
      </c>
      <c r="G169" s="204" t="s">
        <v>236</v>
      </c>
      <c r="H169" s="205">
        <v>1</v>
      </c>
      <c r="I169" s="206"/>
      <c r="J169" s="207">
        <f>ROUND(I169*H169,2)</f>
        <v>0</v>
      </c>
      <c r="K169" s="203" t="s">
        <v>122</v>
      </c>
      <c r="L169" s="45"/>
      <c r="M169" s="208" t="s">
        <v>19</v>
      </c>
      <c r="N169" s="209" t="s">
        <v>42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2" t="s">
        <v>237</v>
      </c>
      <c r="AT169" s="212" t="s">
        <v>118</v>
      </c>
      <c r="AU169" s="212" t="s">
        <v>81</v>
      </c>
      <c r="AY169" s="18" t="s">
        <v>115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8" t="s">
        <v>79</v>
      </c>
      <c r="BK169" s="213">
        <f>ROUND(I169*H169,2)</f>
        <v>0</v>
      </c>
      <c r="BL169" s="18" t="s">
        <v>237</v>
      </c>
      <c r="BM169" s="212" t="s">
        <v>266</v>
      </c>
    </row>
    <row r="170" s="2" customFormat="1">
      <c r="A170" s="39"/>
      <c r="B170" s="40"/>
      <c r="C170" s="41"/>
      <c r="D170" s="214" t="s">
        <v>125</v>
      </c>
      <c r="E170" s="41"/>
      <c r="F170" s="215" t="s">
        <v>265</v>
      </c>
      <c r="G170" s="41"/>
      <c r="H170" s="41"/>
      <c r="I170" s="216"/>
      <c r="J170" s="41"/>
      <c r="K170" s="41"/>
      <c r="L170" s="45"/>
      <c r="M170" s="217"/>
      <c r="N170" s="218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125</v>
      </c>
      <c r="AU170" s="18" t="s">
        <v>81</v>
      </c>
    </row>
    <row r="171" s="2" customFormat="1">
      <c r="A171" s="39"/>
      <c r="B171" s="40"/>
      <c r="C171" s="41"/>
      <c r="D171" s="219" t="s">
        <v>127</v>
      </c>
      <c r="E171" s="41"/>
      <c r="F171" s="220" t="s">
        <v>267</v>
      </c>
      <c r="G171" s="41"/>
      <c r="H171" s="41"/>
      <c r="I171" s="216"/>
      <c r="J171" s="41"/>
      <c r="K171" s="41"/>
      <c r="L171" s="45"/>
      <c r="M171" s="217"/>
      <c r="N171" s="218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127</v>
      </c>
      <c r="AU171" s="18" t="s">
        <v>81</v>
      </c>
    </row>
    <row r="172" s="12" customFormat="1" ht="22.8" customHeight="1">
      <c r="A172" s="12"/>
      <c r="B172" s="185"/>
      <c r="C172" s="186"/>
      <c r="D172" s="187" t="s">
        <v>70</v>
      </c>
      <c r="E172" s="199" t="s">
        <v>268</v>
      </c>
      <c r="F172" s="199" t="s">
        <v>269</v>
      </c>
      <c r="G172" s="186"/>
      <c r="H172" s="186"/>
      <c r="I172" s="189"/>
      <c r="J172" s="200">
        <f>BK172</f>
        <v>0</v>
      </c>
      <c r="K172" s="186"/>
      <c r="L172" s="191"/>
      <c r="M172" s="192"/>
      <c r="N172" s="193"/>
      <c r="O172" s="193"/>
      <c r="P172" s="194">
        <f>SUM(P173:P176)</f>
        <v>0</v>
      </c>
      <c r="Q172" s="193"/>
      <c r="R172" s="194">
        <f>SUM(R173:R176)</f>
        <v>0</v>
      </c>
      <c r="S172" s="193"/>
      <c r="T172" s="195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6" t="s">
        <v>231</v>
      </c>
      <c r="AT172" s="197" t="s">
        <v>70</v>
      </c>
      <c r="AU172" s="197" t="s">
        <v>79</v>
      </c>
      <c r="AY172" s="196" t="s">
        <v>115</v>
      </c>
      <c r="BK172" s="198">
        <f>SUM(BK173:BK176)</f>
        <v>0</v>
      </c>
    </row>
    <row r="173" s="2" customFormat="1" ht="16.5" customHeight="1">
      <c r="A173" s="39"/>
      <c r="B173" s="40"/>
      <c r="C173" s="201" t="s">
        <v>270</v>
      </c>
      <c r="D173" s="201" t="s">
        <v>118</v>
      </c>
      <c r="E173" s="202" t="s">
        <v>271</v>
      </c>
      <c r="F173" s="203" t="s">
        <v>272</v>
      </c>
      <c r="G173" s="204" t="s">
        <v>236</v>
      </c>
      <c r="H173" s="205">
        <v>1</v>
      </c>
      <c r="I173" s="206"/>
      <c r="J173" s="207">
        <f>ROUND(I173*H173,2)</f>
        <v>0</v>
      </c>
      <c r="K173" s="203" t="s">
        <v>122</v>
      </c>
      <c r="L173" s="45"/>
      <c r="M173" s="208" t="s">
        <v>19</v>
      </c>
      <c r="N173" s="209" t="s">
        <v>42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2" t="s">
        <v>237</v>
      </c>
      <c r="AT173" s="212" t="s">
        <v>118</v>
      </c>
      <c r="AU173" s="212" t="s">
        <v>81</v>
      </c>
      <c r="AY173" s="18" t="s">
        <v>115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8" t="s">
        <v>79</v>
      </c>
      <c r="BK173" s="213">
        <f>ROUND(I173*H173,2)</f>
        <v>0</v>
      </c>
      <c r="BL173" s="18" t="s">
        <v>237</v>
      </c>
      <c r="BM173" s="212" t="s">
        <v>273</v>
      </c>
    </row>
    <row r="174" s="2" customFormat="1">
      <c r="A174" s="39"/>
      <c r="B174" s="40"/>
      <c r="C174" s="41"/>
      <c r="D174" s="214" t="s">
        <v>125</v>
      </c>
      <c r="E174" s="41"/>
      <c r="F174" s="215" t="s">
        <v>272</v>
      </c>
      <c r="G174" s="41"/>
      <c r="H174" s="41"/>
      <c r="I174" s="216"/>
      <c r="J174" s="41"/>
      <c r="K174" s="41"/>
      <c r="L174" s="45"/>
      <c r="M174" s="217"/>
      <c r="N174" s="218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125</v>
      </c>
      <c r="AU174" s="18" t="s">
        <v>81</v>
      </c>
    </row>
    <row r="175" s="2" customFormat="1">
      <c r="A175" s="39"/>
      <c r="B175" s="40"/>
      <c r="C175" s="41"/>
      <c r="D175" s="219" t="s">
        <v>127</v>
      </c>
      <c r="E175" s="41"/>
      <c r="F175" s="220" t="s">
        <v>274</v>
      </c>
      <c r="G175" s="41"/>
      <c r="H175" s="41"/>
      <c r="I175" s="216"/>
      <c r="J175" s="41"/>
      <c r="K175" s="41"/>
      <c r="L175" s="45"/>
      <c r="M175" s="217"/>
      <c r="N175" s="218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127</v>
      </c>
      <c r="AU175" s="18" t="s">
        <v>81</v>
      </c>
    </row>
    <row r="176" s="2" customFormat="1">
      <c r="A176" s="39"/>
      <c r="B176" s="40"/>
      <c r="C176" s="41"/>
      <c r="D176" s="214" t="s">
        <v>191</v>
      </c>
      <c r="E176" s="41"/>
      <c r="F176" s="253" t="s">
        <v>275</v>
      </c>
      <c r="G176" s="41"/>
      <c r="H176" s="41"/>
      <c r="I176" s="216"/>
      <c r="J176" s="41"/>
      <c r="K176" s="41"/>
      <c r="L176" s="45"/>
      <c r="M176" s="255"/>
      <c r="N176" s="256"/>
      <c r="O176" s="257"/>
      <c r="P176" s="257"/>
      <c r="Q176" s="257"/>
      <c r="R176" s="257"/>
      <c r="S176" s="257"/>
      <c r="T176" s="258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191</v>
      </c>
      <c r="AU176" s="18" t="s">
        <v>81</v>
      </c>
    </row>
    <row r="177" s="2" customFormat="1" ht="6.96" customHeight="1">
      <c r="A177" s="39"/>
      <c r="B177" s="60"/>
      <c r="C177" s="61"/>
      <c r="D177" s="61"/>
      <c r="E177" s="61"/>
      <c r="F177" s="61"/>
      <c r="G177" s="61"/>
      <c r="H177" s="61"/>
      <c r="I177" s="61"/>
      <c r="J177" s="61"/>
      <c r="K177" s="61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a4MhjWLTQ8SXfVkU3bj0txwLVfZmGaIOzEUFFqBYlYBpP+eupMUgSuzLbZPq/Pq5hEryNqxssDNqT3FA4X4l4w==" hashValue="75P3EcNQhMr/5ADBQS3O5ahAMZRK6q/GIx6al4QHcdE1JmwbmOXd8wcELnXvVulcAE31aqDhhhOUEzRxyvYk7g==" algorithmName="SHA-512" password="CC35"/>
  <autoFilter ref="C88:K17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5_01/968072247"/>
    <hyperlink ref="F100" r:id="rId2" display="https://podminky.urs.cz/item/CS_URS_2025_01/997013212"/>
    <hyperlink ref="F103" r:id="rId3" display="https://podminky.urs.cz/item/CS_URS_2025_01/997013219"/>
    <hyperlink ref="F106" r:id="rId4" display="https://podminky.urs.cz/item/CS_URS_2025_01/997013501"/>
    <hyperlink ref="F109" r:id="rId5" display="https://podminky.urs.cz/item/CS_URS_2025_01/997013509"/>
    <hyperlink ref="F113" r:id="rId6" display="https://podminky.urs.cz/item/CS_URS_2025_01/997013804"/>
    <hyperlink ref="F120" r:id="rId7" display="https://podminky.urs.cz/item/CS_URS_2025_01/767190122"/>
    <hyperlink ref="F128" r:id="rId8" display="https://podminky.urs.cz/item/CS_URS_2025_01/767311330"/>
    <hyperlink ref="F135" r:id="rId9" display="https://podminky.urs.cz/item/CS_URS_2025_01/767428104"/>
    <hyperlink ref="F143" r:id="rId10" display="https://podminky.urs.cz/item/CS_URS_2025_01/998767202"/>
    <hyperlink ref="F147" r:id="rId11" display="https://podminky.urs.cz/item/CS_URS_2025_01/HZS4131"/>
    <hyperlink ref="F153" r:id="rId12" display="https://podminky.urs.cz/item/CS_URS_2025_01/013244000"/>
    <hyperlink ref="F157" r:id="rId13" display="https://podminky.urs.cz/item/CS_URS_2025_01/013254000"/>
    <hyperlink ref="F161" r:id="rId14" display="https://podminky.urs.cz/item/CS_URS_2025_01/032103000"/>
    <hyperlink ref="F164" r:id="rId15" display="https://podminky.urs.cz/item/CS_URS_2025_01/032803000"/>
    <hyperlink ref="F168" r:id="rId16" display="https://podminky.urs.cz/item/CS_URS_2025_01/033103000"/>
    <hyperlink ref="F171" r:id="rId17" display="https://podminky.urs.cz/item/CS_URS_2025_01/034703000"/>
    <hyperlink ref="F175" r:id="rId18" display="https://podminky.urs.cz/item/CS_URS_2025_01/045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9" customWidth="1"/>
    <col min="2" max="2" width="1.667969" style="259" customWidth="1"/>
    <col min="3" max="4" width="5" style="259" customWidth="1"/>
    <col min="5" max="5" width="11.66016" style="259" customWidth="1"/>
    <col min="6" max="6" width="9.160156" style="259" customWidth="1"/>
    <col min="7" max="7" width="5" style="259" customWidth="1"/>
    <col min="8" max="8" width="77.83203" style="259" customWidth="1"/>
    <col min="9" max="10" width="20" style="259" customWidth="1"/>
    <col min="11" max="11" width="1.667969" style="259" customWidth="1"/>
  </cols>
  <sheetData>
    <row r="1" s="1" customFormat="1" ht="37.5" customHeight="1"/>
    <row r="2" s="1" customFormat="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="15" customFormat="1" ht="45" customHeight="1">
      <c r="B3" s="263"/>
      <c r="C3" s="264" t="s">
        <v>276</v>
      </c>
      <c r="D3" s="264"/>
      <c r="E3" s="264"/>
      <c r="F3" s="264"/>
      <c r="G3" s="264"/>
      <c r="H3" s="264"/>
      <c r="I3" s="264"/>
      <c r="J3" s="264"/>
      <c r="K3" s="265"/>
    </row>
    <row r="4" s="1" customFormat="1" ht="25.5" customHeight="1">
      <c r="B4" s="266"/>
      <c r="C4" s="267" t="s">
        <v>277</v>
      </c>
      <c r="D4" s="267"/>
      <c r="E4" s="267"/>
      <c r="F4" s="267"/>
      <c r="G4" s="267"/>
      <c r="H4" s="267"/>
      <c r="I4" s="267"/>
      <c r="J4" s="267"/>
      <c r="K4" s="268"/>
    </row>
    <row r="5" s="1" customFormat="1" ht="5.25" customHeight="1">
      <c r="B5" s="266"/>
      <c r="C5" s="269"/>
      <c r="D5" s="269"/>
      <c r="E5" s="269"/>
      <c r="F5" s="269"/>
      <c r="G5" s="269"/>
      <c r="H5" s="269"/>
      <c r="I5" s="269"/>
      <c r="J5" s="269"/>
      <c r="K5" s="268"/>
    </row>
    <row r="6" s="1" customFormat="1" ht="15" customHeight="1">
      <c r="B6" s="266"/>
      <c r="C6" s="270" t="s">
        <v>278</v>
      </c>
      <c r="D6" s="270"/>
      <c r="E6" s="270"/>
      <c r="F6" s="270"/>
      <c r="G6" s="270"/>
      <c r="H6" s="270"/>
      <c r="I6" s="270"/>
      <c r="J6" s="270"/>
      <c r="K6" s="268"/>
    </row>
    <row r="7" s="1" customFormat="1" ht="15" customHeight="1">
      <c r="B7" s="271"/>
      <c r="C7" s="270" t="s">
        <v>279</v>
      </c>
      <c r="D7" s="270"/>
      <c r="E7" s="270"/>
      <c r="F7" s="270"/>
      <c r="G7" s="270"/>
      <c r="H7" s="270"/>
      <c r="I7" s="270"/>
      <c r="J7" s="270"/>
      <c r="K7" s="268"/>
    </row>
    <row r="8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="1" customFormat="1" ht="15" customHeight="1">
      <c r="B9" s="271"/>
      <c r="C9" s="270" t="s">
        <v>280</v>
      </c>
      <c r="D9" s="270"/>
      <c r="E9" s="270"/>
      <c r="F9" s="270"/>
      <c r="G9" s="270"/>
      <c r="H9" s="270"/>
      <c r="I9" s="270"/>
      <c r="J9" s="270"/>
      <c r="K9" s="268"/>
    </row>
    <row r="10" s="1" customFormat="1" ht="15" customHeight="1">
      <c r="B10" s="271"/>
      <c r="C10" s="270"/>
      <c r="D10" s="270" t="s">
        <v>281</v>
      </c>
      <c r="E10" s="270"/>
      <c r="F10" s="270"/>
      <c r="G10" s="270"/>
      <c r="H10" s="270"/>
      <c r="I10" s="270"/>
      <c r="J10" s="270"/>
      <c r="K10" s="268"/>
    </row>
    <row r="11" s="1" customFormat="1" ht="15" customHeight="1">
      <c r="B11" s="271"/>
      <c r="C11" s="272"/>
      <c r="D11" s="270" t="s">
        <v>282</v>
      </c>
      <c r="E11" s="270"/>
      <c r="F11" s="270"/>
      <c r="G11" s="270"/>
      <c r="H11" s="270"/>
      <c r="I11" s="270"/>
      <c r="J11" s="270"/>
      <c r="K11" s="268"/>
    </row>
    <row r="12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="1" customFormat="1" ht="15" customHeight="1">
      <c r="B13" s="271"/>
      <c r="C13" s="272"/>
      <c r="D13" s="273" t="s">
        <v>283</v>
      </c>
      <c r="E13" s="270"/>
      <c r="F13" s="270"/>
      <c r="G13" s="270"/>
      <c r="H13" s="270"/>
      <c r="I13" s="270"/>
      <c r="J13" s="270"/>
      <c r="K13" s="268"/>
    </row>
    <row r="14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="1" customFormat="1" ht="15" customHeight="1">
      <c r="B15" s="271"/>
      <c r="C15" s="272"/>
      <c r="D15" s="270" t="s">
        <v>284</v>
      </c>
      <c r="E15" s="270"/>
      <c r="F15" s="270"/>
      <c r="G15" s="270"/>
      <c r="H15" s="270"/>
      <c r="I15" s="270"/>
      <c r="J15" s="270"/>
      <c r="K15" s="268"/>
    </row>
    <row r="16" s="1" customFormat="1" ht="15" customHeight="1">
      <c r="B16" s="271"/>
      <c r="C16" s="272"/>
      <c r="D16" s="270" t="s">
        <v>285</v>
      </c>
      <c r="E16" s="270"/>
      <c r="F16" s="270"/>
      <c r="G16" s="270"/>
      <c r="H16" s="270"/>
      <c r="I16" s="270"/>
      <c r="J16" s="270"/>
      <c r="K16" s="268"/>
    </row>
    <row r="17" s="1" customFormat="1" ht="15" customHeight="1">
      <c r="B17" s="271"/>
      <c r="C17" s="272"/>
      <c r="D17" s="270" t="s">
        <v>286</v>
      </c>
      <c r="E17" s="270"/>
      <c r="F17" s="270"/>
      <c r="G17" s="270"/>
      <c r="H17" s="270"/>
      <c r="I17" s="270"/>
      <c r="J17" s="270"/>
      <c r="K17" s="268"/>
    </row>
    <row r="18" s="1" customFormat="1" ht="15" customHeight="1">
      <c r="B18" s="271"/>
      <c r="C18" s="272"/>
      <c r="D18" s="272"/>
      <c r="E18" s="274" t="s">
        <v>78</v>
      </c>
      <c r="F18" s="270" t="s">
        <v>287</v>
      </c>
      <c r="G18" s="270"/>
      <c r="H18" s="270"/>
      <c r="I18" s="270"/>
      <c r="J18" s="270"/>
      <c r="K18" s="268"/>
    </row>
    <row r="19" s="1" customFormat="1" ht="15" customHeight="1">
      <c r="B19" s="271"/>
      <c r="C19" s="272"/>
      <c r="D19" s="272"/>
      <c r="E19" s="274" t="s">
        <v>288</v>
      </c>
      <c r="F19" s="270" t="s">
        <v>289</v>
      </c>
      <c r="G19" s="270"/>
      <c r="H19" s="270"/>
      <c r="I19" s="270"/>
      <c r="J19" s="270"/>
      <c r="K19" s="268"/>
    </row>
    <row r="20" s="1" customFormat="1" ht="15" customHeight="1">
      <c r="B20" s="271"/>
      <c r="C20" s="272"/>
      <c r="D20" s="272"/>
      <c r="E20" s="274" t="s">
        <v>290</v>
      </c>
      <c r="F20" s="270" t="s">
        <v>291</v>
      </c>
      <c r="G20" s="270"/>
      <c r="H20" s="270"/>
      <c r="I20" s="270"/>
      <c r="J20" s="270"/>
      <c r="K20" s="268"/>
    </row>
    <row r="21" s="1" customFormat="1" ht="15" customHeight="1">
      <c r="B21" s="271"/>
      <c r="C21" s="272"/>
      <c r="D21" s="272"/>
      <c r="E21" s="274" t="s">
        <v>292</v>
      </c>
      <c r="F21" s="270" t="s">
        <v>293</v>
      </c>
      <c r="G21" s="270"/>
      <c r="H21" s="270"/>
      <c r="I21" s="270"/>
      <c r="J21" s="270"/>
      <c r="K21" s="268"/>
    </row>
    <row r="22" s="1" customFormat="1" ht="15" customHeight="1">
      <c r="B22" s="271"/>
      <c r="C22" s="272"/>
      <c r="D22" s="272"/>
      <c r="E22" s="274" t="s">
        <v>294</v>
      </c>
      <c r="F22" s="270" t="s">
        <v>295</v>
      </c>
      <c r="G22" s="270"/>
      <c r="H22" s="270"/>
      <c r="I22" s="270"/>
      <c r="J22" s="270"/>
      <c r="K22" s="268"/>
    </row>
    <row r="23" s="1" customFormat="1" ht="15" customHeight="1">
      <c r="B23" s="271"/>
      <c r="C23" s="272"/>
      <c r="D23" s="272"/>
      <c r="E23" s="274" t="s">
        <v>296</v>
      </c>
      <c r="F23" s="270" t="s">
        <v>297</v>
      </c>
      <c r="G23" s="270"/>
      <c r="H23" s="270"/>
      <c r="I23" s="270"/>
      <c r="J23" s="270"/>
      <c r="K23" s="268"/>
    </row>
    <row r="24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="1" customFormat="1" ht="15" customHeight="1">
      <c r="B25" s="271"/>
      <c r="C25" s="270" t="s">
        <v>298</v>
      </c>
      <c r="D25" s="270"/>
      <c r="E25" s="270"/>
      <c r="F25" s="270"/>
      <c r="G25" s="270"/>
      <c r="H25" s="270"/>
      <c r="I25" s="270"/>
      <c r="J25" s="270"/>
      <c r="K25" s="268"/>
    </row>
    <row r="26" s="1" customFormat="1" ht="15" customHeight="1">
      <c r="B26" s="271"/>
      <c r="C26" s="270" t="s">
        <v>299</v>
      </c>
      <c r="D26" s="270"/>
      <c r="E26" s="270"/>
      <c r="F26" s="270"/>
      <c r="G26" s="270"/>
      <c r="H26" s="270"/>
      <c r="I26" s="270"/>
      <c r="J26" s="270"/>
      <c r="K26" s="268"/>
    </row>
    <row r="27" s="1" customFormat="1" ht="15" customHeight="1">
      <c r="B27" s="271"/>
      <c r="C27" s="270"/>
      <c r="D27" s="270" t="s">
        <v>300</v>
      </c>
      <c r="E27" s="270"/>
      <c r="F27" s="270"/>
      <c r="G27" s="270"/>
      <c r="H27" s="270"/>
      <c r="I27" s="270"/>
      <c r="J27" s="270"/>
      <c r="K27" s="268"/>
    </row>
    <row r="28" s="1" customFormat="1" ht="15" customHeight="1">
      <c r="B28" s="271"/>
      <c r="C28" s="272"/>
      <c r="D28" s="270" t="s">
        <v>301</v>
      </c>
      <c r="E28" s="270"/>
      <c r="F28" s="270"/>
      <c r="G28" s="270"/>
      <c r="H28" s="270"/>
      <c r="I28" s="270"/>
      <c r="J28" s="270"/>
      <c r="K28" s="268"/>
    </row>
    <row r="29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="1" customFormat="1" ht="15" customHeight="1">
      <c r="B30" s="271"/>
      <c r="C30" s="272"/>
      <c r="D30" s="270" t="s">
        <v>302</v>
      </c>
      <c r="E30" s="270"/>
      <c r="F30" s="270"/>
      <c r="G30" s="270"/>
      <c r="H30" s="270"/>
      <c r="I30" s="270"/>
      <c r="J30" s="270"/>
      <c r="K30" s="268"/>
    </row>
    <row r="31" s="1" customFormat="1" ht="15" customHeight="1">
      <c r="B31" s="271"/>
      <c r="C31" s="272"/>
      <c r="D31" s="270" t="s">
        <v>303</v>
      </c>
      <c r="E31" s="270"/>
      <c r="F31" s="270"/>
      <c r="G31" s="270"/>
      <c r="H31" s="270"/>
      <c r="I31" s="270"/>
      <c r="J31" s="270"/>
      <c r="K31" s="268"/>
    </row>
    <row r="32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="1" customFormat="1" ht="15" customHeight="1">
      <c r="B33" s="271"/>
      <c r="C33" s="272"/>
      <c r="D33" s="270" t="s">
        <v>304</v>
      </c>
      <c r="E33" s="270"/>
      <c r="F33" s="270"/>
      <c r="G33" s="270"/>
      <c r="H33" s="270"/>
      <c r="I33" s="270"/>
      <c r="J33" s="270"/>
      <c r="K33" s="268"/>
    </row>
    <row r="34" s="1" customFormat="1" ht="15" customHeight="1">
      <c r="B34" s="271"/>
      <c r="C34" s="272"/>
      <c r="D34" s="270" t="s">
        <v>305</v>
      </c>
      <c r="E34" s="270"/>
      <c r="F34" s="270"/>
      <c r="G34" s="270"/>
      <c r="H34" s="270"/>
      <c r="I34" s="270"/>
      <c r="J34" s="270"/>
      <c r="K34" s="268"/>
    </row>
    <row r="35" s="1" customFormat="1" ht="15" customHeight="1">
      <c r="B35" s="271"/>
      <c r="C35" s="272"/>
      <c r="D35" s="270" t="s">
        <v>306</v>
      </c>
      <c r="E35" s="270"/>
      <c r="F35" s="270"/>
      <c r="G35" s="270"/>
      <c r="H35" s="270"/>
      <c r="I35" s="270"/>
      <c r="J35" s="270"/>
      <c r="K35" s="268"/>
    </row>
    <row r="36" s="1" customFormat="1" ht="15" customHeight="1">
      <c r="B36" s="271"/>
      <c r="C36" s="272"/>
      <c r="D36" s="270"/>
      <c r="E36" s="273" t="s">
        <v>101</v>
      </c>
      <c r="F36" s="270"/>
      <c r="G36" s="270" t="s">
        <v>307</v>
      </c>
      <c r="H36" s="270"/>
      <c r="I36" s="270"/>
      <c r="J36" s="270"/>
      <c r="K36" s="268"/>
    </row>
    <row r="37" s="1" customFormat="1" ht="30.75" customHeight="1">
      <c r="B37" s="271"/>
      <c r="C37" s="272"/>
      <c r="D37" s="270"/>
      <c r="E37" s="273" t="s">
        <v>308</v>
      </c>
      <c r="F37" s="270"/>
      <c r="G37" s="270" t="s">
        <v>309</v>
      </c>
      <c r="H37" s="270"/>
      <c r="I37" s="270"/>
      <c r="J37" s="270"/>
      <c r="K37" s="268"/>
    </row>
    <row r="38" s="1" customFormat="1" ht="15" customHeight="1">
      <c r="B38" s="271"/>
      <c r="C38" s="272"/>
      <c r="D38" s="270"/>
      <c r="E38" s="273" t="s">
        <v>52</v>
      </c>
      <c r="F38" s="270"/>
      <c r="G38" s="270" t="s">
        <v>310</v>
      </c>
      <c r="H38" s="270"/>
      <c r="I38" s="270"/>
      <c r="J38" s="270"/>
      <c r="K38" s="268"/>
    </row>
    <row r="39" s="1" customFormat="1" ht="15" customHeight="1">
      <c r="B39" s="271"/>
      <c r="C39" s="272"/>
      <c r="D39" s="270"/>
      <c r="E39" s="273" t="s">
        <v>53</v>
      </c>
      <c r="F39" s="270"/>
      <c r="G39" s="270" t="s">
        <v>311</v>
      </c>
      <c r="H39" s="270"/>
      <c r="I39" s="270"/>
      <c r="J39" s="270"/>
      <c r="K39" s="268"/>
    </row>
    <row r="40" s="1" customFormat="1" ht="15" customHeight="1">
      <c r="B40" s="271"/>
      <c r="C40" s="272"/>
      <c r="D40" s="270"/>
      <c r="E40" s="273" t="s">
        <v>102</v>
      </c>
      <c r="F40" s="270"/>
      <c r="G40" s="270" t="s">
        <v>312</v>
      </c>
      <c r="H40" s="270"/>
      <c r="I40" s="270"/>
      <c r="J40" s="270"/>
      <c r="K40" s="268"/>
    </row>
    <row r="41" s="1" customFormat="1" ht="15" customHeight="1">
      <c r="B41" s="271"/>
      <c r="C41" s="272"/>
      <c r="D41" s="270"/>
      <c r="E41" s="273" t="s">
        <v>103</v>
      </c>
      <c r="F41" s="270"/>
      <c r="G41" s="270" t="s">
        <v>313</v>
      </c>
      <c r="H41" s="270"/>
      <c r="I41" s="270"/>
      <c r="J41" s="270"/>
      <c r="K41" s="268"/>
    </row>
    <row r="42" s="1" customFormat="1" ht="15" customHeight="1">
      <c r="B42" s="271"/>
      <c r="C42" s="272"/>
      <c r="D42" s="270"/>
      <c r="E42" s="273" t="s">
        <v>314</v>
      </c>
      <c r="F42" s="270"/>
      <c r="G42" s="270" t="s">
        <v>315</v>
      </c>
      <c r="H42" s="270"/>
      <c r="I42" s="270"/>
      <c r="J42" s="270"/>
      <c r="K42" s="268"/>
    </row>
    <row r="43" s="1" customFormat="1" ht="15" customHeight="1">
      <c r="B43" s="271"/>
      <c r="C43" s="272"/>
      <c r="D43" s="270"/>
      <c r="E43" s="273"/>
      <c r="F43" s="270"/>
      <c r="G43" s="270" t="s">
        <v>316</v>
      </c>
      <c r="H43" s="270"/>
      <c r="I43" s="270"/>
      <c r="J43" s="270"/>
      <c r="K43" s="268"/>
    </row>
    <row r="44" s="1" customFormat="1" ht="15" customHeight="1">
      <c r="B44" s="271"/>
      <c r="C44" s="272"/>
      <c r="D44" s="270"/>
      <c r="E44" s="273" t="s">
        <v>317</v>
      </c>
      <c r="F44" s="270"/>
      <c r="G44" s="270" t="s">
        <v>318</v>
      </c>
      <c r="H44" s="270"/>
      <c r="I44" s="270"/>
      <c r="J44" s="270"/>
      <c r="K44" s="268"/>
    </row>
    <row r="45" s="1" customFormat="1" ht="15" customHeight="1">
      <c r="B45" s="271"/>
      <c r="C45" s="272"/>
      <c r="D45" s="270"/>
      <c r="E45" s="273" t="s">
        <v>105</v>
      </c>
      <c r="F45" s="270"/>
      <c r="G45" s="270" t="s">
        <v>319</v>
      </c>
      <c r="H45" s="270"/>
      <c r="I45" s="270"/>
      <c r="J45" s="270"/>
      <c r="K45" s="268"/>
    </row>
    <row r="46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="1" customFormat="1" ht="15" customHeight="1">
      <c r="B47" s="271"/>
      <c r="C47" s="272"/>
      <c r="D47" s="270" t="s">
        <v>320</v>
      </c>
      <c r="E47" s="270"/>
      <c r="F47" s="270"/>
      <c r="G47" s="270"/>
      <c r="H47" s="270"/>
      <c r="I47" s="270"/>
      <c r="J47" s="270"/>
      <c r="K47" s="268"/>
    </row>
    <row r="48" s="1" customFormat="1" ht="15" customHeight="1">
      <c r="B48" s="271"/>
      <c r="C48" s="272"/>
      <c r="D48" s="272"/>
      <c r="E48" s="270" t="s">
        <v>321</v>
      </c>
      <c r="F48" s="270"/>
      <c r="G48" s="270"/>
      <c r="H48" s="270"/>
      <c r="I48" s="270"/>
      <c r="J48" s="270"/>
      <c r="K48" s="268"/>
    </row>
    <row r="49" s="1" customFormat="1" ht="15" customHeight="1">
      <c r="B49" s="271"/>
      <c r="C49" s="272"/>
      <c r="D49" s="272"/>
      <c r="E49" s="270" t="s">
        <v>322</v>
      </c>
      <c r="F49" s="270"/>
      <c r="G49" s="270"/>
      <c r="H49" s="270"/>
      <c r="I49" s="270"/>
      <c r="J49" s="270"/>
      <c r="K49" s="268"/>
    </row>
    <row r="50" s="1" customFormat="1" ht="15" customHeight="1">
      <c r="B50" s="271"/>
      <c r="C50" s="272"/>
      <c r="D50" s="272"/>
      <c r="E50" s="270" t="s">
        <v>323</v>
      </c>
      <c r="F50" s="270"/>
      <c r="G50" s="270"/>
      <c r="H50" s="270"/>
      <c r="I50" s="270"/>
      <c r="J50" s="270"/>
      <c r="K50" s="268"/>
    </row>
    <row r="51" s="1" customFormat="1" ht="15" customHeight="1">
      <c r="B51" s="271"/>
      <c r="C51" s="272"/>
      <c r="D51" s="270" t="s">
        <v>324</v>
      </c>
      <c r="E51" s="270"/>
      <c r="F51" s="270"/>
      <c r="G51" s="270"/>
      <c r="H51" s="270"/>
      <c r="I51" s="270"/>
      <c r="J51" s="270"/>
      <c r="K51" s="268"/>
    </row>
    <row r="52" s="1" customFormat="1" ht="25.5" customHeight="1">
      <c r="B52" s="266"/>
      <c r="C52" s="267" t="s">
        <v>325</v>
      </c>
      <c r="D52" s="267"/>
      <c r="E52" s="267"/>
      <c r="F52" s="267"/>
      <c r="G52" s="267"/>
      <c r="H52" s="267"/>
      <c r="I52" s="267"/>
      <c r="J52" s="267"/>
      <c r="K52" s="268"/>
    </row>
    <row r="53" s="1" customFormat="1" ht="5.25" customHeight="1">
      <c r="B53" s="266"/>
      <c r="C53" s="269"/>
      <c r="D53" s="269"/>
      <c r="E53" s="269"/>
      <c r="F53" s="269"/>
      <c r="G53" s="269"/>
      <c r="H53" s="269"/>
      <c r="I53" s="269"/>
      <c r="J53" s="269"/>
      <c r="K53" s="268"/>
    </row>
    <row r="54" s="1" customFormat="1" ht="15" customHeight="1">
      <c r="B54" s="266"/>
      <c r="C54" s="270" t="s">
        <v>326</v>
      </c>
      <c r="D54" s="270"/>
      <c r="E54" s="270"/>
      <c r="F54" s="270"/>
      <c r="G54" s="270"/>
      <c r="H54" s="270"/>
      <c r="I54" s="270"/>
      <c r="J54" s="270"/>
      <c r="K54" s="268"/>
    </row>
    <row r="55" s="1" customFormat="1" ht="15" customHeight="1">
      <c r="B55" s="266"/>
      <c r="C55" s="270" t="s">
        <v>327</v>
      </c>
      <c r="D55" s="270"/>
      <c r="E55" s="270"/>
      <c r="F55" s="270"/>
      <c r="G55" s="270"/>
      <c r="H55" s="270"/>
      <c r="I55" s="270"/>
      <c r="J55" s="270"/>
      <c r="K55" s="268"/>
    </row>
    <row r="56" s="1" customFormat="1" ht="12.75" customHeight="1">
      <c r="B56" s="266"/>
      <c r="C56" s="270"/>
      <c r="D56" s="270"/>
      <c r="E56" s="270"/>
      <c r="F56" s="270"/>
      <c r="G56" s="270"/>
      <c r="H56" s="270"/>
      <c r="I56" s="270"/>
      <c r="J56" s="270"/>
      <c r="K56" s="268"/>
    </row>
    <row r="57" s="1" customFormat="1" ht="15" customHeight="1">
      <c r="B57" s="266"/>
      <c r="C57" s="270" t="s">
        <v>328</v>
      </c>
      <c r="D57" s="270"/>
      <c r="E57" s="270"/>
      <c r="F57" s="270"/>
      <c r="G57" s="270"/>
      <c r="H57" s="270"/>
      <c r="I57" s="270"/>
      <c r="J57" s="270"/>
      <c r="K57" s="268"/>
    </row>
    <row r="58" s="1" customFormat="1" ht="15" customHeight="1">
      <c r="B58" s="266"/>
      <c r="C58" s="272"/>
      <c r="D58" s="270" t="s">
        <v>329</v>
      </c>
      <c r="E58" s="270"/>
      <c r="F58" s="270"/>
      <c r="G58" s="270"/>
      <c r="H58" s="270"/>
      <c r="I58" s="270"/>
      <c r="J58" s="270"/>
      <c r="K58" s="268"/>
    </row>
    <row r="59" s="1" customFormat="1" ht="15" customHeight="1">
      <c r="B59" s="266"/>
      <c r="C59" s="272"/>
      <c r="D59" s="270" t="s">
        <v>330</v>
      </c>
      <c r="E59" s="270"/>
      <c r="F59" s="270"/>
      <c r="G59" s="270"/>
      <c r="H59" s="270"/>
      <c r="I59" s="270"/>
      <c r="J59" s="270"/>
      <c r="K59" s="268"/>
    </row>
    <row r="60" s="1" customFormat="1" ht="15" customHeight="1">
      <c r="B60" s="266"/>
      <c r="C60" s="272"/>
      <c r="D60" s="270" t="s">
        <v>331</v>
      </c>
      <c r="E60" s="270"/>
      <c r="F60" s="270"/>
      <c r="G60" s="270"/>
      <c r="H60" s="270"/>
      <c r="I60" s="270"/>
      <c r="J60" s="270"/>
      <c r="K60" s="268"/>
    </row>
    <row r="61" s="1" customFormat="1" ht="15" customHeight="1">
      <c r="B61" s="266"/>
      <c r="C61" s="272"/>
      <c r="D61" s="270" t="s">
        <v>332</v>
      </c>
      <c r="E61" s="270"/>
      <c r="F61" s="270"/>
      <c r="G61" s="270"/>
      <c r="H61" s="270"/>
      <c r="I61" s="270"/>
      <c r="J61" s="270"/>
      <c r="K61" s="268"/>
    </row>
    <row r="62" s="1" customFormat="1" ht="15" customHeight="1">
      <c r="B62" s="266"/>
      <c r="C62" s="272"/>
      <c r="D62" s="275" t="s">
        <v>333</v>
      </c>
      <c r="E62" s="275"/>
      <c r="F62" s="275"/>
      <c r="G62" s="275"/>
      <c r="H62" s="275"/>
      <c r="I62" s="275"/>
      <c r="J62" s="275"/>
      <c r="K62" s="268"/>
    </row>
    <row r="63" s="1" customFormat="1" ht="15" customHeight="1">
      <c r="B63" s="266"/>
      <c r="C63" s="272"/>
      <c r="D63" s="270" t="s">
        <v>334</v>
      </c>
      <c r="E63" s="270"/>
      <c r="F63" s="270"/>
      <c r="G63" s="270"/>
      <c r="H63" s="270"/>
      <c r="I63" s="270"/>
      <c r="J63" s="270"/>
      <c r="K63" s="268"/>
    </row>
    <row r="64" s="1" customFormat="1" ht="12.75" customHeight="1">
      <c r="B64" s="266"/>
      <c r="C64" s="272"/>
      <c r="D64" s="272"/>
      <c r="E64" s="276"/>
      <c r="F64" s="272"/>
      <c r="G64" s="272"/>
      <c r="H64" s="272"/>
      <c r="I64" s="272"/>
      <c r="J64" s="272"/>
      <c r="K64" s="268"/>
    </row>
    <row r="65" s="1" customFormat="1" ht="15" customHeight="1">
      <c r="B65" s="266"/>
      <c r="C65" s="272"/>
      <c r="D65" s="270" t="s">
        <v>335</v>
      </c>
      <c r="E65" s="270"/>
      <c r="F65" s="270"/>
      <c r="G65" s="270"/>
      <c r="H65" s="270"/>
      <c r="I65" s="270"/>
      <c r="J65" s="270"/>
      <c r="K65" s="268"/>
    </row>
    <row r="66" s="1" customFormat="1" ht="15" customHeight="1">
      <c r="B66" s="266"/>
      <c r="C66" s="272"/>
      <c r="D66" s="275" t="s">
        <v>336</v>
      </c>
      <c r="E66" s="275"/>
      <c r="F66" s="275"/>
      <c r="G66" s="275"/>
      <c r="H66" s="275"/>
      <c r="I66" s="275"/>
      <c r="J66" s="275"/>
      <c r="K66" s="268"/>
    </row>
    <row r="67" s="1" customFormat="1" ht="15" customHeight="1">
      <c r="B67" s="266"/>
      <c r="C67" s="272"/>
      <c r="D67" s="270" t="s">
        <v>337</v>
      </c>
      <c r="E67" s="270"/>
      <c r="F67" s="270"/>
      <c r="G67" s="270"/>
      <c r="H67" s="270"/>
      <c r="I67" s="270"/>
      <c r="J67" s="270"/>
      <c r="K67" s="268"/>
    </row>
    <row r="68" s="1" customFormat="1" ht="15" customHeight="1">
      <c r="B68" s="266"/>
      <c r="C68" s="272"/>
      <c r="D68" s="270" t="s">
        <v>338</v>
      </c>
      <c r="E68" s="270"/>
      <c r="F68" s="270"/>
      <c r="G68" s="270"/>
      <c r="H68" s="270"/>
      <c r="I68" s="270"/>
      <c r="J68" s="270"/>
      <c r="K68" s="268"/>
    </row>
    <row r="69" s="1" customFormat="1" ht="15" customHeight="1">
      <c r="B69" s="266"/>
      <c r="C69" s="272"/>
      <c r="D69" s="270" t="s">
        <v>339</v>
      </c>
      <c r="E69" s="270"/>
      <c r="F69" s="270"/>
      <c r="G69" s="270"/>
      <c r="H69" s="270"/>
      <c r="I69" s="270"/>
      <c r="J69" s="270"/>
      <c r="K69" s="268"/>
    </row>
    <row r="70" s="1" customFormat="1" ht="15" customHeight="1">
      <c r="B70" s="266"/>
      <c r="C70" s="272"/>
      <c r="D70" s="270" t="s">
        <v>340</v>
      </c>
      <c r="E70" s="270"/>
      <c r="F70" s="270"/>
      <c r="G70" s="270"/>
      <c r="H70" s="270"/>
      <c r="I70" s="270"/>
      <c r="J70" s="270"/>
      <c r="K70" s="268"/>
    </row>
    <row r="7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="1" customFormat="1" ht="45" customHeight="1">
      <c r="B75" s="285"/>
      <c r="C75" s="286" t="s">
        <v>341</v>
      </c>
      <c r="D75" s="286"/>
      <c r="E75" s="286"/>
      <c r="F75" s="286"/>
      <c r="G75" s="286"/>
      <c r="H75" s="286"/>
      <c r="I75" s="286"/>
      <c r="J75" s="286"/>
      <c r="K75" s="287"/>
    </row>
    <row r="76" s="1" customFormat="1" ht="17.25" customHeight="1">
      <c r="B76" s="285"/>
      <c r="C76" s="288" t="s">
        <v>342</v>
      </c>
      <c r="D76" s="288"/>
      <c r="E76" s="288"/>
      <c r="F76" s="288" t="s">
        <v>343</v>
      </c>
      <c r="G76" s="289"/>
      <c r="H76" s="288" t="s">
        <v>53</v>
      </c>
      <c r="I76" s="288" t="s">
        <v>56</v>
      </c>
      <c r="J76" s="288" t="s">
        <v>344</v>
      </c>
      <c r="K76" s="287"/>
    </row>
    <row r="77" s="1" customFormat="1" ht="17.25" customHeight="1">
      <c r="B77" s="285"/>
      <c r="C77" s="290" t="s">
        <v>345</v>
      </c>
      <c r="D77" s="290"/>
      <c r="E77" s="290"/>
      <c r="F77" s="291" t="s">
        <v>346</v>
      </c>
      <c r="G77" s="292"/>
      <c r="H77" s="290"/>
      <c r="I77" s="290"/>
      <c r="J77" s="290" t="s">
        <v>347</v>
      </c>
      <c r="K77" s="287"/>
    </row>
    <row r="78" s="1" customFormat="1" ht="5.25" customHeight="1">
      <c r="B78" s="285"/>
      <c r="C78" s="293"/>
      <c r="D78" s="293"/>
      <c r="E78" s="293"/>
      <c r="F78" s="293"/>
      <c r="G78" s="294"/>
      <c r="H78" s="293"/>
      <c r="I78" s="293"/>
      <c r="J78" s="293"/>
      <c r="K78" s="287"/>
    </row>
    <row r="79" s="1" customFormat="1" ht="15" customHeight="1">
      <c r="B79" s="285"/>
      <c r="C79" s="273" t="s">
        <v>52</v>
      </c>
      <c r="D79" s="295"/>
      <c r="E79" s="295"/>
      <c r="F79" s="296" t="s">
        <v>348</v>
      </c>
      <c r="G79" s="297"/>
      <c r="H79" s="273" t="s">
        <v>349</v>
      </c>
      <c r="I79" s="273" t="s">
        <v>350</v>
      </c>
      <c r="J79" s="273">
        <v>20</v>
      </c>
      <c r="K79" s="287"/>
    </row>
    <row r="80" s="1" customFormat="1" ht="15" customHeight="1">
      <c r="B80" s="285"/>
      <c r="C80" s="273" t="s">
        <v>351</v>
      </c>
      <c r="D80" s="273"/>
      <c r="E80" s="273"/>
      <c r="F80" s="296" t="s">
        <v>348</v>
      </c>
      <c r="G80" s="297"/>
      <c r="H80" s="273" t="s">
        <v>352</v>
      </c>
      <c r="I80" s="273" t="s">
        <v>350</v>
      </c>
      <c r="J80" s="273">
        <v>120</v>
      </c>
      <c r="K80" s="287"/>
    </row>
    <row r="81" s="1" customFormat="1" ht="15" customHeight="1">
      <c r="B81" s="298"/>
      <c r="C81" s="273" t="s">
        <v>353</v>
      </c>
      <c r="D81" s="273"/>
      <c r="E81" s="273"/>
      <c r="F81" s="296" t="s">
        <v>354</v>
      </c>
      <c r="G81" s="297"/>
      <c r="H81" s="273" t="s">
        <v>355</v>
      </c>
      <c r="I81" s="273" t="s">
        <v>350</v>
      </c>
      <c r="J81" s="273">
        <v>50</v>
      </c>
      <c r="K81" s="287"/>
    </row>
    <row r="82" s="1" customFormat="1" ht="15" customHeight="1">
      <c r="B82" s="298"/>
      <c r="C82" s="273" t="s">
        <v>356</v>
      </c>
      <c r="D82" s="273"/>
      <c r="E82" s="273"/>
      <c r="F82" s="296" t="s">
        <v>348</v>
      </c>
      <c r="G82" s="297"/>
      <c r="H82" s="273" t="s">
        <v>357</v>
      </c>
      <c r="I82" s="273" t="s">
        <v>358</v>
      </c>
      <c r="J82" s="273"/>
      <c r="K82" s="287"/>
    </row>
    <row r="83" s="1" customFormat="1" ht="15" customHeight="1">
      <c r="B83" s="298"/>
      <c r="C83" s="299" t="s">
        <v>359</v>
      </c>
      <c r="D83" s="299"/>
      <c r="E83" s="299"/>
      <c r="F83" s="300" t="s">
        <v>354</v>
      </c>
      <c r="G83" s="299"/>
      <c r="H83" s="299" t="s">
        <v>360</v>
      </c>
      <c r="I83" s="299" t="s">
        <v>350</v>
      </c>
      <c r="J83" s="299">
        <v>15</v>
      </c>
      <c r="K83" s="287"/>
    </row>
    <row r="84" s="1" customFormat="1" ht="15" customHeight="1">
      <c r="B84" s="298"/>
      <c r="C84" s="299" t="s">
        <v>361</v>
      </c>
      <c r="D84" s="299"/>
      <c r="E84" s="299"/>
      <c r="F84" s="300" t="s">
        <v>354</v>
      </c>
      <c r="G84" s="299"/>
      <c r="H84" s="299" t="s">
        <v>362</v>
      </c>
      <c r="I84" s="299" t="s">
        <v>350</v>
      </c>
      <c r="J84" s="299">
        <v>15</v>
      </c>
      <c r="K84" s="287"/>
    </row>
    <row r="85" s="1" customFormat="1" ht="15" customHeight="1">
      <c r="B85" s="298"/>
      <c r="C85" s="299" t="s">
        <v>363</v>
      </c>
      <c r="D85" s="299"/>
      <c r="E85" s="299"/>
      <c r="F85" s="300" t="s">
        <v>354</v>
      </c>
      <c r="G85" s="299"/>
      <c r="H85" s="299" t="s">
        <v>364</v>
      </c>
      <c r="I85" s="299" t="s">
        <v>350</v>
      </c>
      <c r="J85" s="299">
        <v>20</v>
      </c>
      <c r="K85" s="287"/>
    </row>
    <row r="86" s="1" customFormat="1" ht="15" customHeight="1">
      <c r="B86" s="298"/>
      <c r="C86" s="299" t="s">
        <v>365</v>
      </c>
      <c r="D86" s="299"/>
      <c r="E86" s="299"/>
      <c r="F86" s="300" t="s">
        <v>354</v>
      </c>
      <c r="G86" s="299"/>
      <c r="H86" s="299" t="s">
        <v>366</v>
      </c>
      <c r="I86" s="299" t="s">
        <v>350</v>
      </c>
      <c r="J86" s="299">
        <v>20</v>
      </c>
      <c r="K86" s="287"/>
    </row>
    <row r="87" s="1" customFormat="1" ht="15" customHeight="1">
      <c r="B87" s="298"/>
      <c r="C87" s="273" t="s">
        <v>367</v>
      </c>
      <c r="D87" s="273"/>
      <c r="E87" s="273"/>
      <c r="F87" s="296" t="s">
        <v>354</v>
      </c>
      <c r="G87" s="297"/>
      <c r="H87" s="273" t="s">
        <v>368</v>
      </c>
      <c r="I87" s="273" t="s">
        <v>350</v>
      </c>
      <c r="J87" s="273">
        <v>50</v>
      </c>
      <c r="K87" s="287"/>
    </row>
    <row r="88" s="1" customFormat="1" ht="15" customHeight="1">
      <c r="B88" s="298"/>
      <c r="C88" s="273" t="s">
        <v>369</v>
      </c>
      <c r="D88" s="273"/>
      <c r="E88" s="273"/>
      <c r="F88" s="296" t="s">
        <v>354</v>
      </c>
      <c r="G88" s="297"/>
      <c r="H88" s="273" t="s">
        <v>370</v>
      </c>
      <c r="I88" s="273" t="s">
        <v>350</v>
      </c>
      <c r="J88" s="273">
        <v>20</v>
      </c>
      <c r="K88" s="287"/>
    </row>
    <row r="89" s="1" customFormat="1" ht="15" customHeight="1">
      <c r="B89" s="298"/>
      <c r="C89" s="273" t="s">
        <v>371</v>
      </c>
      <c r="D89" s="273"/>
      <c r="E89" s="273"/>
      <c r="F89" s="296" t="s">
        <v>354</v>
      </c>
      <c r="G89" s="297"/>
      <c r="H89" s="273" t="s">
        <v>372</v>
      </c>
      <c r="I89" s="273" t="s">
        <v>350</v>
      </c>
      <c r="J89" s="273">
        <v>20</v>
      </c>
      <c r="K89" s="287"/>
    </row>
    <row r="90" s="1" customFormat="1" ht="15" customHeight="1">
      <c r="B90" s="298"/>
      <c r="C90" s="273" t="s">
        <v>373</v>
      </c>
      <c r="D90" s="273"/>
      <c r="E90" s="273"/>
      <c r="F90" s="296" t="s">
        <v>354</v>
      </c>
      <c r="G90" s="297"/>
      <c r="H90" s="273" t="s">
        <v>374</v>
      </c>
      <c r="I90" s="273" t="s">
        <v>350</v>
      </c>
      <c r="J90" s="273">
        <v>50</v>
      </c>
      <c r="K90" s="287"/>
    </row>
    <row r="91" s="1" customFormat="1" ht="15" customHeight="1">
      <c r="B91" s="298"/>
      <c r="C91" s="273" t="s">
        <v>375</v>
      </c>
      <c r="D91" s="273"/>
      <c r="E91" s="273"/>
      <c r="F91" s="296" t="s">
        <v>354</v>
      </c>
      <c r="G91" s="297"/>
      <c r="H91" s="273" t="s">
        <v>375</v>
      </c>
      <c r="I91" s="273" t="s">
        <v>350</v>
      </c>
      <c r="J91" s="273">
        <v>50</v>
      </c>
      <c r="K91" s="287"/>
    </row>
    <row r="92" s="1" customFormat="1" ht="15" customHeight="1">
      <c r="B92" s="298"/>
      <c r="C92" s="273" t="s">
        <v>376</v>
      </c>
      <c r="D92" s="273"/>
      <c r="E92" s="273"/>
      <c r="F92" s="296" t="s">
        <v>354</v>
      </c>
      <c r="G92" s="297"/>
      <c r="H92" s="273" t="s">
        <v>377</v>
      </c>
      <c r="I92" s="273" t="s">
        <v>350</v>
      </c>
      <c r="J92" s="273">
        <v>255</v>
      </c>
      <c r="K92" s="287"/>
    </row>
    <row r="93" s="1" customFormat="1" ht="15" customHeight="1">
      <c r="B93" s="298"/>
      <c r="C93" s="273" t="s">
        <v>378</v>
      </c>
      <c r="D93" s="273"/>
      <c r="E93" s="273"/>
      <c r="F93" s="296" t="s">
        <v>348</v>
      </c>
      <c r="G93" s="297"/>
      <c r="H93" s="273" t="s">
        <v>379</v>
      </c>
      <c r="I93" s="273" t="s">
        <v>380</v>
      </c>
      <c r="J93" s="273"/>
      <c r="K93" s="287"/>
    </row>
    <row r="94" s="1" customFormat="1" ht="15" customHeight="1">
      <c r="B94" s="298"/>
      <c r="C94" s="273" t="s">
        <v>381</v>
      </c>
      <c r="D94" s="273"/>
      <c r="E94" s="273"/>
      <c r="F94" s="296" t="s">
        <v>348</v>
      </c>
      <c r="G94" s="297"/>
      <c r="H94" s="273" t="s">
        <v>382</v>
      </c>
      <c r="I94" s="273" t="s">
        <v>383</v>
      </c>
      <c r="J94" s="273"/>
      <c r="K94" s="287"/>
    </row>
    <row r="95" s="1" customFormat="1" ht="15" customHeight="1">
      <c r="B95" s="298"/>
      <c r="C95" s="273" t="s">
        <v>384</v>
      </c>
      <c r="D95" s="273"/>
      <c r="E95" s="273"/>
      <c r="F95" s="296" t="s">
        <v>348</v>
      </c>
      <c r="G95" s="297"/>
      <c r="H95" s="273" t="s">
        <v>384</v>
      </c>
      <c r="I95" s="273" t="s">
        <v>383</v>
      </c>
      <c r="J95" s="273"/>
      <c r="K95" s="287"/>
    </row>
    <row r="96" s="1" customFormat="1" ht="15" customHeight="1">
      <c r="B96" s="298"/>
      <c r="C96" s="273" t="s">
        <v>37</v>
      </c>
      <c r="D96" s="273"/>
      <c r="E96" s="273"/>
      <c r="F96" s="296" t="s">
        <v>348</v>
      </c>
      <c r="G96" s="297"/>
      <c r="H96" s="273" t="s">
        <v>385</v>
      </c>
      <c r="I96" s="273" t="s">
        <v>383</v>
      </c>
      <c r="J96" s="273"/>
      <c r="K96" s="287"/>
    </row>
    <row r="97" s="1" customFormat="1" ht="15" customHeight="1">
      <c r="B97" s="298"/>
      <c r="C97" s="273" t="s">
        <v>47</v>
      </c>
      <c r="D97" s="273"/>
      <c r="E97" s="273"/>
      <c r="F97" s="296" t="s">
        <v>348</v>
      </c>
      <c r="G97" s="297"/>
      <c r="H97" s="273" t="s">
        <v>386</v>
      </c>
      <c r="I97" s="273" t="s">
        <v>383</v>
      </c>
      <c r="J97" s="273"/>
      <c r="K97" s="287"/>
    </row>
    <row r="98" s="1" customFormat="1" ht="15" customHeight="1">
      <c r="B98" s="301"/>
      <c r="C98" s="302"/>
      <c r="D98" s="302"/>
      <c r="E98" s="302"/>
      <c r="F98" s="302"/>
      <c r="G98" s="302"/>
      <c r="H98" s="302"/>
      <c r="I98" s="302"/>
      <c r="J98" s="302"/>
      <c r="K98" s="303"/>
    </row>
    <row r="99" s="1" customFormat="1" ht="18.7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4"/>
    </row>
    <row r="100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="1" customFormat="1" ht="45" customHeight="1">
      <c r="B102" s="285"/>
      <c r="C102" s="286" t="s">
        <v>387</v>
      </c>
      <c r="D102" s="286"/>
      <c r="E102" s="286"/>
      <c r="F102" s="286"/>
      <c r="G102" s="286"/>
      <c r="H102" s="286"/>
      <c r="I102" s="286"/>
      <c r="J102" s="286"/>
      <c r="K102" s="287"/>
    </row>
    <row r="103" s="1" customFormat="1" ht="17.25" customHeight="1">
      <c r="B103" s="285"/>
      <c r="C103" s="288" t="s">
        <v>342</v>
      </c>
      <c r="D103" s="288"/>
      <c r="E103" s="288"/>
      <c r="F103" s="288" t="s">
        <v>343</v>
      </c>
      <c r="G103" s="289"/>
      <c r="H103" s="288" t="s">
        <v>53</v>
      </c>
      <c r="I103" s="288" t="s">
        <v>56</v>
      </c>
      <c r="J103" s="288" t="s">
        <v>344</v>
      </c>
      <c r="K103" s="287"/>
    </row>
    <row r="104" s="1" customFormat="1" ht="17.25" customHeight="1">
      <c r="B104" s="285"/>
      <c r="C104" s="290" t="s">
        <v>345</v>
      </c>
      <c r="D104" s="290"/>
      <c r="E104" s="290"/>
      <c r="F104" s="291" t="s">
        <v>346</v>
      </c>
      <c r="G104" s="292"/>
      <c r="H104" s="290"/>
      <c r="I104" s="290"/>
      <c r="J104" s="290" t="s">
        <v>347</v>
      </c>
      <c r="K104" s="287"/>
    </row>
    <row r="105" s="1" customFormat="1" ht="5.25" customHeight="1">
      <c r="B105" s="285"/>
      <c r="C105" s="288"/>
      <c r="D105" s="288"/>
      <c r="E105" s="288"/>
      <c r="F105" s="288"/>
      <c r="G105" s="306"/>
      <c r="H105" s="288"/>
      <c r="I105" s="288"/>
      <c r="J105" s="288"/>
      <c r="K105" s="287"/>
    </row>
    <row r="106" s="1" customFormat="1" ht="15" customHeight="1">
      <c r="B106" s="285"/>
      <c r="C106" s="273" t="s">
        <v>52</v>
      </c>
      <c r="D106" s="295"/>
      <c r="E106" s="295"/>
      <c r="F106" s="296" t="s">
        <v>348</v>
      </c>
      <c r="G106" s="273"/>
      <c r="H106" s="273" t="s">
        <v>388</v>
      </c>
      <c r="I106" s="273" t="s">
        <v>350</v>
      </c>
      <c r="J106" s="273">
        <v>20</v>
      </c>
      <c r="K106" s="287"/>
    </row>
    <row r="107" s="1" customFormat="1" ht="15" customHeight="1">
      <c r="B107" s="285"/>
      <c r="C107" s="273" t="s">
        <v>351</v>
      </c>
      <c r="D107" s="273"/>
      <c r="E107" s="273"/>
      <c r="F107" s="296" t="s">
        <v>348</v>
      </c>
      <c r="G107" s="273"/>
      <c r="H107" s="273" t="s">
        <v>388</v>
      </c>
      <c r="I107" s="273" t="s">
        <v>350</v>
      </c>
      <c r="J107" s="273">
        <v>120</v>
      </c>
      <c r="K107" s="287"/>
    </row>
    <row r="108" s="1" customFormat="1" ht="15" customHeight="1">
      <c r="B108" s="298"/>
      <c r="C108" s="273" t="s">
        <v>353</v>
      </c>
      <c r="D108" s="273"/>
      <c r="E108" s="273"/>
      <c r="F108" s="296" t="s">
        <v>354</v>
      </c>
      <c r="G108" s="273"/>
      <c r="H108" s="273" t="s">
        <v>388</v>
      </c>
      <c r="I108" s="273" t="s">
        <v>350</v>
      </c>
      <c r="J108" s="273">
        <v>50</v>
      </c>
      <c r="K108" s="287"/>
    </row>
    <row r="109" s="1" customFormat="1" ht="15" customHeight="1">
      <c r="B109" s="298"/>
      <c r="C109" s="273" t="s">
        <v>356</v>
      </c>
      <c r="D109" s="273"/>
      <c r="E109" s="273"/>
      <c r="F109" s="296" t="s">
        <v>348</v>
      </c>
      <c r="G109" s="273"/>
      <c r="H109" s="273" t="s">
        <v>388</v>
      </c>
      <c r="I109" s="273" t="s">
        <v>358</v>
      </c>
      <c r="J109" s="273"/>
      <c r="K109" s="287"/>
    </row>
    <row r="110" s="1" customFormat="1" ht="15" customHeight="1">
      <c r="B110" s="298"/>
      <c r="C110" s="273" t="s">
        <v>367</v>
      </c>
      <c r="D110" s="273"/>
      <c r="E110" s="273"/>
      <c r="F110" s="296" t="s">
        <v>354</v>
      </c>
      <c r="G110" s="273"/>
      <c r="H110" s="273" t="s">
        <v>388</v>
      </c>
      <c r="I110" s="273" t="s">
        <v>350</v>
      </c>
      <c r="J110" s="273">
        <v>50</v>
      </c>
      <c r="K110" s="287"/>
    </row>
    <row r="111" s="1" customFormat="1" ht="15" customHeight="1">
      <c r="B111" s="298"/>
      <c r="C111" s="273" t="s">
        <v>375</v>
      </c>
      <c r="D111" s="273"/>
      <c r="E111" s="273"/>
      <c r="F111" s="296" t="s">
        <v>354</v>
      </c>
      <c r="G111" s="273"/>
      <c r="H111" s="273" t="s">
        <v>388</v>
      </c>
      <c r="I111" s="273" t="s">
        <v>350</v>
      </c>
      <c r="J111" s="273">
        <v>50</v>
      </c>
      <c r="K111" s="287"/>
    </row>
    <row r="112" s="1" customFormat="1" ht="15" customHeight="1">
      <c r="B112" s="298"/>
      <c r="C112" s="273" t="s">
        <v>373</v>
      </c>
      <c r="D112" s="273"/>
      <c r="E112" s="273"/>
      <c r="F112" s="296" t="s">
        <v>354</v>
      </c>
      <c r="G112" s="273"/>
      <c r="H112" s="273" t="s">
        <v>388</v>
      </c>
      <c r="I112" s="273" t="s">
        <v>350</v>
      </c>
      <c r="J112" s="273">
        <v>50</v>
      </c>
      <c r="K112" s="287"/>
    </row>
    <row r="113" s="1" customFormat="1" ht="15" customHeight="1">
      <c r="B113" s="298"/>
      <c r="C113" s="273" t="s">
        <v>52</v>
      </c>
      <c r="D113" s="273"/>
      <c r="E113" s="273"/>
      <c r="F113" s="296" t="s">
        <v>348</v>
      </c>
      <c r="G113" s="273"/>
      <c r="H113" s="273" t="s">
        <v>389</v>
      </c>
      <c r="I113" s="273" t="s">
        <v>350</v>
      </c>
      <c r="J113" s="273">
        <v>20</v>
      </c>
      <c r="K113" s="287"/>
    </row>
    <row r="114" s="1" customFormat="1" ht="15" customHeight="1">
      <c r="B114" s="298"/>
      <c r="C114" s="273" t="s">
        <v>390</v>
      </c>
      <c r="D114" s="273"/>
      <c r="E114" s="273"/>
      <c r="F114" s="296" t="s">
        <v>348</v>
      </c>
      <c r="G114" s="273"/>
      <c r="H114" s="273" t="s">
        <v>391</v>
      </c>
      <c r="I114" s="273" t="s">
        <v>350</v>
      </c>
      <c r="J114" s="273">
        <v>120</v>
      </c>
      <c r="K114" s="287"/>
    </row>
    <row r="115" s="1" customFormat="1" ht="15" customHeight="1">
      <c r="B115" s="298"/>
      <c r="C115" s="273" t="s">
        <v>37</v>
      </c>
      <c r="D115" s="273"/>
      <c r="E115" s="273"/>
      <c r="F115" s="296" t="s">
        <v>348</v>
      </c>
      <c r="G115" s="273"/>
      <c r="H115" s="273" t="s">
        <v>392</v>
      </c>
      <c r="I115" s="273" t="s">
        <v>383</v>
      </c>
      <c r="J115" s="273"/>
      <c r="K115" s="287"/>
    </row>
    <row r="116" s="1" customFormat="1" ht="15" customHeight="1">
      <c r="B116" s="298"/>
      <c r="C116" s="273" t="s">
        <v>47</v>
      </c>
      <c r="D116" s="273"/>
      <c r="E116" s="273"/>
      <c r="F116" s="296" t="s">
        <v>348</v>
      </c>
      <c r="G116" s="273"/>
      <c r="H116" s="273" t="s">
        <v>393</v>
      </c>
      <c r="I116" s="273" t="s">
        <v>383</v>
      </c>
      <c r="J116" s="273"/>
      <c r="K116" s="287"/>
    </row>
    <row r="117" s="1" customFormat="1" ht="15" customHeight="1">
      <c r="B117" s="298"/>
      <c r="C117" s="273" t="s">
        <v>56</v>
      </c>
      <c r="D117" s="273"/>
      <c r="E117" s="273"/>
      <c r="F117" s="296" t="s">
        <v>348</v>
      </c>
      <c r="G117" s="273"/>
      <c r="H117" s="273" t="s">
        <v>394</v>
      </c>
      <c r="I117" s="273" t="s">
        <v>395</v>
      </c>
      <c r="J117" s="273"/>
      <c r="K117" s="287"/>
    </row>
    <row r="118" s="1" customFormat="1" ht="15" customHeight="1">
      <c r="B118" s="301"/>
      <c r="C118" s="307"/>
      <c r="D118" s="307"/>
      <c r="E118" s="307"/>
      <c r="F118" s="307"/>
      <c r="G118" s="307"/>
      <c r="H118" s="307"/>
      <c r="I118" s="307"/>
      <c r="J118" s="307"/>
      <c r="K118" s="303"/>
    </row>
    <row r="119" s="1" customFormat="1" ht="18.75" customHeight="1">
      <c r="B119" s="308"/>
      <c r="C119" s="309"/>
      <c r="D119" s="309"/>
      <c r="E119" s="309"/>
      <c r="F119" s="310"/>
      <c r="G119" s="309"/>
      <c r="H119" s="309"/>
      <c r="I119" s="309"/>
      <c r="J119" s="309"/>
      <c r="K119" s="308"/>
    </row>
    <row r="120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="1" customFormat="1" ht="45" customHeight="1">
      <c r="B122" s="314"/>
      <c r="C122" s="264" t="s">
        <v>396</v>
      </c>
      <c r="D122" s="264"/>
      <c r="E122" s="264"/>
      <c r="F122" s="264"/>
      <c r="G122" s="264"/>
      <c r="H122" s="264"/>
      <c r="I122" s="264"/>
      <c r="J122" s="264"/>
      <c r="K122" s="315"/>
    </row>
    <row r="123" s="1" customFormat="1" ht="17.25" customHeight="1">
      <c r="B123" s="316"/>
      <c r="C123" s="288" t="s">
        <v>342</v>
      </c>
      <c r="D123" s="288"/>
      <c r="E123" s="288"/>
      <c r="F123" s="288" t="s">
        <v>343</v>
      </c>
      <c r="G123" s="289"/>
      <c r="H123" s="288" t="s">
        <v>53</v>
      </c>
      <c r="I123" s="288" t="s">
        <v>56</v>
      </c>
      <c r="J123" s="288" t="s">
        <v>344</v>
      </c>
      <c r="K123" s="317"/>
    </row>
    <row r="124" s="1" customFormat="1" ht="17.25" customHeight="1">
      <c r="B124" s="316"/>
      <c r="C124" s="290" t="s">
        <v>345</v>
      </c>
      <c r="D124" s="290"/>
      <c r="E124" s="290"/>
      <c r="F124" s="291" t="s">
        <v>346</v>
      </c>
      <c r="G124" s="292"/>
      <c r="H124" s="290"/>
      <c r="I124" s="290"/>
      <c r="J124" s="290" t="s">
        <v>347</v>
      </c>
      <c r="K124" s="317"/>
    </row>
    <row r="125" s="1" customFormat="1" ht="5.25" customHeight="1">
      <c r="B125" s="318"/>
      <c r="C125" s="293"/>
      <c r="D125" s="293"/>
      <c r="E125" s="293"/>
      <c r="F125" s="293"/>
      <c r="G125" s="319"/>
      <c r="H125" s="293"/>
      <c r="I125" s="293"/>
      <c r="J125" s="293"/>
      <c r="K125" s="320"/>
    </row>
    <row r="126" s="1" customFormat="1" ht="15" customHeight="1">
      <c r="B126" s="318"/>
      <c r="C126" s="273" t="s">
        <v>351</v>
      </c>
      <c r="D126" s="295"/>
      <c r="E126" s="295"/>
      <c r="F126" s="296" t="s">
        <v>348</v>
      </c>
      <c r="G126" s="273"/>
      <c r="H126" s="273" t="s">
        <v>388</v>
      </c>
      <c r="I126" s="273" t="s">
        <v>350</v>
      </c>
      <c r="J126" s="273">
        <v>120</v>
      </c>
      <c r="K126" s="321"/>
    </row>
    <row r="127" s="1" customFormat="1" ht="15" customHeight="1">
      <c r="B127" s="318"/>
      <c r="C127" s="273" t="s">
        <v>397</v>
      </c>
      <c r="D127" s="273"/>
      <c r="E127" s="273"/>
      <c r="F127" s="296" t="s">
        <v>348</v>
      </c>
      <c r="G127" s="273"/>
      <c r="H127" s="273" t="s">
        <v>398</v>
      </c>
      <c r="I127" s="273" t="s">
        <v>350</v>
      </c>
      <c r="J127" s="273" t="s">
        <v>399</v>
      </c>
      <c r="K127" s="321"/>
    </row>
    <row r="128" s="1" customFormat="1" ht="15" customHeight="1">
      <c r="B128" s="318"/>
      <c r="C128" s="273" t="s">
        <v>296</v>
      </c>
      <c r="D128" s="273"/>
      <c r="E128" s="273"/>
      <c r="F128" s="296" t="s">
        <v>348</v>
      </c>
      <c r="G128" s="273"/>
      <c r="H128" s="273" t="s">
        <v>400</v>
      </c>
      <c r="I128" s="273" t="s">
        <v>350</v>
      </c>
      <c r="J128" s="273" t="s">
        <v>399</v>
      </c>
      <c r="K128" s="321"/>
    </row>
    <row r="129" s="1" customFormat="1" ht="15" customHeight="1">
      <c r="B129" s="318"/>
      <c r="C129" s="273" t="s">
        <v>359</v>
      </c>
      <c r="D129" s="273"/>
      <c r="E129" s="273"/>
      <c r="F129" s="296" t="s">
        <v>354</v>
      </c>
      <c r="G129" s="273"/>
      <c r="H129" s="273" t="s">
        <v>360</v>
      </c>
      <c r="I129" s="273" t="s">
        <v>350</v>
      </c>
      <c r="J129" s="273">
        <v>15</v>
      </c>
      <c r="K129" s="321"/>
    </row>
    <row r="130" s="1" customFormat="1" ht="15" customHeight="1">
      <c r="B130" s="318"/>
      <c r="C130" s="299" t="s">
        <v>361</v>
      </c>
      <c r="D130" s="299"/>
      <c r="E130" s="299"/>
      <c r="F130" s="300" t="s">
        <v>354</v>
      </c>
      <c r="G130" s="299"/>
      <c r="H130" s="299" t="s">
        <v>362</v>
      </c>
      <c r="I130" s="299" t="s">
        <v>350</v>
      </c>
      <c r="J130" s="299">
        <v>15</v>
      </c>
      <c r="K130" s="321"/>
    </row>
    <row r="131" s="1" customFormat="1" ht="15" customHeight="1">
      <c r="B131" s="318"/>
      <c r="C131" s="299" t="s">
        <v>363</v>
      </c>
      <c r="D131" s="299"/>
      <c r="E131" s="299"/>
      <c r="F131" s="300" t="s">
        <v>354</v>
      </c>
      <c r="G131" s="299"/>
      <c r="H131" s="299" t="s">
        <v>364</v>
      </c>
      <c r="I131" s="299" t="s">
        <v>350</v>
      </c>
      <c r="J131" s="299">
        <v>20</v>
      </c>
      <c r="K131" s="321"/>
    </row>
    <row r="132" s="1" customFormat="1" ht="15" customHeight="1">
      <c r="B132" s="318"/>
      <c r="C132" s="299" t="s">
        <v>365</v>
      </c>
      <c r="D132" s="299"/>
      <c r="E132" s="299"/>
      <c r="F132" s="300" t="s">
        <v>354</v>
      </c>
      <c r="G132" s="299"/>
      <c r="H132" s="299" t="s">
        <v>366</v>
      </c>
      <c r="I132" s="299" t="s">
        <v>350</v>
      </c>
      <c r="J132" s="299">
        <v>20</v>
      </c>
      <c r="K132" s="321"/>
    </row>
    <row r="133" s="1" customFormat="1" ht="15" customHeight="1">
      <c r="B133" s="318"/>
      <c r="C133" s="273" t="s">
        <v>353</v>
      </c>
      <c r="D133" s="273"/>
      <c r="E133" s="273"/>
      <c r="F133" s="296" t="s">
        <v>354</v>
      </c>
      <c r="G133" s="273"/>
      <c r="H133" s="273" t="s">
        <v>388</v>
      </c>
      <c r="I133" s="273" t="s">
        <v>350</v>
      </c>
      <c r="J133" s="273">
        <v>50</v>
      </c>
      <c r="K133" s="321"/>
    </row>
    <row r="134" s="1" customFormat="1" ht="15" customHeight="1">
      <c r="B134" s="318"/>
      <c r="C134" s="273" t="s">
        <v>367</v>
      </c>
      <c r="D134" s="273"/>
      <c r="E134" s="273"/>
      <c r="F134" s="296" t="s">
        <v>354</v>
      </c>
      <c r="G134" s="273"/>
      <c r="H134" s="273" t="s">
        <v>388</v>
      </c>
      <c r="I134" s="273" t="s">
        <v>350</v>
      </c>
      <c r="J134" s="273">
        <v>50</v>
      </c>
      <c r="K134" s="321"/>
    </row>
    <row r="135" s="1" customFormat="1" ht="15" customHeight="1">
      <c r="B135" s="318"/>
      <c r="C135" s="273" t="s">
        <v>373</v>
      </c>
      <c r="D135" s="273"/>
      <c r="E135" s="273"/>
      <c r="F135" s="296" t="s">
        <v>354</v>
      </c>
      <c r="G135" s="273"/>
      <c r="H135" s="273" t="s">
        <v>388</v>
      </c>
      <c r="I135" s="273" t="s">
        <v>350</v>
      </c>
      <c r="J135" s="273">
        <v>50</v>
      </c>
      <c r="K135" s="321"/>
    </row>
    <row r="136" s="1" customFormat="1" ht="15" customHeight="1">
      <c r="B136" s="318"/>
      <c r="C136" s="273" t="s">
        <v>375</v>
      </c>
      <c r="D136" s="273"/>
      <c r="E136" s="273"/>
      <c r="F136" s="296" t="s">
        <v>354</v>
      </c>
      <c r="G136" s="273"/>
      <c r="H136" s="273" t="s">
        <v>388</v>
      </c>
      <c r="I136" s="273" t="s">
        <v>350</v>
      </c>
      <c r="J136" s="273">
        <v>50</v>
      </c>
      <c r="K136" s="321"/>
    </row>
    <row r="137" s="1" customFormat="1" ht="15" customHeight="1">
      <c r="B137" s="318"/>
      <c r="C137" s="273" t="s">
        <v>376</v>
      </c>
      <c r="D137" s="273"/>
      <c r="E137" s="273"/>
      <c r="F137" s="296" t="s">
        <v>354</v>
      </c>
      <c r="G137" s="273"/>
      <c r="H137" s="273" t="s">
        <v>401</v>
      </c>
      <c r="I137" s="273" t="s">
        <v>350</v>
      </c>
      <c r="J137" s="273">
        <v>255</v>
      </c>
      <c r="K137" s="321"/>
    </row>
    <row r="138" s="1" customFormat="1" ht="15" customHeight="1">
      <c r="B138" s="318"/>
      <c r="C138" s="273" t="s">
        <v>378</v>
      </c>
      <c r="D138" s="273"/>
      <c r="E138" s="273"/>
      <c r="F138" s="296" t="s">
        <v>348</v>
      </c>
      <c r="G138" s="273"/>
      <c r="H138" s="273" t="s">
        <v>402</v>
      </c>
      <c r="I138" s="273" t="s">
        <v>380</v>
      </c>
      <c r="J138" s="273"/>
      <c r="K138" s="321"/>
    </row>
    <row r="139" s="1" customFormat="1" ht="15" customHeight="1">
      <c r="B139" s="318"/>
      <c r="C139" s="273" t="s">
        <v>381</v>
      </c>
      <c r="D139" s="273"/>
      <c r="E139" s="273"/>
      <c r="F139" s="296" t="s">
        <v>348</v>
      </c>
      <c r="G139" s="273"/>
      <c r="H139" s="273" t="s">
        <v>403</v>
      </c>
      <c r="I139" s="273" t="s">
        <v>383</v>
      </c>
      <c r="J139" s="273"/>
      <c r="K139" s="321"/>
    </row>
    <row r="140" s="1" customFormat="1" ht="15" customHeight="1">
      <c r="B140" s="318"/>
      <c r="C140" s="273" t="s">
        <v>384</v>
      </c>
      <c r="D140" s="273"/>
      <c r="E140" s="273"/>
      <c r="F140" s="296" t="s">
        <v>348</v>
      </c>
      <c r="G140" s="273"/>
      <c r="H140" s="273" t="s">
        <v>384</v>
      </c>
      <c r="I140" s="273" t="s">
        <v>383</v>
      </c>
      <c r="J140" s="273"/>
      <c r="K140" s="321"/>
    </row>
    <row r="141" s="1" customFormat="1" ht="15" customHeight="1">
      <c r="B141" s="318"/>
      <c r="C141" s="273" t="s">
        <v>37</v>
      </c>
      <c r="D141" s="273"/>
      <c r="E141" s="273"/>
      <c r="F141" s="296" t="s">
        <v>348</v>
      </c>
      <c r="G141" s="273"/>
      <c r="H141" s="273" t="s">
        <v>404</v>
      </c>
      <c r="I141" s="273" t="s">
        <v>383</v>
      </c>
      <c r="J141" s="273"/>
      <c r="K141" s="321"/>
    </row>
    <row r="142" s="1" customFormat="1" ht="15" customHeight="1">
      <c r="B142" s="318"/>
      <c r="C142" s="273" t="s">
        <v>405</v>
      </c>
      <c r="D142" s="273"/>
      <c r="E142" s="273"/>
      <c r="F142" s="296" t="s">
        <v>348</v>
      </c>
      <c r="G142" s="273"/>
      <c r="H142" s="273" t="s">
        <v>406</v>
      </c>
      <c r="I142" s="273" t="s">
        <v>383</v>
      </c>
      <c r="J142" s="273"/>
      <c r="K142" s="321"/>
    </row>
    <row r="143" s="1" customFormat="1" ht="15" customHeight="1">
      <c r="B143" s="322"/>
      <c r="C143" s="323"/>
      <c r="D143" s="323"/>
      <c r="E143" s="323"/>
      <c r="F143" s="323"/>
      <c r="G143" s="323"/>
      <c r="H143" s="323"/>
      <c r="I143" s="323"/>
      <c r="J143" s="323"/>
      <c r="K143" s="324"/>
    </row>
    <row r="144" s="1" customFormat="1" ht="18.75" customHeight="1">
      <c r="B144" s="309"/>
      <c r="C144" s="309"/>
      <c r="D144" s="309"/>
      <c r="E144" s="309"/>
      <c r="F144" s="310"/>
      <c r="G144" s="309"/>
      <c r="H144" s="309"/>
      <c r="I144" s="309"/>
      <c r="J144" s="309"/>
      <c r="K144" s="309"/>
    </row>
    <row r="145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="1" customFormat="1" ht="45" customHeight="1">
      <c r="B147" s="285"/>
      <c r="C147" s="286" t="s">
        <v>407</v>
      </c>
      <c r="D147" s="286"/>
      <c r="E147" s="286"/>
      <c r="F147" s="286"/>
      <c r="G147" s="286"/>
      <c r="H147" s="286"/>
      <c r="I147" s="286"/>
      <c r="J147" s="286"/>
      <c r="K147" s="287"/>
    </row>
    <row r="148" s="1" customFormat="1" ht="17.25" customHeight="1">
      <c r="B148" s="285"/>
      <c r="C148" s="288" t="s">
        <v>342</v>
      </c>
      <c r="D148" s="288"/>
      <c r="E148" s="288"/>
      <c r="F148" s="288" t="s">
        <v>343</v>
      </c>
      <c r="G148" s="289"/>
      <c r="H148" s="288" t="s">
        <v>53</v>
      </c>
      <c r="I148" s="288" t="s">
        <v>56</v>
      </c>
      <c r="J148" s="288" t="s">
        <v>344</v>
      </c>
      <c r="K148" s="287"/>
    </row>
    <row r="149" s="1" customFormat="1" ht="17.25" customHeight="1">
      <c r="B149" s="285"/>
      <c r="C149" s="290" t="s">
        <v>345</v>
      </c>
      <c r="D149" s="290"/>
      <c r="E149" s="290"/>
      <c r="F149" s="291" t="s">
        <v>346</v>
      </c>
      <c r="G149" s="292"/>
      <c r="H149" s="290"/>
      <c r="I149" s="290"/>
      <c r="J149" s="290" t="s">
        <v>347</v>
      </c>
      <c r="K149" s="287"/>
    </row>
    <row r="150" s="1" customFormat="1" ht="5.25" customHeight="1">
      <c r="B150" s="298"/>
      <c r="C150" s="293"/>
      <c r="D150" s="293"/>
      <c r="E150" s="293"/>
      <c r="F150" s="293"/>
      <c r="G150" s="294"/>
      <c r="H150" s="293"/>
      <c r="I150" s="293"/>
      <c r="J150" s="293"/>
      <c r="K150" s="321"/>
    </row>
    <row r="151" s="1" customFormat="1" ht="15" customHeight="1">
      <c r="B151" s="298"/>
      <c r="C151" s="325" t="s">
        <v>351</v>
      </c>
      <c r="D151" s="273"/>
      <c r="E151" s="273"/>
      <c r="F151" s="326" t="s">
        <v>348</v>
      </c>
      <c r="G151" s="273"/>
      <c r="H151" s="325" t="s">
        <v>388</v>
      </c>
      <c r="I151" s="325" t="s">
        <v>350</v>
      </c>
      <c r="J151" s="325">
        <v>120</v>
      </c>
      <c r="K151" s="321"/>
    </row>
    <row r="152" s="1" customFormat="1" ht="15" customHeight="1">
      <c r="B152" s="298"/>
      <c r="C152" s="325" t="s">
        <v>397</v>
      </c>
      <c r="D152" s="273"/>
      <c r="E152" s="273"/>
      <c r="F152" s="326" t="s">
        <v>348</v>
      </c>
      <c r="G152" s="273"/>
      <c r="H152" s="325" t="s">
        <v>408</v>
      </c>
      <c r="I152" s="325" t="s">
        <v>350</v>
      </c>
      <c r="J152" s="325" t="s">
        <v>399</v>
      </c>
      <c r="K152" s="321"/>
    </row>
    <row r="153" s="1" customFormat="1" ht="15" customHeight="1">
      <c r="B153" s="298"/>
      <c r="C153" s="325" t="s">
        <v>296</v>
      </c>
      <c r="D153" s="273"/>
      <c r="E153" s="273"/>
      <c r="F153" s="326" t="s">
        <v>348</v>
      </c>
      <c r="G153" s="273"/>
      <c r="H153" s="325" t="s">
        <v>409</v>
      </c>
      <c r="I153" s="325" t="s">
        <v>350</v>
      </c>
      <c r="J153" s="325" t="s">
        <v>399</v>
      </c>
      <c r="K153" s="321"/>
    </row>
    <row r="154" s="1" customFormat="1" ht="15" customHeight="1">
      <c r="B154" s="298"/>
      <c r="C154" s="325" t="s">
        <v>353</v>
      </c>
      <c r="D154" s="273"/>
      <c r="E154" s="273"/>
      <c r="F154" s="326" t="s">
        <v>354</v>
      </c>
      <c r="G154" s="273"/>
      <c r="H154" s="325" t="s">
        <v>388</v>
      </c>
      <c r="I154" s="325" t="s">
        <v>350</v>
      </c>
      <c r="J154" s="325">
        <v>50</v>
      </c>
      <c r="K154" s="321"/>
    </row>
    <row r="155" s="1" customFormat="1" ht="15" customHeight="1">
      <c r="B155" s="298"/>
      <c r="C155" s="325" t="s">
        <v>356</v>
      </c>
      <c r="D155" s="273"/>
      <c r="E155" s="273"/>
      <c r="F155" s="326" t="s">
        <v>348</v>
      </c>
      <c r="G155" s="273"/>
      <c r="H155" s="325" t="s">
        <v>388</v>
      </c>
      <c r="I155" s="325" t="s">
        <v>358</v>
      </c>
      <c r="J155" s="325"/>
      <c r="K155" s="321"/>
    </row>
    <row r="156" s="1" customFormat="1" ht="15" customHeight="1">
      <c r="B156" s="298"/>
      <c r="C156" s="325" t="s">
        <v>367</v>
      </c>
      <c r="D156" s="273"/>
      <c r="E156" s="273"/>
      <c r="F156" s="326" t="s">
        <v>354</v>
      </c>
      <c r="G156" s="273"/>
      <c r="H156" s="325" t="s">
        <v>388</v>
      </c>
      <c r="I156" s="325" t="s">
        <v>350</v>
      </c>
      <c r="J156" s="325">
        <v>50</v>
      </c>
      <c r="K156" s="321"/>
    </row>
    <row r="157" s="1" customFormat="1" ht="15" customHeight="1">
      <c r="B157" s="298"/>
      <c r="C157" s="325" t="s">
        <v>375</v>
      </c>
      <c r="D157" s="273"/>
      <c r="E157" s="273"/>
      <c r="F157" s="326" t="s">
        <v>354</v>
      </c>
      <c r="G157" s="273"/>
      <c r="H157" s="325" t="s">
        <v>388</v>
      </c>
      <c r="I157" s="325" t="s">
        <v>350</v>
      </c>
      <c r="J157" s="325">
        <v>50</v>
      </c>
      <c r="K157" s="321"/>
    </row>
    <row r="158" s="1" customFormat="1" ht="15" customHeight="1">
      <c r="B158" s="298"/>
      <c r="C158" s="325" t="s">
        <v>373</v>
      </c>
      <c r="D158" s="273"/>
      <c r="E158" s="273"/>
      <c r="F158" s="326" t="s">
        <v>354</v>
      </c>
      <c r="G158" s="273"/>
      <c r="H158" s="325" t="s">
        <v>388</v>
      </c>
      <c r="I158" s="325" t="s">
        <v>350</v>
      </c>
      <c r="J158" s="325">
        <v>50</v>
      </c>
      <c r="K158" s="321"/>
    </row>
    <row r="159" s="1" customFormat="1" ht="15" customHeight="1">
      <c r="B159" s="298"/>
      <c r="C159" s="325" t="s">
        <v>87</v>
      </c>
      <c r="D159" s="273"/>
      <c r="E159" s="273"/>
      <c r="F159" s="326" t="s">
        <v>348</v>
      </c>
      <c r="G159" s="273"/>
      <c r="H159" s="325" t="s">
        <v>410</v>
      </c>
      <c r="I159" s="325" t="s">
        <v>350</v>
      </c>
      <c r="J159" s="325" t="s">
        <v>411</v>
      </c>
      <c r="K159" s="321"/>
    </row>
    <row r="160" s="1" customFormat="1" ht="15" customHeight="1">
      <c r="B160" s="298"/>
      <c r="C160" s="325" t="s">
        <v>412</v>
      </c>
      <c r="D160" s="273"/>
      <c r="E160" s="273"/>
      <c r="F160" s="326" t="s">
        <v>348</v>
      </c>
      <c r="G160" s="273"/>
      <c r="H160" s="325" t="s">
        <v>413</v>
      </c>
      <c r="I160" s="325" t="s">
        <v>383</v>
      </c>
      <c r="J160" s="325"/>
      <c r="K160" s="321"/>
    </row>
    <row r="161" s="1" customFormat="1" ht="15" customHeight="1">
      <c r="B161" s="327"/>
      <c r="C161" s="307"/>
      <c r="D161" s="307"/>
      <c r="E161" s="307"/>
      <c r="F161" s="307"/>
      <c r="G161" s="307"/>
      <c r="H161" s="307"/>
      <c r="I161" s="307"/>
      <c r="J161" s="307"/>
      <c r="K161" s="328"/>
    </row>
    <row r="162" s="1" customFormat="1" ht="18.75" customHeight="1">
      <c r="B162" s="309"/>
      <c r="C162" s="319"/>
      <c r="D162" s="319"/>
      <c r="E162" s="319"/>
      <c r="F162" s="329"/>
      <c r="G162" s="319"/>
      <c r="H162" s="319"/>
      <c r="I162" s="319"/>
      <c r="J162" s="319"/>
      <c r="K162" s="309"/>
    </row>
    <row r="163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="1" customFormat="1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s="1" customFormat="1" ht="45" customHeight="1">
      <c r="B165" s="263"/>
      <c r="C165" s="264" t="s">
        <v>414</v>
      </c>
      <c r="D165" s="264"/>
      <c r="E165" s="264"/>
      <c r="F165" s="264"/>
      <c r="G165" s="264"/>
      <c r="H165" s="264"/>
      <c r="I165" s="264"/>
      <c r="J165" s="264"/>
      <c r="K165" s="265"/>
    </row>
    <row r="166" s="1" customFormat="1" ht="17.25" customHeight="1">
      <c r="B166" s="263"/>
      <c r="C166" s="288" t="s">
        <v>342</v>
      </c>
      <c r="D166" s="288"/>
      <c r="E166" s="288"/>
      <c r="F166" s="288" t="s">
        <v>343</v>
      </c>
      <c r="G166" s="330"/>
      <c r="H166" s="331" t="s">
        <v>53</v>
      </c>
      <c r="I166" s="331" t="s">
        <v>56</v>
      </c>
      <c r="J166" s="288" t="s">
        <v>344</v>
      </c>
      <c r="K166" s="265"/>
    </row>
    <row r="167" s="1" customFormat="1" ht="17.25" customHeight="1">
      <c r="B167" s="266"/>
      <c r="C167" s="290" t="s">
        <v>345</v>
      </c>
      <c r="D167" s="290"/>
      <c r="E167" s="290"/>
      <c r="F167" s="291" t="s">
        <v>346</v>
      </c>
      <c r="G167" s="332"/>
      <c r="H167" s="333"/>
      <c r="I167" s="333"/>
      <c r="J167" s="290" t="s">
        <v>347</v>
      </c>
      <c r="K167" s="268"/>
    </row>
    <row r="168" s="1" customFormat="1" ht="5.25" customHeight="1">
      <c r="B168" s="298"/>
      <c r="C168" s="293"/>
      <c r="D168" s="293"/>
      <c r="E168" s="293"/>
      <c r="F168" s="293"/>
      <c r="G168" s="294"/>
      <c r="H168" s="293"/>
      <c r="I168" s="293"/>
      <c r="J168" s="293"/>
      <c r="K168" s="321"/>
    </row>
    <row r="169" s="1" customFormat="1" ht="15" customHeight="1">
      <c r="B169" s="298"/>
      <c r="C169" s="273" t="s">
        <v>351</v>
      </c>
      <c r="D169" s="273"/>
      <c r="E169" s="273"/>
      <c r="F169" s="296" t="s">
        <v>348</v>
      </c>
      <c r="G169" s="273"/>
      <c r="H169" s="273" t="s">
        <v>388</v>
      </c>
      <c r="I169" s="273" t="s">
        <v>350</v>
      </c>
      <c r="J169" s="273">
        <v>120</v>
      </c>
      <c r="K169" s="321"/>
    </row>
    <row r="170" s="1" customFormat="1" ht="15" customHeight="1">
      <c r="B170" s="298"/>
      <c r="C170" s="273" t="s">
        <v>397</v>
      </c>
      <c r="D170" s="273"/>
      <c r="E170" s="273"/>
      <c r="F170" s="296" t="s">
        <v>348</v>
      </c>
      <c r="G170" s="273"/>
      <c r="H170" s="273" t="s">
        <v>398</v>
      </c>
      <c r="I170" s="273" t="s">
        <v>350</v>
      </c>
      <c r="J170" s="273" t="s">
        <v>399</v>
      </c>
      <c r="K170" s="321"/>
    </row>
    <row r="171" s="1" customFormat="1" ht="15" customHeight="1">
      <c r="B171" s="298"/>
      <c r="C171" s="273" t="s">
        <v>296</v>
      </c>
      <c r="D171" s="273"/>
      <c r="E171" s="273"/>
      <c r="F171" s="296" t="s">
        <v>348</v>
      </c>
      <c r="G171" s="273"/>
      <c r="H171" s="273" t="s">
        <v>415</v>
      </c>
      <c r="I171" s="273" t="s">
        <v>350</v>
      </c>
      <c r="J171" s="273" t="s">
        <v>399</v>
      </c>
      <c r="K171" s="321"/>
    </row>
    <row r="172" s="1" customFormat="1" ht="15" customHeight="1">
      <c r="B172" s="298"/>
      <c r="C172" s="273" t="s">
        <v>353</v>
      </c>
      <c r="D172" s="273"/>
      <c r="E172" s="273"/>
      <c r="F172" s="296" t="s">
        <v>354</v>
      </c>
      <c r="G172" s="273"/>
      <c r="H172" s="273" t="s">
        <v>415</v>
      </c>
      <c r="I172" s="273" t="s">
        <v>350</v>
      </c>
      <c r="J172" s="273">
        <v>50</v>
      </c>
      <c r="K172" s="321"/>
    </row>
    <row r="173" s="1" customFormat="1" ht="15" customHeight="1">
      <c r="B173" s="298"/>
      <c r="C173" s="273" t="s">
        <v>356</v>
      </c>
      <c r="D173" s="273"/>
      <c r="E173" s="273"/>
      <c r="F173" s="296" t="s">
        <v>348</v>
      </c>
      <c r="G173" s="273"/>
      <c r="H173" s="273" t="s">
        <v>415</v>
      </c>
      <c r="I173" s="273" t="s">
        <v>358</v>
      </c>
      <c r="J173" s="273"/>
      <c r="K173" s="321"/>
    </row>
    <row r="174" s="1" customFormat="1" ht="15" customHeight="1">
      <c r="B174" s="298"/>
      <c r="C174" s="273" t="s">
        <v>367</v>
      </c>
      <c r="D174" s="273"/>
      <c r="E174" s="273"/>
      <c r="F174" s="296" t="s">
        <v>354</v>
      </c>
      <c r="G174" s="273"/>
      <c r="H174" s="273" t="s">
        <v>415</v>
      </c>
      <c r="I174" s="273" t="s">
        <v>350</v>
      </c>
      <c r="J174" s="273">
        <v>50</v>
      </c>
      <c r="K174" s="321"/>
    </row>
    <row r="175" s="1" customFormat="1" ht="15" customHeight="1">
      <c r="B175" s="298"/>
      <c r="C175" s="273" t="s">
        <v>375</v>
      </c>
      <c r="D175" s="273"/>
      <c r="E175" s="273"/>
      <c r="F175" s="296" t="s">
        <v>354</v>
      </c>
      <c r="G175" s="273"/>
      <c r="H175" s="273" t="s">
        <v>415</v>
      </c>
      <c r="I175" s="273" t="s">
        <v>350</v>
      </c>
      <c r="J175" s="273">
        <v>50</v>
      </c>
      <c r="K175" s="321"/>
    </row>
    <row r="176" s="1" customFormat="1" ht="15" customHeight="1">
      <c r="B176" s="298"/>
      <c r="C176" s="273" t="s">
        <v>373</v>
      </c>
      <c r="D176" s="273"/>
      <c r="E176" s="273"/>
      <c r="F176" s="296" t="s">
        <v>354</v>
      </c>
      <c r="G176" s="273"/>
      <c r="H176" s="273" t="s">
        <v>415</v>
      </c>
      <c r="I176" s="273" t="s">
        <v>350</v>
      </c>
      <c r="J176" s="273">
        <v>50</v>
      </c>
      <c r="K176" s="321"/>
    </row>
    <row r="177" s="1" customFormat="1" ht="15" customHeight="1">
      <c r="B177" s="298"/>
      <c r="C177" s="273" t="s">
        <v>101</v>
      </c>
      <c r="D177" s="273"/>
      <c r="E177" s="273"/>
      <c r="F177" s="296" t="s">
        <v>348</v>
      </c>
      <c r="G177" s="273"/>
      <c r="H177" s="273" t="s">
        <v>416</v>
      </c>
      <c r="I177" s="273" t="s">
        <v>417</v>
      </c>
      <c r="J177" s="273"/>
      <c r="K177" s="321"/>
    </row>
    <row r="178" s="1" customFormat="1" ht="15" customHeight="1">
      <c r="B178" s="298"/>
      <c r="C178" s="273" t="s">
        <v>56</v>
      </c>
      <c r="D178" s="273"/>
      <c r="E178" s="273"/>
      <c r="F178" s="296" t="s">
        <v>348</v>
      </c>
      <c r="G178" s="273"/>
      <c r="H178" s="273" t="s">
        <v>418</v>
      </c>
      <c r="I178" s="273" t="s">
        <v>419</v>
      </c>
      <c r="J178" s="273">
        <v>1</v>
      </c>
      <c r="K178" s="321"/>
    </row>
    <row r="179" s="1" customFormat="1" ht="15" customHeight="1">
      <c r="B179" s="298"/>
      <c r="C179" s="273" t="s">
        <v>52</v>
      </c>
      <c r="D179" s="273"/>
      <c r="E179" s="273"/>
      <c r="F179" s="296" t="s">
        <v>348</v>
      </c>
      <c r="G179" s="273"/>
      <c r="H179" s="273" t="s">
        <v>420</v>
      </c>
      <c r="I179" s="273" t="s">
        <v>350</v>
      </c>
      <c r="J179" s="273">
        <v>20</v>
      </c>
      <c r="K179" s="321"/>
    </row>
    <row r="180" s="1" customFormat="1" ht="15" customHeight="1">
      <c r="B180" s="298"/>
      <c r="C180" s="273" t="s">
        <v>53</v>
      </c>
      <c r="D180" s="273"/>
      <c r="E180" s="273"/>
      <c r="F180" s="296" t="s">
        <v>348</v>
      </c>
      <c r="G180" s="273"/>
      <c r="H180" s="273" t="s">
        <v>421</v>
      </c>
      <c r="I180" s="273" t="s">
        <v>350</v>
      </c>
      <c r="J180" s="273">
        <v>255</v>
      </c>
      <c r="K180" s="321"/>
    </row>
    <row r="181" s="1" customFormat="1" ht="15" customHeight="1">
      <c r="B181" s="298"/>
      <c r="C181" s="273" t="s">
        <v>102</v>
      </c>
      <c r="D181" s="273"/>
      <c r="E181" s="273"/>
      <c r="F181" s="296" t="s">
        <v>348</v>
      </c>
      <c r="G181" s="273"/>
      <c r="H181" s="273" t="s">
        <v>312</v>
      </c>
      <c r="I181" s="273" t="s">
        <v>350</v>
      </c>
      <c r="J181" s="273">
        <v>10</v>
      </c>
      <c r="K181" s="321"/>
    </row>
    <row r="182" s="1" customFormat="1" ht="15" customHeight="1">
      <c r="B182" s="298"/>
      <c r="C182" s="273" t="s">
        <v>103</v>
      </c>
      <c r="D182" s="273"/>
      <c r="E182" s="273"/>
      <c r="F182" s="296" t="s">
        <v>348</v>
      </c>
      <c r="G182" s="273"/>
      <c r="H182" s="273" t="s">
        <v>422</v>
      </c>
      <c r="I182" s="273" t="s">
        <v>383</v>
      </c>
      <c r="J182" s="273"/>
      <c r="K182" s="321"/>
    </row>
    <row r="183" s="1" customFormat="1" ht="15" customHeight="1">
      <c r="B183" s="298"/>
      <c r="C183" s="273" t="s">
        <v>423</v>
      </c>
      <c r="D183" s="273"/>
      <c r="E183" s="273"/>
      <c r="F183" s="296" t="s">
        <v>348</v>
      </c>
      <c r="G183" s="273"/>
      <c r="H183" s="273" t="s">
        <v>424</v>
      </c>
      <c r="I183" s="273" t="s">
        <v>383</v>
      </c>
      <c r="J183" s="273"/>
      <c r="K183" s="321"/>
    </row>
    <row r="184" s="1" customFormat="1" ht="15" customHeight="1">
      <c r="B184" s="298"/>
      <c r="C184" s="273" t="s">
        <v>412</v>
      </c>
      <c r="D184" s="273"/>
      <c r="E184" s="273"/>
      <c r="F184" s="296" t="s">
        <v>348</v>
      </c>
      <c r="G184" s="273"/>
      <c r="H184" s="273" t="s">
        <v>425</v>
      </c>
      <c r="I184" s="273" t="s">
        <v>383</v>
      </c>
      <c r="J184" s="273"/>
      <c r="K184" s="321"/>
    </row>
    <row r="185" s="1" customFormat="1" ht="15" customHeight="1">
      <c r="B185" s="298"/>
      <c r="C185" s="273" t="s">
        <v>105</v>
      </c>
      <c r="D185" s="273"/>
      <c r="E185" s="273"/>
      <c r="F185" s="296" t="s">
        <v>354</v>
      </c>
      <c r="G185" s="273"/>
      <c r="H185" s="273" t="s">
        <v>426</v>
      </c>
      <c r="I185" s="273" t="s">
        <v>350</v>
      </c>
      <c r="J185" s="273">
        <v>50</v>
      </c>
      <c r="K185" s="321"/>
    </row>
    <row r="186" s="1" customFormat="1" ht="15" customHeight="1">
      <c r="B186" s="298"/>
      <c r="C186" s="273" t="s">
        <v>427</v>
      </c>
      <c r="D186" s="273"/>
      <c r="E186" s="273"/>
      <c r="F186" s="296" t="s">
        <v>354</v>
      </c>
      <c r="G186" s="273"/>
      <c r="H186" s="273" t="s">
        <v>428</v>
      </c>
      <c r="I186" s="273" t="s">
        <v>429</v>
      </c>
      <c r="J186" s="273"/>
      <c r="K186" s="321"/>
    </row>
    <row r="187" s="1" customFormat="1" ht="15" customHeight="1">
      <c r="B187" s="298"/>
      <c r="C187" s="273" t="s">
        <v>430</v>
      </c>
      <c r="D187" s="273"/>
      <c r="E187" s="273"/>
      <c r="F187" s="296" t="s">
        <v>354</v>
      </c>
      <c r="G187" s="273"/>
      <c r="H187" s="273" t="s">
        <v>431</v>
      </c>
      <c r="I187" s="273" t="s">
        <v>429</v>
      </c>
      <c r="J187" s="273"/>
      <c r="K187" s="321"/>
    </row>
    <row r="188" s="1" customFormat="1" ht="15" customHeight="1">
      <c r="B188" s="298"/>
      <c r="C188" s="273" t="s">
        <v>432</v>
      </c>
      <c r="D188" s="273"/>
      <c r="E188" s="273"/>
      <c r="F188" s="296" t="s">
        <v>354</v>
      </c>
      <c r="G188" s="273"/>
      <c r="H188" s="273" t="s">
        <v>433</v>
      </c>
      <c r="I188" s="273" t="s">
        <v>429</v>
      </c>
      <c r="J188" s="273"/>
      <c r="K188" s="321"/>
    </row>
    <row r="189" s="1" customFormat="1" ht="15" customHeight="1">
      <c r="B189" s="298"/>
      <c r="C189" s="334" t="s">
        <v>434</v>
      </c>
      <c r="D189" s="273"/>
      <c r="E189" s="273"/>
      <c r="F189" s="296" t="s">
        <v>354</v>
      </c>
      <c r="G189" s="273"/>
      <c r="H189" s="273" t="s">
        <v>435</v>
      </c>
      <c r="I189" s="273" t="s">
        <v>436</v>
      </c>
      <c r="J189" s="335" t="s">
        <v>437</v>
      </c>
      <c r="K189" s="321"/>
    </row>
    <row r="190" s="16" customFormat="1" ht="15" customHeight="1">
      <c r="B190" s="336"/>
      <c r="C190" s="337" t="s">
        <v>438</v>
      </c>
      <c r="D190" s="338"/>
      <c r="E190" s="338"/>
      <c r="F190" s="339" t="s">
        <v>354</v>
      </c>
      <c r="G190" s="338"/>
      <c r="H190" s="338" t="s">
        <v>439</v>
      </c>
      <c r="I190" s="338" t="s">
        <v>436</v>
      </c>
      <c r="J190" s="340" t="s">
        <v>437</v>
      </c>
      <c r="K190" s="341"/>
    </row>
    <row r="191" s="1" customFormat="1" ht="15" customHeight="1">
      <c r="B191" s="298"/>
      <c r="C191" s="334" t="s">
        <v>41</v>
      </c>
      <c r="D191" s="273"/>
      <c r="E191" s="273"/>
      <c r="F191" s="296" t="s">
        <v>348</v>
      </c>
      <c r="G191" s="273"/>
      <c r="H191" s="270" t="s">
        <v>440</v>
      </c>
      <c r="I191" s="273" t="s">
        <v>441</v>
      </c>
      <c r="J191" s="273"/>
      <c r="K191" s="321"/>
    </row>
    <row r="192" s="1" customFormat="1" ht="15" customHeight="1">
      <c r="B192" s="298"/>
      <c r="C192" s="334" t="s">
        <v>442</v>
      </c>
      <c r="D192" s="273"/>
      <c r="E192" s="273"/>
      <c r="F192" s="296" t="s">
        <v>348</v>
      </c>
      <c r="G192" s="273"/>
      <c r="H192" s="273" t="s">
        <v>443</v>
      </c>
      <c r="I192" s="273" t="s">
        <v>383</v>
      </c>
      <c r="J192" s="273"/>
      <c r="K192" s="321"/>
    </row>
    <row r="193" s="1" customFormat="1" ht="15" customHeight="1">
      <c r="B193" s="298"/>
      <c r="C193" s="334" t="s">
        <v>444</v>
      </c>
      <c r="D193" s="273"/>
      <c r="E193" s="273"/>
      <c r="F193" s="296" t="s">
        <v>348</v>
      </c>
      <c r="G193" s="273"/>
      <c r="H193" s="273" t="s">
        <v>445</v>
      </c>
      <c r="I193" s="273" t="s">
        <v>383</v>
      </c>
      <c r="J193" s="273"/>
      <c r="K193" s="321"/>
    </row>
    <row r="194" s="1" customFormat="1" ht="15" customHeight="1">
      <c r="B194" s="298"/>
      <c r="C194" s="334" t="s">
        <v>446</v>
      </c>
      <c r="D194" s="273"/>
      <c r="E194" s="273"/>
      <c r="F194" s="296" t="s">
        <v>354</v>
      </c>
      <c r="G194" s="273"/>
      <c r="H194" s="273" t="s">
        <v>447</v>
      </c>
      <c r="I194" s="273" t="s">
        <v>383</v>
      </c>
      <c r="J194" s="273"/>
      <c r="K194" s="321"/>
    </row>
    <row r="195" s="1" customFormat="1" ht="15" customHeight="1">
      <c r="B195" s="327"/>
      <c r="C195" s="342"/>
      <c r="D195" s="307"/>
      <c r="E195" s="307"/>
      <c r="F195" s="307"/>
      <c r="G195" s="307"/>
      <c r="H195" s="307"/>
      <c r="I195" s="307"/>
      <c r="J195" s="307"/>
      <c r="K195" s="328"/>
    </row>
    <row r="196" s="1" customFormat="1" ht="18.75" customHeight="1">
      <c r="B196" s="309"/>
      <c r="C196" s="319"/>
      <c r="D196" s="319"/>
      <c r="E196" s="319"/>
      <c r="F196" s="329"/>
      <c r="G196" s="319"/>
      <c r="H196" s="319"/>
      <c r="I196" s="319"/>
      <c r="J196" s="319"/>
      <c r="K196" s="309"/>
    </row>
    <row r="197" s="1" customFormat="1" ht="18.75" customHeight="1">
      <c r="B197" s="309"/>
      <c r="C197" s="319"/>
      <c r="D197" s="319"/>
      <c r="E197" s="319"/>
      <c r="F197" s="329"/>
      <c r="G197" s="319"/>
      <c r="H197" s="319"/>
      <c r="I197" s="319"/>
      <c r="J197" s="319"/>
      <c r="K197" s="309"/>
    </row>
    <row r="198" s="1" customFormat="1" ht="18.75" customHeight="1"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</row>
    <row r="199" s="1" customFormat="1" ht="13.5">
      <c r="B199" s="260"/>
      <c r="C199" s="261"/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1">
      <c r="B200" s="263"/>
      <c r="C200" s="264" t="s">
        <v>448</v>
      </c>
      <c r="D200" s="264"/>
      <c r="E200" s="264"/>
      <c r="F200" s="264"/>
      <c r="G200" s="264"/>
      <c r="H200" s="264"/>
      <c r="I200" s="264"/>
      <c r="J200" s="264"/>
      <c r="K200" s="265"/>
    </row>
    <row r="201" s="1" customFormat="1" ht="25.5" customHeight="1">
      <c r="B201" s="263"/>
      <c r="C201" s="343" t="s">
        <v>449</v>
      </c>
      <c r="D201" s="343"/>
      <c r="E201" s="343"/>
      <c r="F201" s="343" t="s">
        <v>450</v>
      </c>
      <c r="G201" s="344"/>
      <c r="H201" s="343" t="s">
        <v>451</v>
      </c>
      <c r="I201" s="343"/>
      <c r="J201" s="343"/>
      <c r="K201" s="265"/>
    </row>
    <row r="202" s="1" customFormat="1" ht="5.25" customHeight="1">
      <c r="B202" s="298"/>
      <c r="C202" s="293"/>
      <c r="D202" s="293"/>
      <c r="E202" s="293"/>
      <c r="F202" s="293"/>
      <c r="G202" s="319"/>
      <c r="H202" s="293"/>
      <c r="I202" s="293"/>
      <c r="J202" s="293"/>
      <c r="K202" s="321"/>
    </row>
    <row r="203" s="1" customFormat="1" ht="15" customHeight="1">
      <c r="B203" s="298"/>
      <c r="C203" s="273" t="s">
        <v>441</v>
      </c>
      <c r="D203" s="273"/>
      <c r="E203" s="273"/>
      <c r="F203" s="296" t="s">
        <v>42</v>
      </c>
      <c r="G203" s="273"/>
      <c r="H203" s="273" t="s">
        <v>452</v>
      </c>
      <c r="I203" s="273"/>
      <c r="J203" s="273"/>
      <c r="K203" s="321"/>
    </row>
    <row r="204" s="1" customFormat="1" ht="15" customHeight="1">
      <c r="B204" s="298"/>
      <c r="C204" s="273"/>
      <c r="D204" s="273"/>
      <c r="E204" s="273"/>
      <c r="F204" s="296" t="s">
        <v>43</v>
      </c>
      <c r="G204" s="273"/>
      <c r="H204" s="273" t="s">
        <v>453</v>
      </c>
      <c r="I204" s="273"/>
      <c r="J204" s="273"/>
      <c r="K204" s="321"/>
    </row>
    <row r="205" s="1" customFormat="1" ht="15" customHeight="1">
      <c r="B205" s="298"/>
      <c r="C205" s="273"/>
      <c r="D205" s="273"/>
      <c r="E205" s="273"/>
      <c r="F205" s="296" t="s">
        <v>46</v>
      </c>
      <c r="G205" s="273"/>
      <c r="H205" s="273" t="s">
        <v>454</v>
      </c>
      <c r="I205" s="273"/>
      <c r="J205" s="273"/>
      <c r="K205" s="321"/>
    </row>
    <row r="206" s="1" customFormat="1" ht="15" customHeight="1">
      <c r="B206" s="298"/>
      <c r="C206" s="273"/>
      <c r="D206" s="273"/>
      <c r="E206" s="273"/>
      <c r="F206" s="296" t="s">
        <v>44</v>
      </c>
      <c r="G206" s="273"/>
      <c r="H206" s="273" t="s">
        <v>455</v>
      </c>
      <c r="I206" s="273"/>
      <c r="J206" s="273"/>
      <c r="K206" s="321"/>
    </row>
    <row r="207" s="1" customFormat="1" ht="15" customHeight="1">
      <c r="B207" s="298"/>
      <c r="C207" s="273"/>
      <c r="D207" s="273"/>
      <c r="E207" s="273"/>
      <c r="F207" s="296" t="s">
        <v>45</v>
      </c>
      <c r="G207" s="273"/>
      <c r="H207" s="273" t="s">
        <v>456</v>
      </c>
      <c r="I207" s="273"/>
      <c r="J207" s="273"/>
      <c r="K207" s="321"/>
    </row>
    <row r="208" s="1" customFormat="1" ht="15" customHeight="1">
      <c r="B208" s="298"/>
      <c r="C208" s="273"/>
      <c r="D208" s="273"/>
      <c r="E208" s="273"/>
      <c r="F208" s="296"/>
      <c r="G208" s="273"/>
      <c r="H208" s="273"/>
      <c r="I208" s="273"/>
      <c r="J208" s="273"/>
      <c r="K208" s="321"/>
    </row>
    <row r="209" s="1" customFormat="1" ht="15" customHeight="1">
      <c r="B209" s="298"/>
      <c r="C209" s="273" t="s">
        <v>395</v>
      </c>
      <c r="D209" s="273"/>
      <c r="E209" s="273"/>
      <c r="F209" s="296" t="s">
        <v>78</v>
      </c>
      <c r="G209" s="273"/>
      <c r="H209" s="273" t="s">
        <v>457</v>
      </c>
      <c r="I209" s="273"/>
      <c r="J209" s="273"/>
      <c r="K209" s="321"/>
    </row>
    <row r="210" s="1" customFormat="1" ht="15" customHeight="1">
      <c r="B210" s="298"/>
      <c r="C210" s="273"/>
      <c r="D210" s="273"/>
      <c r="E210" s="273"/>
      <c r="F210" s="296" t="s">
        <v>290</v>
      </c>
      <c r="G210" s="273"/>
      <c r="H210" s="273" t="s">
        <v>291</v>
      </c>
      <c r="I210" s="273"/>
      <c r="J210" s="273"/>
      <c r="K210" s="321"/>
    </row>
    <row r="211" s="1" customFormat="1" ht="15" customHeight="1">
      <c r="B211" s="298"/>
      <c r="C211" s="273"/>
      <c r="D211" s="273"/>
      <c r="E211" s="273"/>
      <c r="F211" s="296" t="s">
        <v>288</v>
      </c>
      <c r="G211" s="273"/>
      <c r="H211" s="273" t="s">
        <v>458</v>
      </c>
      <c r="I211" s="273"/>
      <c r="J211" s="273"/>
      <c r="K211" s="321"/>
    </row>
    <row r="212" s="1" customFormat="1" ht="15" customHeight="1">
      <c r="B212" s="345"/>
      <c r="C212" s="273"/>
      <c r="D212" s="273"/>
      <c r="E212" s="273"/>
      <c r="F212" s="296" t="s">
        <v>292</v>
      </c>
      <c r="G212" s="334"/>
      <c r="H212" s="325" t="s">
        <v>293</v>
      </c>
      <c r="I212" s="325"/>
      <c r="J212" s="325"/>
      <c r="K212" s="346"/>
    </row>
    <row r="213" s="1" customFormat="1" ht="15" customHeight="1">
      <c r="B213" s="345"/>
      <c r="C213" s="273"/>
      <c r="D213" s="273"/>
      <c r="E213" s="273"/>
      <c r="F213" s="296" t="s">
        <v>294</v>
      </c>
      <c r="G213" s="334"/>
      <c r="H213" s="325" t="s">
        <v>459</v>
      </c>
      <c r="I213" s="325"/>
      <c r="J213" s="325"/>
      <c r="K213" s="346"/>
    </row>
    <row r="214" s="1" customFormat="1" ht="15" customHeight="1">
      <c r="B214" s="345"/>
      <c r="C214" s="273"/>
      <c r="D214" s="273"/>
      <c r="E214" s="273"/>
      <c r="F214" s="296"/>
      <c r="G214" s="334"/>
      <c r="H214" s="325"/>
      <c r="I214" s="325"/>
      <c r="J214" s="325"/>
      <c r="K214" s="346"/>
    </row>
    <row r="215" s="1" customFormat="1" ht="15" customHeight="1">
      <c r="B215" s="345"/>
      <c r="C215" s="273" t="s">
        <v>419</v>
      </c>
      <c r="D215" s="273"/>
      <c r="E215" s="273"/>
      <c r="F215" s="296">
        <v>1</v>
      </c>
      <c r="G215" s="334"/>
      <c r="H215" s="325" t="s">
        <v>460</v>
      </c>
      <c r="I215" s="325"/>
      <c r="J215" s="325"/>
      <c r="K215" s="346"/>
    </row>
    <row r="216" s="1" customFormat="1" ht="15" customHeight="1">
      <c r="B216" s="345"/>
      <c r="C216" s="273"/>
      <c r="D216" s="273"/>
      <c r="E216" s="273"/>
      <c r="F216" s="296">
        <v>2</v>
      </c>
      <c r="G216" s="334"/>
      <c r="H216" s="325" t="s">
        <v>461</v>
      </c>
      <c r="I216" s="325"/>
      <c r="J216" s="325"/>
      <c r="K216" s="346"/>
    </row>
    <row r="217" s="1" customFormat="1" ht="15" customHeight="1">
      <c r="B217" s="345"/>
      <c r="C217" s="273"/>
      <c r="D217" s="273"/>
      <c r="E217" s="273"/>
      <c r="F217" s="296">
        <v>3</v>
      </c>
      <c r="G217" s="334"/>
      <c r="H217" s="325" t="s">
        <v>462</v>
      </c>
      <c r="I217" s="325"/>
      <c r="J217" s="325"/>
      <c r="K217" s="346"/>
    </row>
    <row r="218" s="1" customFormat="1" ht="15" customHeight="1">
      <c r="B218" s="345"/>
      <c r="C218" s="273"/>
      <c r="D218" s="273"/>
      <c r="E218" s="273"/>
      <c r="F218" s="296">
        <v>4</v>
      </c>
      <c r="G218" s="334"/>
      <c r="H218" s="325" t="s">
        <v>463</v>
      </c>
      <c r="I218" s="325"/>
      <c r="J218" s="325"/>
      <c r="K218" s="346"/>
    </row>
    <row r="219" s="1" customFormat="1" ht="12.75" customHeight="1">
      <c r="B219" s="347"/>
      <c r="C219" s="348"/>
      <c r="D219" s="348"/>
      <c r="E219" s="348"/>
      <c r="F219" s="348"/>
      <c r="G219" s="348"/>
      <c r="H219" s="348"/>
      <c r="I219" s="348"/>
      <c r="J219" s="348"/>
      <c r="K219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20" ma:contentTypeDescription="Vytvoří nový dokument" ma:contentTypeScope="" ma:versionID="2ed30507bde5883a590afdf1d5d9dc6b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742aaa7823a2d6ff6b23df8dd4790bc2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Odka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9cb2dd-91a4-4f00-a29c-2dee25cc79de}" ma:internalName="TaxCatchAll" ma:showField="CatchAllData" ma:web="9ff150a7-0dd8-4c18-9463-a952d6568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7af5795b-154a-4650-8316-fc4b5658d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dkaz" ma:index="27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f150a7-0dd8-4c18-9463-a952d6568fe2" xsi:nil="true"/>
    <Odkaz xmlns="d4cc1580-2a65-4676-bc43-8335e1d94486">
      <Url xsi:nil="true"/>
      <Description xsi:nil="true"/>
    </Odkaz>
    <DATE xmlns="d4cc1580-2a65-4676-bc43-8335e1d94486" xsi:nil="true"/>
    <lcf76f155ced4ddcb4097134ff3c332f xmlns="d4cc1580-2a65-4676-bc43-8335e1d944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5B0A21-6905-422C-BC57-EE2764361A95}"/>
</file>

<file path=customXml/itemProps2.xml><?xml version="1.0" encoding="utf-8"?>
<ds:datastoreItem xmlns:ds="http://schemas.openxmlformats.org/officeDocument/2006/customXml" ds:itemID="{A31529B2-07DF-4187-AC67-32B71D50236D}"/>
</file>

<file path=customXml/itemProps3.xml><?xml version="1.0" encoding="utf-8"?>
<ds:datastoreItem xmlns:ds="http://schemas.openxmlformats.org/officeDocument/2006/customXml" ds:itemID="{41779669-9E69-4F4E-92F7-3818CCEE9176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Vopařil</dc:creator>
  <cp:lastModifiedBy>Milan Vopařil</cp:lastModifiedBy>
  <dcterms:created xsi:type="dcterms:W3CDTF">2025-08-01T10:45:47Z</dcterms:created>
  <dcterms:modified xsi:type="dcterms:W3CDTF">2025-08-01T10:45:49Z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</Properties>
</file>