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ojekty 2025\79.-2025- INGTOP soutěž\4.- Výměna vrat\"/>
    </mc:Choice>
  </mc:AlternateContent>
  <bookViews>
    <workbookView xWindow="0" yWindow="0" windowWidth="0" windowHeight="0"/>
  </bookViews>
  <sheets>
    <sheet name="Rekapitulace stavby" sheetId="1" r:id="rId1"/>
    <sheet name="04 - VÝMĚNA VRAT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'04 - VÝMĚNA VRAT'!$C$84:$K$138</definedName>
    <definedName name="_xlnm.Print_Area" localSheetId="1">'04 - VÝMĚNA VRAT'!$C$4:$J$39,'04 - VÝMĚNA VRAT'!$C$45:$J$66,'04 - VÝMĚNA VRAT'!$C$72:$K$138</definedName>
    <definedName name="_xlnm.Print_Titles" localSheetId="1">'04 - VÝMĚNA VRAT'!$84:$84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88"/>
  <c r="BH88"/>
  <c r="BG88"/>
  <c r="BF88"/>
  <c r="T88"/>
  <c r="R88"/>
  <c r="P88"/>
  <c r="J82"/>
  <c r="F81"/>
  <c r="F79"/>
  <c r="E77"/>
  <c r="J55"/>
  <c r="F54"/>
  <c r="F52"/>
  <c r="E50"/>
  <c r="J21"/>
  <c r="E21"/>
  <c r="J54"/>
  <c r="J20"/>
  <c r="J18"/>
  <c r="E18"/>
  <c r="F82"/>
  <c r="J17"/>
  <c r="J12"/>
  <c r="J52"/>
  <c r="E7"/>
  <c r="E48"/>
  <c i="1" r="L50"/>
  <c r="AM50"/>
  <c r="AM49"/>
  <c r="L49"/>
  <c r="AM47"/>
  <c r="L47"/>
  <c r="L45"/>
  <c r="L44"/>
  <c i="2" r="J135"/>
  <c r="BK96"/>
  <c r="J105"/>
  <c r="BK114"/>
  <c r="J118"/>
  <c r="BK108"/>
  <c r="J114"/>
  <c r="BK122"/>
  <c r="BK102"/>
  <c r="J110"/>
  <c r="BK105"/>
  <c r="BK110"/>
  <c r="J108"/>
  <c r="J127"/>
  <c r="J102"/>
  <c r="BK135"/>
  <c r="F36"/>
  <c r="J131"/>
  <c r="F34"/>
  <c r="J99"/>
  <c r="BK127"/>
  <c i="1" r="AS54"/>
  <c i="2" r="J88"/>
  <c r="J96"/>
  <c r="J122"/>
  <c r="BK118"/>
  <c r="BK99"/>
  <c r="BK88"/>
  <c r="BK131"/>
  <c r="F35"/>
  <c l="1" r="R87"/>
  <c r="R86"/>
  <c r="P126"/>
  <c r="P87"/>
  <c r="P86"/>
  <c r="P117"/>
  <c r="P116"/>
  <c r="R117"/>
  <c r="T126"/>
  <c r="BK87"/>
  <c r="J87"/>
  <c r="J61"/>
  <c r="BK117"/>
  <c r="J117"/>
  <c r="J63"/>
  <c r="BK126"/>
  <c r="J126"/>
  <c r="J64"/>
  <c r="T87"/>
  <c r="T86"/>
  <c r="T85"/>
  <c r="T117"/>
  <c r="T116"/>
  <c r="R126"/>
  <c r="BK134"/>
  <c r="J134"/>
  <c r="J65"/>
  <c i="1" r="BA55"/>
  <c r="BB55"/>
  <c i="2" r="E75"/>
  <c r="J79"/>
  <c r="J81"/>
  <c r="BE96"/>
  <c r="BE105"/>
  <c r="BE108"/>
  <c r="BE110"/>
  <c r="BE114"/>
  <c r="BE118"/>
  <c r="BE131"/>
  <c i="1" r="BC55"/>
  <c i="2" r="F55"/>
  <c r="BE88"/>
  <c r="BE99"/>
  <c r="BE102"/>
  <c r="BE122"/>
  <c r="BE127"/>
  <c r="BE135"/>
  <c r="J34"/>
  <c i="1" r="AW55"/>
  <c r="BB54"/>
  <c r="W31"/>
  <c r="BC54"/>
  <c r="AY54"/>
  <c i="2" r="F37"/>
  <c i="1" r="BD55"/>
  <c r="BD54"/>
  <c r="W33"/>
  <c r="BA54"/>
  <c r="AW54"/>
  <c r="AK30"/>
  <c i="2" l="1" r="P85"/>
  <c i="1" r="AU55"/>
  <c i="2" r="R116"/>
  <c r="R85"/>
  <c r="BK116"/>
  <c r="J116"/>
  <c r="J62"/>
  <c r="BK86"/>
  <c r="BK85"/>
  <c r="J85"/>
  <c i="1" r="AU54"/>
  <c r="AX54"/>
  <c i="2" r="F33"/>
  <c i="1" r="AZ55"/>
  <c r="AZ54"/>
  <c r="W29"/>
  <c r="W30"/>
  <c i="2" r="J30"/>
  <c i="1" r="AG55"/>
  <c r="AG54"/>
  <c r="AK26"/>
  <c r="W32"/>
  <c i="2" r="J33"/>
  <c i="1" r="AV55"/>
  <c r="AT55"/>
  <c r="AN55"/>
  <c i="2" l="1" r="J59"/>
  <c r="J86"/>
  <c r="J60"/>
  <c r="J39"/>
  <c i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<sst xmlns="http://schemas.openxmlformats.org/spreadsheetml/2006/main">
  <si>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</si>
  <si>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</si>
  <si>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</si>
  <si>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</si>
  <si>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</si>
  <si>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{ea85bf1e-197b-44b8-80c1-176eee9574ac}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</si>
  <si>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</si>
  <si>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</si>
  <si>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</si>
  <si>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</si>
  <si>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</si>
  <si>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</si>
  <si>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</si>
  <si>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</si>
  <si>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79/2025-IV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</si>
  <si>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</si>
  <si>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</si>
  <si>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ČÁST IV. - Snížení energetické náročnosti budovy parc. č. 2037/2, Týniště nad Orlicí</t>
  </si>
  <si>
    <t>KSO:</t>
  </si>
  <si>
    <t/>
  </si>
  <si>
    <t>CC-CZ:</t>
  </si>
  <si>
    <t>Místo:</t>
  </si>
  <si>
    <t xml:space="preserve"> </t>
  </si>
  <si>
    <t>Datum:</t>
  </si>
  <si>
    <t>31. 7. 2025</t>
  </si>
  <si>
    <t>Zadavatel:</t>
  </si>
  <si>
    <t>IČ:</t>
  </si>
  <si>
    <t>INGTOP METAL, s.r.o.</t>
  </si>
  <si>
    <t>DIČ:</t>
  </si>
  <si>
    <t>Účastník:</t>
  </si>
  <si>
    <t>Vyplň údaj</t>
  </si>
  <si>
    <t>Projektant:</t>
  </si>
  <si>
    <t>True</t>
  </si>
  <si>
    <t>Zpracovatel:</t>
  </si>
  <si>
    <t>ING. MILAN VOPAŘIL, DIS,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</si>
  <si>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</si>
  <si>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</si>
  <si>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</si>
  <si>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</si>
  <si>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</si>
  <si>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</si>
  <si>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</si>
  <si>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</si>
  <si>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</si>
  <si>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</si>
  <si>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</si>
  <si>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</si>
  <si>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</si>
  <si>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</si>
  <si>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</si>
  <si>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</si>
  <si>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</si>
  <si>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</si>
  <si>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</si>
  <si>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</si>
  <si>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</si>
  <si>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</si>
  <si>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</si>
  <si>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</si>
  <si>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</si>
  <si>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</si>
  <si>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</si>
  <si>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</si>
  <si>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</si>
  <si>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</si>
  <si>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</si>
  <si>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</si>
  <si>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</si>
  <si>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</si>
  <si>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</si>
  <si>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</si>
  <si>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</si>
  <si>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</si>
  <si>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</si>
  <si>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</si>
  <si>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</si>
  <si>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04</t>
  </si>
  <si>
    <t>VÝMĚNA VRAT</t>
  </si>
  <si>
    <t>STA</t>
  </si>
  <si>
    <t>1</t>
  </si>
  <si>
    <t>{907894b8-4001-4a41-9b49-e4ac722e5d39}</t>
  </si>
  <si>
    <t>2</t>
  </si>
  <si>
    <t>KRYCÍ LIST SOUPISU PRACÍ</t>
  </si>
  <si>
    <t>Objekt:</t>
  </si>
  <si>
    <t>04 - VÝMĚNA VRAT</t>
  </si>
  <si>
    <t xml:space="preserve">Celá stavba pro snížení energetické náročnosti budovy parc. č. 2037/2, Týniště nad Orlicí je rozdělena do ucelených dílčích celků pro: I.	Opláštění budovy II.	Zateplení podhledu střechy  III.	Výměna oken IV.	Výměna vrat V.	Výměna světlíků VI.	Rekonstrukce vytápění, filtrace a náhrada vzduchu VII.	 Elektroinstalace – napojení technologií, vytápění, filtrace a osvětlení Zhotovitel bere na vědomí koordinaci profesí a výstavbu s ostatními částmi dílčích celků.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</si>
  <si>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</si>
  <si>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</si>
  <si>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</si>
  <si>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</si>
  <si>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</si>
  <si>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767 - Konstrukce zámečnické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</si>
  <si>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</si>
  <si>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</si>
  <si>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</si>
  <si>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</si>
  <si>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</si>
  <si>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</si>
  <si>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</si>
  <si>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</si>
  <si>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</si>
  <si>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</si>
  <si>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</si>
  <si>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</si>
  <si>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</si>
  <si>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</si>
  <si>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</si>
  <si>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</si>
  <si>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</si>
  <si>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</si>
  <si>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</si>
  <si>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</si>
  <si>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767</t>
  </si>
  <si>
    <t>Konstrukce zámečnické</t>
  </si>
  <si>
    <t>K</t>
  </si>
  <si>
    <t>767651114</t>
  </si>
  <si>
    <t>Montáž vrat garážových sekčních zajížděcích pod strop pl přes 13 m2</t>
  </si>
  <si>
    <t>kus</t>
  </si>
  <si>
    <t>CS ÚRS 2025 01</t>
  </si>
  <si>
    <t>16</t>
  </si>
  <si>
    <t>-1267740191</t>
  </si>
  <si>
    <t>PP</t>
  </si>
  <si>
    <t>Montáž vrat garážových nebo průmyslových sekčních zajížděcích pod strop, plochy přes 13 m2</t>
  </si>
  <si>
    <t>Online PSC</t>
  </si>
  <si>
    <t>https://podminky.urs.cz/item/CS_URS_2025_01/767651114</t>
  </si>
  <si>
    <t>P</t>
  </si>
  <si>
    <t>Poznámka k položce:_x000d_
systém kování:HS s nosným jeklem_x000d_
prosklený panel: 1ks- 3pole - Vrata D1 + dveře s panikový zámek, klika/klika_x000d_
pohon: průmyslový_x000d_
Vrata D2 a D3 max U=1,50 W/m2K_x000d_
Vrata D1 max U= 1,80 W/m2K</t>
  </si>
  <si>
    <t>VV</t>
  </si>
  <si>
    <t>"Vrata D1 5,0x3,976=19,88m2" 1</t>
  </si>
  <si>
    <t>"Vrata D2 5,0x3,976=19,88m2" 1</t>
  </si>
  <si>
    <t>"Vrata D3 5,0x4,80=24,00m2" 1</t>
  </si>
  <si>
    <t>Součet</t>
  </si>
  <si>
    <t>4</t>
  </si>
  <si>
    <t>M</t>
  </si>
  <si>
    <t>RMAT0004</t>
  </si>
  <si>
    <t>vrata garážová sekční T40 3920x5050 - Vrata D1</t>
  </si>
  <si>
    <t>32</t>
  </si>
  <si>
    <t>1899297619</t>
  </si>
  <si>
    <t xml:space="preserve">Poznámka k položce:_x000d_
Součástí vrat je:_x000d_
VLOŽENÉ DVEŘE S PANIKOVÝM ZÁMKEM KLIKA/KLIKA_x000d_
- Zámek se chová jako panikový ve směru úniku, tj. vnitřní klikou lze zámek kdykoliv odemknout a otevřít dveře (např. evakuace osob při požáru). Z venkovní strany je možné zámek  otevřít _x000d_
SYSTÉM GENERÁLNÍHO KLÍČE ( uzamykací plán bude  upřesněn uživatelem a investorem s dodavatelem před samotnou výrobou ) _x000d_
ČLENĚNÍ DLE SCHÉMA  S PROSKLENÍM_x000d_
V podrobnostech viz D.2.5-Výpisy</t>
  </si>
  <si>
    <t>3</t>
  </si>
  <si>
    <t>RMAT0005</t>
  </si>
  <si>
    <t>vrata garážová sekční T40 3940x5050 - Vrata D2</t>
  </si>
  <si>
    <t>-1048168481</t>
  </si>
  <si>
    <t>Poznámka k položce:_x000d_
V podrobnostech viz D.2.5-Výpisy</t>
  </si>
  <si>
    <t>RMAT0006</t>
  </si>
  <si>
    <t>vrata garážová sekční T40 4760x5040 - vrata D3</t>
  </si>
  <si>
    <t>-1001999709</t>
  </si>
  <si>
    <t>5</t>
  </si>
  <si>
    <t>767651121</t>
  </si>
  <si>
    <t>Montáž vrat garážových sekčních</t>
  </si>
  <si>
    <t>-1948673617</t>
  </si>
  <si>
    <t>Montáž vrat garážových nebo průmyslových příslušenství sekčních vrat kliky se zámkem pro ruční otevírání</t>
  </si>
  <si>
    <t>https://podminky.urs.cz/item/CS_URS_2025_01/767651121</t>
  </si>
  <si>
    <t>6</t>
  </si>
  <si>
    <t>55345889</t>
  </si>
  <si>
    <t>pohon garážových vrat ruční klika se zámkem chrom sada</t>
  </si>
  <si>
    <t>-2041532183</t>
  </si>
  <si>
    <t>7</t>
  </si>
  <si>
    <t>767651126</t>
  </si>
  <si>
    <t>Montáž vrat garážových sekčních elektrického stropního pohonu</t>
  </si>
  <si>
    <t>-2101661048</t>
  </si>
  <si>
    <t>Montáž vrat garážových nebo průmyslových příslušenství sekčních vrat elektrického pohonu</t>
  </si>
  <si>
    <t>https://podminky.urs.cz/item/CS_URS_2025_01/767651126</t>
  </si>
  <si>
    <t>Poznámka k položce:_x000d_
Průmyslový pohon</t>
  </si>
  <si>
    <t>8</t>
  </si>
  <si>
    <t>55345878</t>
  </si>
  <si>
    <t>pohon garážových sekčních a výklopných vrat o síle 1000N max. 50 cyklů denně</t>
  </si>
  <si>
    <t>1730884330</t>
  </si>
  <si>
    <t>VRN</t>
  </si>
  <si>
    <t>Vedlejší rozpočtové náklady</t>
  </si>
  <si>
    <t>VRN1</t>
  </si>
  <si>
    <t>Průzkumné, zeměměřičské a projektové práce</t>
  </si>
  <si>
    <t>9</t>
  </si>
  <si>
    <t>013244000</t>
  </si>
  <si>
    <t>Výrobní dokumentace vrat</t>
  </si>
  <si>
    <t>soubor</t>
  </si>
  <si>
    <t>1024</t>
  </si>
  <si>
    <t>-1951075166</t>
  </si>
  <si>
    <t>Dokumentace pro provádění stavby</t>
  </si>
  <si>
    <t>https://podminky.urs.cz/item/CS_URS_2025_01/013244000</t>
  </si>
  <si>
    <t xml:space="preserve">Poznámka k položce:_x000d_
Zaměření stavby technikem pro _x000d_
Minimální obsah dokumentace:_x000d_
1) Výkres a požadavky na stavební připravenost nosné konstrukce_x000d_
3) Podrobné montážní detaily_x000d_
4) Podrobné výkazy materiálu, prostupů, napoejní elektro a těsnícího materiálu_x000d_
6) Tisk 2 paré + elektronicky návrh </t>
  </si>
  <si>
    <t>10</t>
  </si>
  <si>
    <t>013254000</t>
  </si>
  <si>
    <t>Dokumentace skutečného provedení stavby</t>
  </si>
  <si>
    <t>441692038</t>
  </si>
  <si>
    <t>https://podminky.urs.cz/item/CS_URS_2025_01/013254000</t>
  </si>
  <si>
    <t>Poznámka k položce:_x000d_
Předávací protokoly k vratům, technické listy el. pohonů apod.</t>
  </si>
  <si>
    <t>VRN3</t>
  </si>
  <si>
    <t>Zařízení staveniště</t>
  </si>
  <si>
    <t>032803000</t>
  </si>
  <si>
    <t>Ostatní vybavení staveniště</t>
  </si>
  <si>
    <t>228651694</t>
  </si>
  <si>
    <t>https://podminky.urs.cz/item/CS_URS_2025_01/032803000</t>
  </si>
  <si>
    <t>Poznámka k položce:_x000d_
Přidružená mechanizace (eřáby, vysokozdvižné vozíky, manipulátory aod.) pro dopravu panelů, světlíků, oken apod.</t>
  </si>
  <si>
    <t>14</t>
  </si>
  <si>
    <t>034703000</t>
  </si>
  <si>
    <t>Ochranné konstrukce</t>
  </si>
  <si>
    <t>1907039660</t>
  </si>
  <si>
    <t>https://podminky.urs.cz/item/CS_URS_2025_01/034703000</t>
  </si>
  <si>
    <t>VRN4</t>
  </si>
  <si>
    <t>Inženýrská činnost</t>
  </si>
  <si>
    <t>15</t>
  </si>
  <si>
    <t>045303000</t>
  </si>
  <si>
    <t>Koordinační činnost - předávání a přebírán staveniště mezi jednotlivými dílčími částmi</t>
  </si>
  <si>
    <t>-1311783009</t>
  </si>
  <si>
    <t>https://podminky.urs.cz/item/CS_URS_2025_01/045303000</t>
  </si>
  <si>
    <t>Poznámka k položce:_x000d_
Koordinační činnost profesí pro části:_x000d_
Při montáží vrat bude probíhat koordinace s Částí I. - Opláštění budovy z důvodu na sebe navazujících prací a etapyzace prací._x000d_
Zajištění koordinace s Částí I. - konstrukce pro osazení vrat, ostění a nadpraží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</si>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</sst>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67651114" TargetMode="External" /><Relationship Id="rId2" Type="http://schemas.openxmlformats.org/officeDocument/2006/relationships/hyperlink" Target="https://podminky.urs.cz/item/CS_URS_2025_01/767651121" TargetMode="External" /><Relationship Id="rId3" Type="http://schemas.openxmlformats.org/officeDocument/2006/relationships/hyperlink" Target="https://podminky.urs.cz/item/CS_URS_2025_01/767651126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13254000" TargetMode="External" /><Relationship Id="rId6" Type="http://schemas.openxmlformats.org/officeDocument/2006/relationships/hyperlink" Target="https://podminky.urs.cz/item/CS_URS_2025_01/032803000" TargetMode="External" /><Relationship Id="rId7" Type="http://schemas.openxmlformats.org/officeDocument/2006/relationships/hyperlink" Target="https://podminky.urs.cz/item/CS_URS_2025_01/034703000" TargetMode="External" /><Relationship Id="rId8" Type="http://schemas.openxmlformats.org/officeDocument/2006/relationships/hyperlink" Target="https://podminky.urs.cz/item/CS_URS_2025_01/045303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79/2025-IV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ČÁST IV. - Snížení energetické náročnosti budovy parc. č. 2037/2, Týniště nad Orlicí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31. 7. 2025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INGTOP METAL, s.r.o.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ING. MILAN VOPAŘIL, DIS,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'04 - VÝMĚNA VRAT'!J30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'04 - VÝMĚNA VRAT'!P85</f>
        <v>0</v>
      </c>
      <c r="AV55" s="121">
        <f>'04 - VÝMĚNA VRAT'!J33</f>
        <v>0</v>
      </c>
      <c r="AW55" s="121">
        <f>'04 - VÝMĚNA VRAT'!J34</f>
        <v>0</v>
      </c>
      <c r="AX55" s="121">
        <f>'04 - VÝMĚNA VRAT'!J35</f>
        <v>0</v>
      </c>
      <c r="AY55" s="121">
        <f>'04 - VÝMĚNA VRAT'!J36</f>
        <v>0</v>
      </c>
      <c r="AZ55" s="121">
        <f>'04 - VÝMĚNA VRAT'!F33</f>
        <v>0</v>
      </c>
      <c r="BA55" s="121">
        <f>'04 - VÝMĚNA VRAT'!F34</f>
        <v>0</v>
      </c>
      <c r="BB55" s="121">
        <f>'04 - VÝMĚNA VRAT'!F35</f>
        <v>0</v>
      </c>
      <c r="BC55" s="121">
        <f>'04 - VÝMĚNA VRAT'!F36</f>
        <v>0</v>
      </c>
      <c r="BD55" s="123">
        <f>'04 - VÝMĚNA VRAT'!F37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jQ2s5vne9/a6AfJ9peQbyx3g3wbKyUvfHOKE4f3Mkd7kUvh5dUcUi2oLT/dYkdN5TvnpRGkgRqZKRsqTcpo6lg==" hashValue="kQn2wJ6QTEYU/onY+LsTHA3DAMtM0o2i8PnHUG8nY92VekP6li6X/HeylmxlyRI6TQzCYG9EtzA12GrXVvCIF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4 - VÝMĚNA VRA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ČÁST IV. - Snížení energetické náročnosti budovy parc. č. 2037/2, Týniště nad Orlicí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31. 7. 2025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28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33</v>
      </c>
      <c r="E23" s="39"/>
      <c r="F23" s="39"/>
      <c r="G23" s="39"/>
      <c r="H23" s="39"/>
      <c r="I23" s="129" t="s">
        <v>26</v>
      </c>
      <c r="J23" s="133" t="s">
        <v>19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34</v>
      </c>
      <c r="F24" s="39"/>
      <c r="G24" s="39"/>
      <c r="H24" s="39"/>
      <c r="I24" s="129" t="s">
        <v>28</v>
      </c>
      <c r="J24" s="133" t="s">
        <v>19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5"/>
      <c r="B27" s="136"/>
      <c r="C27" s="135"/>
      <c r="D27" s="135"/>
      <c r="E27" s="137" t="s">
        <v>85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37</v>
      </c>
      <c r="E30" s="39"/>
      <c r="F30" s="39"/>
      <c r="G30" s="39"/>
      <c r="H30" s="39"/>
      <c r="I30" s="39"/>
      <c r="J30" s="141">
        <f>ROUND(J85,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39</v>
      </c>
      <c r="G32" s="39"/>
      <c r="H32" s="39"/>
      <c r="I32" s="142" t="s">
        <v>38</v>
      </c>
      <c r="J32" s="142" t="s">
        <v>40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41</v>
      </c>
      <c r="E33" s="129" t="s">
        <v>42</v>
      </c>
      <c r="F33" s="144">
        <f>ROUND((SUM(BE85:BE138)),  2)</f>
        <v>0</v>
      </c>
      <c r="G33" s="39"/>
      <c r="H33" s="39"/>
      <c r="I33" s="145">
        <v>0.20999999999999999</v>
      </c>
      <c r="J33" s="144">
        <f>ROUND(((SUM(BE85:BE138))*I33),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43</v>
      </c>
      <c r="F34" s="144">
        <f>ROUND((SUM(BF85:BF138)),  2)</f>
        <v>0</v>
      </c>
      <c r="G34" s="39"/>
      <c r="H34" s="39"/>
      <c r="I34" s="145">
        <v>0.12</v>
      </c>
      <c r="J34" s="144">
        <f>ROUND(((SUM(BF85:BF138))*I34),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44</v>
      </c>
      <c r="F35" s="144">
        <f>ROUND((SUM(BG85:BG138)),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45</v>
      </c>
      <c r="F36" s="144">
        <f>ROUND((SUM(BH85:BH138)),  2)</f>
        <v>0</v>
      </c>
      <c r="G36" s="39"/>
      <c r="H36" s="39"/>
      <c r="I36" s="145">
        <v>0.12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46</v>
      </c>
      <c r="F37" s="144">
        <f>ROUND((SUM(BI85:BI138)),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86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ČÁST IV. - Snížení energetické náročnosti budovy parc. č. 2037/2, Týniště nad Orlicí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VÝMĚNA VRAT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31. 7. 2025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INGTOP METAL, s.r.o.</v>
      </c>
      <c r="G54" s="41"/>
      <c r="H54" s="41"/>
      <c r="I54" s="33" t="s">
        <v>31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ING. MILAN VOPAŘIL, DIS,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87</v>
      </c>
      <c r="D57" s="159"/>
      <c r="E57" s="159"/>
      <c r="F57" s="159"/>
      <c r="G57" s="159"/>
      <c r="H57" s="159"/>
      <c r="I57" s="159"/>
      <c r="J57" s="160" t="s">
        <v>88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89</v>
      </c>
    </row>
    <row r="60" s="9" customFormat="1" ht="24.96" customHeight="1">
      <c r="A60" s="9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J86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91</v>
      </c>
      <c r="E61" s="171"/>
      <c r="F61" s="171"/>
      <c r="G61" s="171"/>
      <c r="H61" s="171"/>
      <c r="I61" s="171"/>
      <c r="J61" s="172">
        <f>J87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92</v>
      </c>
      <c r="E62" s="165"/>
      <c r="F62" s="165"/>
      <c r="G62" s="165"/>
      <c r="H62" s="165"/>
      <c r="I62" s="165"/>
      <c r="J62" s="166">
        <f>J116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93</v>
      </c>
      <c r="E63" s="171"/>
      <c r="F63" s="171"/>
      <c r="G63" s="171"/>
      <c r="H63" s="171"/>
      <c r="I63" s="171"/>
      <c r="J63" s="172">
        <f>J117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94</v>
      </c>
      <c r="E64" s="171"/>
      <c r="F64" s="171"/>
      <c r="G64" s="171"/>
      <c r="H64" s="171"/>
      <c r="I64" s="171"/>
      <c r="J64" s="172">
        <f>J126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95</v>
      </c>
      <c r="E65" s="171"/>
      <c r="F65" s="171"/>
      <c r="G65" s="171"/>
      <c r="H65" s="171"/>
      <c r="I65" s="171"/>
      <c r="J65" s="172">
        <f>J134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1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1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96</v>
      </c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57" t="str">
        <f>E7</f>
        <v>ČÁST IV. - Snížení energetické náročnosti budovy parc. č. 2037/2, Týniště nad Orlicí</v>
      </c>
      <c r="F75" s="33"/>
      <c r="G75" s="33"/>
      <c r="H75" s="33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83</v>
      </c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04 - VÝMĚNA VRAT</v>
      </c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31. 7. 2025</v>
      </c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INGTOP METAL, s.r.o.</v>
      </c>
      <c r="G81" s="41"/>
      <c r="H81" s="41"/>
      <c r="I81" s="33" t="s">
        <v>31</v>
      </c>
      <c r="J81" s="37" t="str">
        <f>E21</f>
        <v xml:space="preserve"> </v>
      </c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>ING. MILAN VOPAŘIL, DIS,</v>
      </c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4"/>
      <c r="B84" s="175"/>
      <c r="C84" s="176" t="s">
        <v>97</v>
      </c>
      <c r="D84" s="177" t="s">
        <v>56</v>
      </c>
      <c r="E84" s="177" t="s">
        <v>52</v>
      </c>
      <c r="F84" s="177" t="s">
        <v>53</v>
      </c>
      <c r="G84" s="177" t="s">
        <v>98</v>
      </c>
      <c r="H84" s="177" t="s">
        <v>99</v>
      </c>
      <c r="I84" s="177" t="s">
        <v>100</v>
      </c>
      <c r="J84" s="177" t="s">
        <v>88</v>
      </c>
      <c r="K84" s="178" t="s">
        <v>101</v>
      </c>
      <c r="L84" s="179"/>
      <c r="M84" s="93" t="s">
        <v>19</v>
      </c>
      <c r="N84" s="94" t="s">
        <v>41</v>
      </c>
      <c r="O84" s="94" t="s">
        <v>102</v>
      </c>
      <c r="P84" s="94" t="s">
        <v>103</v>
      </c>
      <c r="Q84" s="94" t="s">
        <v>104</v>
      </c>
      <c r="R84" s="94" t="s">
        <v>105</v>
      </c>
      <c r="S84" s="94" t="s">
        <v>106</v>
      </c>
      <c r="T84" s="95" t="s">
        <v>107</v>
      </c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</row>
    <row r="85" s="2" customFormat="1" ht="22.8" customHeight="1">
      <c r="A85" s="39"/>
      <c r="B85" s="40"/>
      <c r="C85" s="100" t="s">
        <v>108</v>
      </c>
      <c r="D85" s="41"/>
      <c r="E85" s="41"/>
      <c r="F85" s="41"/>
      <c r="G85" s="41"/>
      <c r="H85" s="41"/>
      <c r="I85" s="41"/>
      <c r="J85" s="180">
        <f>BK85</f>
        <v>0</v>
      </c>
      <c r="K85" s="41"/>
      <c r="L85" s="45"/>
      <c r="M85" s="96"/>
      <c r="N85" s="181"/>
      <c r="O85" s="97"/>
      <c r="P85" s="182">
        <f>P86+P116</f>
        <v>0</v>
      </c>
      <c r="Q85" s="97"/>
      <c r="R85" s="182">
        <f>R86+R116</f>
        <v>0.043770000000000003</v>
      </c>
      <c r="S85" s="97"/>
      <c r="T85" s="183">
        <f>T86+T116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89</v>
      </c>
      <c r="BK85" s="184">
        <f>BK86+BK116</f>
        <v>0</v>
      </c>
    </row>
    <row r="86" s="12" customFormat="1" ht="25.92" customHeight="1">
      <c r="A86" s="12"/>
      <c r="B86" s="185"/>
      <c r="C86" s="186"/>
      <c r="D86" s="187" t="s">
        <v>70</v>
      </c>
      <c r="E86" s="188" t="s">
        <v>109</v>
      </c>
      <c r="F86" s="188" t="s">
        <v>110</v>
      </c>
      <c r="G86" s="186"/>
      <c r="H86" s="186"/>
      <c r="I86" s="189"/>
      <c r="J86" s="190">
        <f>BK86</f>
        <v>0</v>
      </c>
      <c r="K86" s="186"/>
      <c r="L86" s="191"/>
      <c r="M86" s="192"/>
      <c r="N86" s="193"/>
      <c r="O86" s="193"/>
      <c r="P86" s="194">
        <f>P87</f>
        <v>0</v>
      </c>
      <c r="Q86" s="193"/>
      <c r="R86" s="194">
        <f>R87</f>
        <v>0.043770000000000003</v>
      </c>
      <c r="S86" s="193"/>
      <c r="T86" s="195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6" t="s">
        <v>81</v>
      </c>
      <c r="AT86" s="197" t="s">
        <v>70</v>
      </c>
      <c r="AU86" s="197" t="s">
        <v>71</v>
      </c>
      <c r="AY86" s="196" t="s">
        <v>111</v>
      </c>
      <c r="BK86" s="198">
        <f>BK87</f>
        <v>0</v>
      </c>
    </row>
    <row r="87" s="12" customFormat="1" ht="22.8" customHeight="1">
      <c r="A87" s="12"/>
      <c r="B87" s="185"/>
      <c r="C87" s="186"/>
      <c r="D87" s="187" t="s">
        <v>70</v>
      </c>
      <c r="E87" s="199" t="s">
        <v>112</v>
      </c>
      <c r="F87" s="199" t="s">
        <v>113</v>
      </c>
      <c r="G87" s="186"/>
      <c r="H87" s="186"/>
      <c r="I87" s="189"/>
      <c r="J87" s="200">
        <f>BK87</f>
        <v>0</v>
      </c>
      <c r="K87" s="186"/>
      <c r="L87" s="191"/>
      <c r="M87" s="192"/>
      <c r="N87" s="193"/>
      <c r="O87" s="193"/>
      <c r="P87" s="194">
        <f>SUM(P88:P115)</f>
        <v>0</v>
      </c>
      <c r="Q87" s="193"/>
      <c r="R87" s="194">
        <f>SUM(R88:R115)</f>
        <v>0.043770000000000003</v>
      </c>
      <c r="S87" s="193"/>
      <c r="T87" s="195">
        <f>SUM(T88:T115)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6" t="s">
        <v>81</v>
      </c>
      <c r="AT87" s="197" t="s">
        <v>70</v>
      </c>
      <c r="AU87" s="197" t="s">
        <v>79</v>
      </c>
      <c r="AY87" s="196" t="s">
        <v>111</v>
      </c>
      <c r="BK87" s="198">
        <f>SUM(BK88:BK115)</f>
        <v>0</v>
      </c>
    </row>
    <row r="88" s="2" customFormat="1" ht="16.5" customHeight="1">
      <c r="A88" s="39"/>
      <c r="B88" s="40"/>
      <c r="C88" s="201" t="s">
        <v>79</v>
      </c>
      <c r="D88" s="201" t="s">
        <v>114</v>
      </c>
      <c r="E88" s="202" t="s">
        <v>115</v>
      </c>
      <c r="F88" s="203" t="s">
        <v>116</v>
      </c>
      <c r="G88" s="204" t="s">
        <v>117</v>
      </c>
      <c r="H88" s="205">
        <v>3</v>
      </c>
      <c r="I88" s="206"/>
      <c r="J88" s="207">
        <f>ROUND(I88*H88,2)</f>
        <v>0</v>
      </c>
      <c r="K88" s="203" t="s">
        <v>118</v>
      </c>
      <c r="L88" s="45"/>
      <c r="M88" s="208" t="s">
        <v>19</v>
      </c>
      <c r="N88" s="209" t="s">
        <v>42</v>
      </c>
      <c r="O88" s="85"/>
      <c r="P88" s="210">
        <f>O88*H88</f>
        <v>0</v>
      </c>
      <c r="Q88" s="210">
        <v>0.00059000000000000003</v>
      </c>
      <c r="R88" s="210">
        <f>Q88*H88</f>
        <v>0.0017700000000000001</v>
      </c>
      <c r="S88" s="210">
        <v>0</v>
      </c>
      <c r="T88" s="21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2" t="s">
        <v>119</v>
      </c>
      <c r="AT88" s="212" t="s">
        <v>114</v>
      </c>
      <c r="AU88" s="212" t="s">
        <v>81</v>
      </c>
      <c r="AY88" s="18" t="s">
        <v>111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8" t="s">
        <v>79</v>
      </c>
      <c r="BK88" s="213">
        <f>ROUND(I88*H88,2)</f>
        <v>0</v>
      </c>
      <c r="BL88" s="18" t="s">
        <v>119</v>
      </c>
      <c r="BM88" s="212" t="s">
        <v>120</v>
      </c>
    </row>
    <row r="89" s="2" customFormat="1">
      <c r="A89" s="39"/>
      <c r="B89" s="40"/>
      <c r="C89" s="41"/>
      <c r="D89" s="214" t="s">
        <v>121</v>
      </c>
      <c r="E89" s="41"/>
      <c r="F89" s="215" t="s">
        <v>122</v>
      </c>
      <c r="G89" s="41"/>
      <c r="H89" s="41"/>
      <c r="I89" s="216"/>
      <c r="J89" s="41"/>
      <c r="K89" s="41"/>
      <c r="L89" s="45"/>
      <c r="M89" s="217"/>
      <c r="N89" s="21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121</v>
      </c>
      <c r="AU89" s="18" t="s">
        <v>81</v>
      </c>
    </row>
    <row r="90" s="2" customFormat="1">
      <c r="A90" s="39"/>
      <c r="B90" s="40"/>
      <c r="C90" s="41"/>
      <c r="D90" s="219" t="s">
        <v>123</v>
      </c>
      <c r="E90" s="41"/>
      <c r="F90" s="220" t="s">
        <v>124</v>
      </c>
      <c r="G90" s="41"/>
      <c r="H90" s="41"/>
      <c r="I90" s="216"/>
      <c r="J90" s="41"/>
      <c r="K90" s="41"/>
      <c r="L90" s="45"/>
      <c r="M90" s="217"/>
      <c r="N90" s="21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123</v>
      </c>
      <c r="AU90" s="18" t="s">
        <v>81</v>
      </c>
    </row>
    <row r="91" s="2" customFormat="1">
      <c r="A91" s="39"/>
      <c r="B91" s="40"/>
      <c r="C91" s="41"/>
      <c r="D91" s="214" t="s">
        <v>125</v>
      </c>
      <c r="E91" s="41"/>
      <c r="F91" s="221" t="s">
        <v>126</v>
      </c>
      <c r="G91" s="41"/>
      <c r="H91" s="41"/>
      <c r="I91" s="216"/>
      <c r="J91" s="41"/>
      <c r="K91" s="41"/>
      <c r="L91" s="45"/>
      <c r="M91" s="217"/>
      <c r="N91" s="21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125</v>
      </c>
      <c r="AU91" s="18" t="s">
        <v>81</v>
      </c>
    </row>
    <row r="92" s="13" customFormat="1">
      <c r="A92" s="13"/>
      <c r="B92" s="222"/>
      <c r="C92" s="223"/>
      <c r="D92" s="214" t="s">
        <v>127</v>
      </c>
      <c r="E92" s="224" t="s">
        <v>19</v>
      </c>
      <c r="F92" s="225" t="s">
        <v>128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127</v>
      </c>
      <c r="AU92" s="232" t="s">
        <v>81</v>
      </c>
      <c r="AV92" s="13" t="s">
        <v>81</v>
      </c>
      <c r="AW92" s="13" t="s">
        <v>32</v>
      </c>
      <c r="AX92" s="13" t="s">
        <v>71</v>
      </c>
      <c r="AY92" s="232" t="s">
        <v>111</v>
      </c>
    </row>
    <row r="93" s="13" customFormat="1">
      <c r="A93" s="13"/>
      <c r="B93" s="222"/>
      <c r="C93" s="223"/>
      <c r="D93" s="214" t="s">
        <v>127</v>
      </c>
      <c r="E93" s="224" t="s">
        <v>19</v>
      </c>
      <c r="F93" s="225" t="s">
        <v>129</v>
      </c>
      <c r="G93" s="223"/>
      <c r="H93" s="226">
        <v>1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2" t="s">
        <v>127</v>
      </c>
      <c r="AU93" s="232" t="s">
        <v>81</v>
      </c>
      <c r="AV93" s="13" t="s">
        <v>81</v>
      </c>
      <c r="AW93" s="13" t="s">
        <v>32</v>
      </c>
      <c r="AX93" s="13" t="s">
        <v>71</v>
      </c>
      <c r="AY93" s="232" t="s">
        <v>111</v>
      </c>
    </row>
    <row r="94" s="13" customFormat="1">
      <c r="A94" s="13"/>
      <c r="B94" s="222"/>
      <c r="C94" s="223"/>
      <c r="D94" s="214" t="s">
        <v>127</v>
      </c>
      <c r="E94" s="224" t="s">
        <v>19</v>
      </c>
      <c r="F94" s="225" t="s">
        <v>130</v>
      </c>
      <c r="G94" s="223"/>
      <c r="H94" s="226">
        <v>1</v>
      </c>
      <c r="I94" s="227"/>
      <c r="J94" s="223"/>
      <c r="K94" s="223"/>
      <c r="L94" s="228"/>
      <c r="M94" s="229"/>
      <c r="N94" s="230"/>
      <c r="O94" s="230"/>
      <c r="P94" s="230"/>
      <c r="Q94" s="230"/>
      <c r="R94" s="230"/>
      <c r="S94" s="230"/>
      <c r="T94" s="23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2" t="s">
        <v>127</v>
      </c>
      <c r="AU94" s="232" t="s">
        <v>81</v>
      </c>
      <c r="AV94" s="13" t="s">
        <v>81</v>
      </c>
      <c r="AW94" s="13" t="s">
        <v>32</v>
      </c>
      <c r="AX94" s="13" t="s">
        <v>71</v>
      </c>
      <c r="AY94" s="232" t="s">
        <v>111</v>
      </c>
    </row>
    <row r="95" s="14" customFormat="1">
      <c r="A95" s="14"/>
      <c r="B95" s="233"/>
      <c r="C95" s="234"/>
      <c r="D95" s="214" t="s">
        <v>127</v>
      </c>
      <c r="E95" s="235" t="s">
        <v>19</v>
      </c>
      <c r="F95" s="236" t="s">
        <v>131</v>
      </c>
      <c r="G95" s="234"/>
      <c r="H95" s="237">
        <v>3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3" t="s">
        <v>127</v>
      </c>
      <c r="AU95" s="243" t="s">
        <v>81</v>
      </c>
      <c r="AV95" s="14" t="s">
        <v>132</v>
      </c>
      <c r="AW95" s="14" t="s">
        <v>32</v>
      </c>
      <c r="AX95" s="14" t="s">
        <v>79</v>
      </c>
      <c r="AY95" s="243" t="s">
        <v>111</v>
      </c>
    </row>
    <row r="96" s="2" customFormat="1" ht="16.5" customHeight="1">
      <c r="A96" s="39"/>
      <c r="B96" s="40"/>
      <c r="C96" s="244" t="s">
        <v>81</v>
      </c>
      <c r="D96" s="244" t="s">
        <v>133</v>
      </c>
      <c r="E96" s="245" t="s">
        <v>134</v>
      </c>
      <c r="F96" s="246" t="s">
        <v>135</v>
      </c>
      <c r="G96" s="247" t="s">
        <v>117</v>
      </c>
      <c r="H96" s="248">
        <v>1</v>
      </c>
      <c r="I96" s="249"/>
      <c r="J96" s="250">
        <f>ROUND(I96*H96,2)</f>
        <v>0</v>
      </c>
      <c r="K96" s="246" t="s">
        <v>19</v>
      </c>
      <c r="L96" s="251"/>
      <c r="M96" s="252" t="s">
        <v>19</v>
      </c>
      <c r="N96" s="253" t="s">
        <v>42</v>
      </c>
      <c r="O96" s="8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2" t="s">
        <v>136</v>
      </c>
      <c r="AT96" s="212" t="s">
        <v>133</v>
      </c>
      <c r="AU96" s="212" t="s">
        <v>81</v>
      </c>
      <c r="AY96" s="18" t="s">
        <v>111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8" t="s">
        <v>79</v>
      </c>
      <c r="BK96" s="213">
        <f>ROUND(I96*H96,2)</f>
        <v>0</v>
      </c>
      <c r="BL96" s="18" t="s">
        <v>119</v>
      </c>
      <c r="BM96" s="212" t="s">
        <v>137</v>
      </c>
    </row>
    <row r="97" s="2" customFormat="1">
      <c r="A97" s="39"/>
      <c r="B97" s="40"/>
      <c r="C97" s="41"/>
      <c r="D97" s="214" t="s">
        <v>121</v>
      </c>
      <c r="E97" s="41"/>
      <c r="F97" s="215" t="s">
        <v>135</v>
      </c>
      <c r="G97" s="41"/>
      <c r="H97" s="41"/>
      <c r="I97" s="216"/>
      <c r="J97" s="41"/>
      <c r="K97" s="41"/>
      <c r="L97" s="45"/>
      <c r="M97" s="217"/>
      <c r="N97" s="21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121</v>
      </c>
      <c r="AU97" s="18" t="s">
        <v>81</v>
      </c>
    </row>
    <row r="98" s="2" customFormat="1">
      <c r="A98" s="39"/>
      <c r="B98" s="40"/>
      <c r="C98" s="41"/>
      <c r="D98" s="214" t="s">
        <v>125</v>
      </c>
      <c r="E98" s="41"/>
      <c r="F98" s="221" t="s">
        <v>138</v>
      </c>
      <c r="G98" s="41"/>
      <c r="H98" s="41"/>
      <c r="I98" s="216"/>
      <c r="J98" s="41"/>
      <c r="K98" s="41"/>
      <c r="L98" s="45"/>
      <c r="M98" s="217"/>
      <c r="N98" s="21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125</v>
      </c>
      <c r="AU98" s="18" t="s">
        <v>81</v>
      </c>
    </row>
    <row r="99" s="2" customFormat="1" ht="16.5" customHeight="1">
      <c r="A99" s="39"/>
      <c r="B99" s="40"/>
      <c r="C99" s="244" t="s">
        <v>139</v>
      </c>
      <c r="D99" s="244" t="s">
        <v>133</v>
      </c>
      <c r="E99" s="245" t="s">
        <v>140</v>
      </c>
      <c r="F99" s="246" t="s">
        <v>141</v>
      </c>
      <c r="G99" s="247" t="s">
        <v>117</v>
      </c>
      <c r="H99" s="248">
        <v>1</v>
      </c>
      <c r="I99" s="249"/>
      <c r="J99" s="250">
        <f>ROUND(I99*H99,2)</f>
        <v>0</v>
      </c>
      <c r="K99" s="246" t="s">
        <v>19</v>
      </c>
      <c r="L99" s="251"/>
      <c r="M99" s="252" t="s">
        <v>19</v>
      </c>
      <c r="N99" s="253" t="s">
        <v>42</v>
      </c>
      <c r="O99" s="85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2" t="s">
        <v>136</v>
      </c>
      <c r="AT99" s="212" t="s">
        <v>133</v>
      </c>
      <c r="AU99" s="212" t="s">
        <v>81</v>
      </c>
      <c r="AY99" s="18" t="s">
        <v>111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8" t="s">
        <v>79</v>
      </c>
      <c r="BK99" s="213">
        <f>ROUND(I99*H99,2)</f>
        <v>0</v>
      </c>
      <c r="BL99" s="18" t="s">
        <v>119</v>
      </c>
      <c r="BM99" s="212" t="s">
        <v>142</v>
      </c>
    </row>
    <row r="100" s="2" customFormat="1">
      <c r="A100" s="39"/>
      <c r="B100" s="40"/>
      <c r="C100" s="41"/>
      <c r="D100" s="214" t="s">
        <v>121</v>
      </c>
      <c r="E100" s="41"/>
      <c r="F100" s="215" t="s">
        <v>141</v>
      </c>
      <c r="G100" s="41"/>
      <c r="H100" s="41"/>
      <c r="I100" s="216"/>
      <c r="J100" s="41"/>
      <c r="K100" s="41"/>
      <c r="L100" s="45"/>
      <c r="M100" s="217"/>
      <c r="N100" s="21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121</v>
      </c>
      <c r="AU100" s="18" t="s">
        <v>81</v>
      </c>
    </row>
    <row r="101" s="2" customFormat="1">
      <c r="A101" s="39"/>
      <c r="B101" s="40"/>
      <c r="C101" s="41"/>
      <c r="D101" s="214" t="s">
        <v>125</v>
      </c>
      <c r="E101" s="41"/>
      <c r="F101" s="221" t="s">
        <v>143</v>
      </c>
      <c r="G101" s="41"/>
      <c r="H101" s="41"/>
      <c r="I101" s="216"/>
      <c r="J101" s="41"/>
      <c r="K101" s="41"/>
      <c r="L101" s="45"/>
      <c r="M101" s="217"/>
      <c r="N101" s="21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125</v>
      </c>
      <c r="AU101" s="18" t="s">
        <v>81</v>
      </c>
    </row>
    <row r="102" s="2" customFormat="1" ht="16.5" customHeight="1">
      <c r="A102" s="39"/>
      <c r="B102" s="40"/>
      <c r="C102" s="244" t="s">
        <v>132</v>
      </c>
      <c r="D102" s="244" t="s">
        <v>133</v>
      </c>
      <c r="E102" s="245" t="s">
        <v>144</v>
      </c>
      <c r="F102" s="246" t="s">
        <v>145</v>
      </c>
      <c r="G102" s="247" t="s">
        <v>117</v>
      </c>
      <c r="H102" s="248">
        <v>1</v>
      </c>
      <c r="I102" s="249"/>
      <c r="J102" s="250">
        <f>ROUND(I102*H102,2)</f>
        <v>0</v>
      </c>
      <c r="K102" s="246" t="s">
        <v>19</v>
      </c>
      <c r="L102" s="251"/>
      <c r="M102" s="252" t="s">
        <v>19</v>
      </c>
      <c r="N102" s="253" t="s">
        <v>42</v>
      </c>
      <c r="O102" s="8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2" t="s">
        <v>136</v>
      </c>
      <c r="AT102" s="212" t="s">
        <v>133</v>
      </c>
      <c r="AU102" s="212" t="s">
        <v>81</v>
      </c>
      <c r="AY102" s="18" t="s">
        <v>111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8" t="s">
        <v>79</v>
      </c>
      <c r="BK102" s="213">
        <f>ROUND(I102*H102,2)</f>
        <v>0</v>
      </c>
      <c r="BL102" s="18" t="s">
        <v>119</v>
      </c>
      <c r="BM102" s="212" t="s">
        <v>146</v>
      </c>
    </row>
    <row r="103" s="2" customFormat="1">
      <c r="A103" s="39"/>
      <c r="B103" s="40"/>
      <c r="C103" s="41"/>
      <c r="D103" s="214" t="s">
        <v>121</v>
      </c>
      <c r="E103" s="41"/>
      <c r="F103" s="215" t="s">
        <v>145</v>
      </c>
      <c r="G103" s="41"/>
      <c r="H103" s="41"/>
      <c r="I103" s="216"/>
      <c r="J103" s="41"/>
      <c r="K103" s="41"/>
      <c r="L103" s="45"/>
      <c r="M103" s="217"/>
      <c r="N103" s="21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121</v>
      </c>
      <c r="AU103" s="18" t="s">
        <v>81</v>
      </c>
    </row>
    <row r="104" s="2" customFormat="1">
      <c r="A104" s="39"/>
      <c r="B104" s="40"/>
      <c r="C104" s="41"/>
      <c r="D104" s="214" t="s">
        <v>125</v>
      </c>
      <c r="E104" s="41"/>
      <c r="F104" s="221" t="s">
        <v>143</v>
      </c>
      <c r="G104" s="41"/>
      <c r="H104" s="41"/>
      <c r="I104" s="216"/>
      <c r="J104" s="41"/>
      <c r="K104" s="41"/>
      <c r="L104" s="45"/>
      <c r="M104" s="217"/>
      <c r="N104" s="21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125</v>
      </c>
      <c r="AU104" s="18" t="s">
        <v>81</v>
      </c>
    </row>
    <row r="105" s="2" customFormat="1" ht="16.5" customHeight="1">
      <c r="A105" s="39"/>
      <c r="B105" s="40"/>
      <c r="C105" s="201" t="s">
        <v>147</v>
      </c>
      <c r="D105" s="201" t="s">
        <v>114</v>
      </c>
      <c r="E105" s="202" t="s">
        <v>148</v>
      </c>
      <c r="F105" s="203" t="s">
        <v>149</v>
      </c>
      <c r="G105" s="204" t="s">
        <v>117</v>
      </c>
      <c r="H105" s="205">
        <v>3</v>
      </c>
      <c r="I105" s="206"/>
      <c r="J105" s="207">
        <f>ROUND(I105*H105,2)</f>
        <v>0</v>
      </c>
      <c r="K105" s="203" t="s">
        <v>118</v>
      </c>
      <c r="L105" s="45"/>
      <c r="M105" s="208" t="s">
        <v>19</v>
      </c>
      <c r="N105" s="209" t="s">
        <v>42</v>
      </c>
      <c r="O105" s="8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2" t="s">
        <v>119</v>
      </c>
      <c r="AT105" s="212" t="s">
        <v>114</v>
      </c>
      <c r="AU105" s="212" t="s">
        <v>81</v>
      </c>
      <c r="AY105" s="18" t="s">
        <v>111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8" t="s">
        <v>79</v>
      </c>
      <c r="BK105" s="213">
        <f>ROUND(I105*H105,2)</f>
        <v>0</v>
      </c>
      <c r="BL105" s="18" t="s">
        <v>119</v>
      </c>
      <c r="BM105" s="212" t="s">
        <v>150</v>
      </c>
    </row>
    <row r="106" s="2" customFormat="1">
      <c r="A106" s="39"/>
      <c r="B106" s="40"/>
      <c r="C106" s="41"/>
      <c r="D106" s="214" t="s">
        <v>121</v>
      </c>
      <c r="E106" s="41"/>
      <c r="F106" s="215" t="s">
        <v>151</v>
      </c>
      <c r="G106" s="41"/>
      <c r="H106" s="41"/>
      <c r="I106" s="216"/>
      <c r="J106" s="41"/>
      <c r="K106" s="41"/>
      <c r="L106" s="45"/>
      <c r="M106" s="217"/>
      <c r="N106" s="21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121</v>
      </c>
      <c r="AU106" s="18" t="s">
        <v>81</v>
      </c>
    </row>
    <row r="107" s="2" customFormat="1">
      <c r="A107" s="39"/>
      <c r="B107" s="40"/>
      <c r="C107" s="41"/>
      <c r="D107" s="219" t="s">
        <v>123</v>
      </c>
      <c r="E107" s="41"/>
      <c r="F107" s="220" t="s">
        <v>152</v>
      </c>
      <c r="G107" s="41"/>
      <c r="H107" s="41"/>
      <c r="I107" s="216"/>
      <c r="J107" s="41"/>
      <c r="K107" s="41"/>
      <c r="L107" s="45"/>
      <c r="M107" s="217"/>
      <c r="N107" s="21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123</v>
      </c>
      <c r="AU107" s="18" t="s">
        <v>81</v>
      </c>
    </row>
    <row r="108" s="2" customFormat="1" ht="16.5" customHeight="1">
      <c r="A108" s="39"/>
      <c r="B108" s="40"/>
      <c r="C108" s="244" t="s">
        <v>153</v>
      </c>
      <c r="D108" s="244" t="s">
        <v>133</v>
      </c>
      <c r="E108" s="245" t="s">
        <v>154</v>
      </c>
      <c r="F108" s="246" t="s">
        <v>155</v>
      </c>
      <c r="G108" s="247" t="s">
        <v>117</v>
      </c>
      <c r="H108" s="248">
        <v>3</v>
      </c>
      <c r="I108" s="249"/>
      <c r="J108" s="250">
        <f>ROUND(I108*H108,2)</f>
        <v>0</v>
      </c>
      <c r="K108" s="246" t="s">
        <v>118</v>
      </c>
      <c r="L108" s="251"/>
      <c r="M108" s="252" t="s">
        <v>19</v>
      </c>
      <c r="N108" s="253" t="s">
        <v>42</v>
      </c>
      <c r="O108" s="85"/>
      <c r="P108" s="210">
        <f>O108*H108</f>
        <v>0</v>
      </c>
      <c r="Q108" s="210">
        <v>0.002</v>
      </c>
      <c r="R108" s="210">
        <f>Q108*H108</f>
        <v>0.0060000000000000001</v>
      </c>
      <c r="S108" s="210">
        <v>0</v>
      </c>
      <c r="T108" s="21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2" t="s">
        <v>136</v>
      </c>
      <c r="AT108" s="212" t="s">
        <v>133</v>
      </c>
      <c r="AU108" s="212" t="s">
        <v>81</v>
      </c>
      <c r="AY108" s="18" t="s">
        <v>111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8" t="s">
        <v>79</v>
      </c>
      <c r="BK108" s="213">
        <f>ROUND(I108*H108,2)</f>
        <v>0</v>
      </c>
      <c r="BL108" s="18" t="s">
        <v>119</v>
      </c>
      <c r="BM108" s="212" t="s">
        <v>156</v>
      </c>
    </row>
    <row r="109" s="2" customFormat="1">
      <c r="A109" s="39"/>
      <c r="B109" s="40"/>
      <c r="C109" s="41"/>
      <c r="D109" s="214" t="s">
        <v>121</v>
      </c>
      <c r="E109" s="41"/>
      <c r="F109" s="215" t="s">
        <v>155</v>
      </c>
      <c r="G109" s="41"/>
      <c r="H109" s="41"/>
      <c r="I109" s="216"/>
      <c r="J109" s="41"/>
      <c r="K109" s="41"/>
      <c r="L109" s="45"/>
      <c r="M109" s="217"/>
      <c r="N109" s="21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121</v>
      </c>
      <c r="AU109" s="18" t="s">
        <v>81</v>
      </c>
    </row>
    <row r="110" s="2" customFormat="1" ht="16.5" customHeight="1">
      <c r="A110" s="39"/>
      <c r="B110" s="40"/>
      <c r="C110" s="201" t="s">
        <v>157</v>
      </c>
      <c r="D110" s="201" t="s">
        <v>114</v>
      </c>
      <c r="E110" s="202" t="s">
        <v>158</v>
      </c>
      <c r="F110" s="203" t="s">
        <v>159</v>
      </c>
      <c r="G110" s="204" t="s">
        <v>117</v>
      </c>
      <c r="H110" s="205">
        <v>3</v>
      </c>
      <c r="I110" s="206"/>
      <c r="J110" s="207">
        <f>ROUND(I110*H110,2)</f>
        <v>0</v>
      </c>
      <c r="K110" s="203" t="s">
        <v>118</v>
      </c>
      <c r="L110" s="45"/>
      <c r="M110" s="208" t="s">
        <v>19</v>
      </c>
      <c r="N110" s="209" t="s">
        <v>42</v>
      </c>
      <c r="O110" s="85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2" t="s">
        <v>119</v>
      </c>
      <c r="AT110" s="212" t="s">
        <v>114</v>
      </c>
      <c r="AU110" s="212" t="s">
        <v>81</v>
      </c>
      <c r="AY110" s="18" t="s">
        <v>111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8" t="s">
        <v>79</v>
      </c>
      <c r="BK110" s="213">
        <f>ROUND(I110*H110,2)</f>
        <v>0</v>
      </c>
      <c r="BL110" s="18" t="s">
        <v>119</v>
      </c>
      <c r="BM110" s="212" t="s">
        <v>160</v>
      </c>
    </row>
    <row r="111" s="2" customFormat="1">
      <c r="A111" s="39"/>
      <c r="B111" s="40"/>
      <c r="C111" s="41"/>
      <c r="D111" s="214" t="s">
        <v>121</v>
      </c>
      <c r="E111" s="41"/>
      <c r="F111" s="215" t="s">
        <v>161</v>
      </c>
      <c r="G111" s="41"/>
      <c r="H111" s="41"/>
      <c r="I111" s="216"/>
      <c r="J111" s="41"/>
      <c r="K111" s="41"/>
      <c r="L111" s="45"/>
      <c r="M111" s="217"/>
      <c r="N111" s="21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121</v>
      </c>
      <c r="AU111" s="18" t="s">
        <v>81</v>
      </c>
    </row>
    <row r="112" s="2" customFormat="1">
      <c r="A112" s="39"/>
      <c r="B112" s="40"/>
      <c r="C112" s="41"/>
      <c r="D112" s="219" t="s">
        <v>123</v>
      </c>
      <c r="E112" s="41"/>
      <c r="F112" s="220" t="s">
        <v>162</v>
      </c>
      <c r="G112" s="41"/>
      <c r="H112" s="41"/>
      <c r="I112" s="216"/>
      <c r="J112" s="41"/>
      <c r="K112" s="41"/>
      <c r="L112" s="45"/>
      <c r="M112" s="217"/>
      <c r="N112" s="21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123</v>
      </c>
      <c r="AU112" s="18" t="s">
        <v>81</v>
      </c>
    </row>
    <row r="113" s="2" customFormat="1">
      <c r="A113" s="39"/>
      <c r="B113" s="40"/>
      <c r="C113" s="41"/>
      <c r="D113" s="214" t="s">
        <v>125</v>
      </c>
      <c r="E113" s="41"/>
      <c r="F113" s="221" t="s">
        <v>163</v>
      </c>
      <c r="G113" s="41"/>
      <c r="H113" s="41"/>
      <c r="I113" s="216"/>
      <c r="J113" s="41"/>
      <c r="K113" s="41"/>
      <c r="L113" s="45"/>
      <c r="M113" s="217"/>
      <c r="N113" s="21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125</v>
      </c>
      <c r="AU113" s="18" t="s">
        <v>81</v>
      </c>
    </row>
    <row r="114" s="2" customFormat="1" ht="16.5" customHeight="1">
      <c r="A114" s="39"/>
      <c r="B114" s="40"/>
      <c r="C114" s="244" t="s">
        <v>164</v>
      </c>
      <c r="D114" s="244" t="s">
        <v>133</v>
      </c>
      <c r="E114" s="245" t="s">
        <v>165</v>
      </c>
      <c r="F114" s="246" t="s">
        <v>166</v>
      </c>
      <c r="G114" s="247" t="s">
        <v>117</v>
      </c>
      <c r="H114" s="248">
        <v>3</v>
      </c>
      <c r="I114" s="249"/>
      <c r="J114" s="250">
        <f>ROUND(I114*H114,2)</f>
        <v>0</v>
      </c>
      <c r="K114" s="246" t="s">
        <v>118</v>
      </c>
      <c r="L114" s="251"/>
      <c r="M114" s="252" t="s">
        <v>19</v>
      </c>
      <c r="N114" s="253" t="s">
        <v>42</v>
      </c>
      <c r="O114" s="85"/>
      <c r="P114" s="210">
        <f>O114*H114</f>
        <v>0</v>
      </c>
      <c r="Q114" s="210">
        <v>0.012</v>
      </c>
      <c r="R114" s="210">
        <f>Q114*H114</f>
        <v>0.036000000000000004</v>
      </c>
      <c r="S114" s="210">
        <v>0</v>
      </c>
      <c r="T114" s="21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2" t="s">
        <v>136</v>
      </c>
      <c r="AT114" s="212" t="s">
        <v>133</v>
      </c>
      <c r="AU114" s="212" t="s">
        <v>81</v>
      </c>
      <c r="AY114" s="18" t="s">
        <v>111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8" t="s">
        <v>79</v>
      </c>
      <c r="BK114" s="213">
        <f>ROUND(I114*H114,2)</f>
        <v>0</v>
      </c>
      <c r="BL114" s="18" t="s">
        <v>119</v>
      </c>
      <c r="BM114" s="212" t="s">
        <v>167</v>
      </c>
    </row>
    <row r="115" s="2" customFormat="1">
      <c r="A115" s="39"/>
      <c r="B115" s="40"/>
      <c r="C115" s="41"/>
      <c r="D115" s="214" t="s">
        <v>121</v>
      </c>
      <c r="E115" s="41"/>
      <c r="F115" s="215" t="s">
        <v>166</v>
      </c>
      <c r="G115" s="41"/>
      <c r="H115" s="41"/>
      <c r="I115" s="216"/>
      <c r="J115" s="41"/>
      <c r="K115" s="41"/>
      <c r="L115" s="45"/>
      <c r="M115" s="217"/>
      <c r="N115" s="21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121</v>
      </c>
      <c r="AU115" s="18" t="s">
        <v>81</v>
      </c>
    </row>
    <row r="116" s="12" customFormat="1" ht="25.92" customHeight="1">
      <c r="A116" s="12"/>
      <c r="B116" s="185"/>
      <c r="C116" s="186"/>
      <c r="D116" s="187" t="s">
        <v>70</v>
      </c>
      <c r="E116" s="188" t="s">
        <v>168</v>
      </c>
      <c r="F116" s="188" t="s">
        <v>169</v>
      </c>
      <c r="G116" s="186"/>
      <c r="H116" s="186"/>
      <c r="I116" s="189"/>
      <c r="J116" s="190">
        <f>BK116</f>
        <v>0</v>
      </c>
      <c r="K116" s="186"/>
      <c r="L116" s="191"/>
      <c r="M116" s="192"/>
      <c r="N116" s="193"/>
      <c r="O116" s="193"/>
      <c r="P116" s="194">
        <f>P117+P126+P134</f>
        <v>0</v>
      </c>
      <c r="Q116" s="193"/>
      <c r="R116" s="194">
        <f>R117+R126+R134</f>
        <v>0</v>
      </c>
      <c r="S116" s="193"/>
      <c r="T116" s="195">
        <f>T117+T126+T134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6" t="s">
        <v>147</v>
      </c>
      <c r="AT116" s="197" t="s">
        <v>70</v>
      </c>
      <c r="AU116" s="197" t="s">
        <v>71</v>
      </c>
      <c r="AY116" s="196" t="s">
        <v>111</v>
      </c>
      <c r="BK116" s="198">
        <f>BK117+BK126+BK134</f>
        <v>0</v>
      </c>
    </row>
    <row r="117" s="12" customFormat="1" ht="22.8" customHeight="1">
      <c r="A117" s="12"/>
      <c r="B117" s="185"/>
      <c r="C117" s="186"/>
      <c r="D117" s="187" t="s">
        <v>70</v>
      </c>
      <c r="E117" s="199" t="s">
        <v>170</v>
      </c>
      <c r="F117" s="199" t="s">
        <v>171</v>
      </c>
      <c r="G117" s="186"/>
      <c r="H117" s="186"/>
      <c r="I117" s="189"/>
      <c r="J117" s="200">
        <f>BK117</f>
        <v>0</v>
      </c>
      <c r="K117" s="186"/>
      <c r="L117" s="191"/>
      <c r="M117" s="192"/>
      <c r="N117" s="193"/>
      <c r="O117" s="193"/>
      <c r="P117" s="194">
        <f>SUM(P118:P125)</f>
        <v>0</v>
      </c>
      <c r="Q117" s="193"/>
      <c r="R117" s="194">
        <f>SUM(R118:R125)</f>
        <v>0</v>
      </c>
      <c r="S117" s="193"/>
      <c r="T117" s="195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6" t="s">
        <v>147</v>
      </c>
      <c r="AT117" s="197" t="s">
        <v>70</v>
      </c>
      <c r="AU117" s="197" t="s">
        <v>79</v>
      </c>
      <c r="AY117" s="196" t="s">
        <v>111</v>
      </c>
      <c r="BK117" s="198">
        <f>SUM(BK118:BK125)</f>
        <v>0</v>
      </c>
    </row>
    <row r="118" s="2" customFormat="1" ht="16.5" customHeight="1">
      <c r="A118" s="39"/>
      <c r="B118" s="40"/>
      <c r="C118" s="201" t="s">
        <v>172</v>
      </c>
      <c r="D118" s="201" t="s">
        <v>114</v>
      </c>
      <c r="E118" s="202" t="s">
        <v>173</v>
      </c>
      <c r="F118" s="203" t="s">
        <v>174</v>
      </c>
      <c r="G118" s="204" t="s">
        <v>175</v>
      </c>
      <c r="H118" s="205">
        <v>1</v>
      </c>
      <c r="I118" s="206"/>
      <c r="J118" s="207">
        <f>ROUND(I118*H118,2)</f>
        <v>0</v>
      </c>
      <c r="K118" s="203" t="s">
        <v>118</v>
      </c>
      <c r="L118" s="45"/>
      <c r="M118" s="208" t="s">
        <v>19</v>
      </c>
      <c r="N118" s="209" t="s">
        <v>42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2" t="s">
        <v>176</v>
      </c>
      <c r="AT118" s="212" t="s">
        <v>114</v>
      </c>
      <c r="AU118" s="212" t="s">
        <v>81</v>
      </c>
      <c r="AY118" s="18" t="s">
        <v>111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8" t="s">
        <v>79</v>
      </c>
      <c r="BK118" s="213">
        <f>ROUND(I118*H118,2)</f>
        <v>0</v>
      </c>
      <c r="BL118" s="18" t="s">
        <v>176</v>
      </c>
      <c r="BM118" s="212" t="s">
        <v>177</v>
      </c>
    </row>
    <row r="119" s="2" customFormat="1">
      <c r="A119" s="39"/>
      <c r="B119" s="40"/>
      <c r="C119" s="41"/>
      <c r="D119" s="214" t="s">
        <v>121</v>
      </c>
      <c r="E119" s="41"/>
      <c r="F119" s="215" t="s">
        <v>178</v>
      </c>
      <c r="G119" s="41"/>
      <c r="H119" s="41"/>
      <c r="I119" s="216"/>
      <c r="J119" s="41"/>
      <c r="K119" s="41"/>
      <c r="L119" s="45"/>
      <c r="M119" s="217"/>
      <c r="N119" s="21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121</v>
      </c>
      <c r="AU119" s="18" t="s">
        <v>81</v>
      </c>
    </row>
    <row r="120" s="2" customFormat="1">
      <c r="A120" s="39"/>
      <c r="B120" s="40"/>
      <c r="C120" s="41"/>
      <c r="D120" s="219" t="s">
        <v>123</v>
      </c>
      <c r="E120" s="41"/>
      <c r="F120" s="220" t="s">
        <v>179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123</v>
      </c>
      <c r="AU120" s="18" t="s">
        <v>81</v>
      </c>
    </row>
    <row r="121" s="2" customFormat="1">
      <c r="A121" s="39"/>
      <c r="B121" s="40"/>
      <c r="C121" s="41"/>
      <c r="D121" s="214" t="s">
        <v>125</v>
      </c>
      <c r="E121" s="41"/>
      <c r="F121" s="221" t="s">
        <v>180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125</v>
      </c>
      <c r="AU121" s="18" t="s">
        <v>81</v>
      </c>
    </row>
    <row r="122" s="2" customFormat="1" ht="16.5" customHeight="1">
      <c r="A122" s="39"/>
      <c r="B122" s="40"/>
      <c r="C122" s="201" t="s">
        <v>181</v>
      </c>
      <c r="D122" s="201" t="s">
        <v>114</v>
      </c>
      <c r="E122" s="202" t="s">
        <v>182</v>
      </c>
      <c r="F122" s="203" t="s">
        <v>183</v>
      </c>
      <c r="G122" s="204" t="s">
        <v>175</v>
      </c>
      <c r="H122" s="205">
        <v>1</v>
      </c>
      <c r="I122" s="206"/>
      <c r="J122" s="207">
        <f>ROUND(I122*H122,2)</f>
        <v>0</v>
      </c>
      <c r="K122" s="203" t="s">
        <v>118</v>
      </c>
      <c r="L122" s="45"/>
      <c r="M122" s="208" t="s">
        <v>19</v>
      </c>
      <c r="N122" s="209" t="s">
        <v>42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2" t="s">
        <v>176</v>
      </c>
      <c r="AT122" s="212" t="s">
        <v>114</v>
      </c>
      <c r="AU122" s="212" t="s">
        <v>81</v>
      </c>
      <c r="AY122" s="18" t="s">
        <v>111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8" t="s">
        <v>79</v>
      </c>
      <c r="BK122" s="213">
        <f>ROUND(I122*H122,2)</f>
        <v>0</v>
      </c>
      <c r="BL122" s="18" t="s">
        <v>176</v>
      </c>
      <c r="BM122" s="212" t="s">
        <v>184</v>
      </c>
    </row>
    <row r="123" s="2" customFormat="1">
      <c r="A123" s="39"/>
      <c r="B123" s="40"/>
      <c r="C123" s="41"/>
      <c r="D123" s="214" t="s">
        <v>121</v>
      </c>
      <c r="E123" s="41"/>
      <c r="F123" s="215" t="s">
        <v>183</v>
      </c>
      <c r="G123" s="41"/>
      <c r="H123" s="41"/>
      <c r="I123" s="216"/>
      <c r="J123" s="41"/>
      <c r="K123" s="41"/>
      <c r="L123" s="45"/>
      <c r="M123" s="217"/>
      <c r="N123" s="21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121</v>
      </c>
      <c r="AU123" s="18" t="s">
        <v>81</v>
      </c>
    </row>
    <row r="124" s="2" customFormat="1">
      <c r="A124" s="39"/>
      <c r="B124" s="40"/>
      <c r="C124" s="41"/>
      <c r="D124" s="219" t="s">
        <v>123</v>
      </c>
      <c r="E124" s="41"/>
      <c r="F124" s="220" t="s">
        <v>185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123</v>
      </c>
      <c r="AU124" s="18" t="s">
        <v>81</v>
      </c>
    </row>
    <row r="125" s="2" customFormat="1">
      <c r="A125" s="39"/>
      <c r="B125" s="40"/>
      <c r="C125" s="41"/>
      <c r="D125" s="214" t="s">
        <v>125</v>
      </c>
      <c r="E125" s="41"/>
      <c r="F125" s="221" t="s">
        <v>186</v>
      </c>
      <c r="G125" s="41"/>
      <c r="H125" s="41"/>
      <c r="I125" s="216"/>
      <c r="J125" s="41"/>
      <c r="K125" s="41"/>
      <c r="L125" s="45"/>
      <c r="M125" s="217"/>
      <c r="N125" s="21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125</v>
      </c>
      <c r="AU125" s="18" t="s">
        <v>81</v>
      </c>
    </row>
    <row r="126" s="12" customFormat="1" ht="22.8" customHeight="1">
      <c r="A126" s="12"/>
      <c r="B126" s="185"/>
      <c r="C126" s="186"/>
      <c r="D126" s="187" t="s">
        <v>70</v>
      </c>
      <c r="E126" s="199" t="s">
        <v>187</v>
      </c>
      <c r="F126" s="199" t="s">
        <v>188</v>
      </c>
      <c r="G126" s="186"/>
      <c r="H126" s="186"/>
      <c r="I126" s="189"/>
      <c r="J126" s="200">
        <f>BK126</f>
        <v>0</v>
      </c>
      <c r="K126" s="186"/>
      <c r="L126" s="191"/>
      <c r="M126" s="192"/>
      <c r="N126" s="193"/>
      <c r="O126" s="193"/>
      <c r="P126" s="194">
        <f>SUM(P127:P133)</f>
        <v>0</v>
      </c>
      <c r="Q126" s="193"/>
      <c r="R126" s="194">
        <f>SUM(R127:R133)</f>
        <v>0</v>
      </c>
      <c r="S126" s="193"/>
      <c r="T126" s="195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6" t="s">
        <v>147</v>
      </c>
      <c r="AT126" s="197" t="s">
        <v>70</v>
      </c>
      <c r="AU126" s="197" t="s">
        <v>79</v>
      </c>
      <c r="AY126" s="196" t="s">
        <v>111</v>
      </c>
      <c r="BK126" s="198">
        <f>SUM(BK127:BK133)</f>
        <v>0</v>
      </c>
    </row>
    <row r="127" s="2" customFormat="1" ht="16.5" customHeight="1">
      <c r="A127" s="39"/>
      <c r="B127" s="40"/>
      <c r="C127" s="201" t="s">
        <v>8</v>
      </c>
      <c r="D127" s="201" t="s">
        <v>114</v>
      </c>
      <c r="E127" s="202" t="s">
        <v>189</v>
      </c>
      <c r="F127" s="203" t="s">
        <v>190</v>
      </c>
      <c r="G127" s="204" t="s">
        <v>175</v>
      </c>
      <c r="H127" s="205">
        <v>1</v>
      </c>
      <c r="I127" s="206"/>
      <c r="J127" s="207">
        <f>ROUND(I127*H127,2)</f>
        <v>0</v>
      </c>
      <c r="K127" s="203" t="s">
        <v>118</v>
      </c>
      <c r="L127" s="45"/>
      <c r="M127" s="208" t="s">
        <v>19</v>
      </c>
      <c r="N127" s="209" t="s">
        <v>42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2" t="s">
        <v>176</v>
      </c>
      <c r="AT127" s="212" t="s">
        <v>114</v>
      </c>
      <c r="AU127" s="212" t="s">
        <v>81</v>
      </c>
      <c r="AY127" s="18" t="s">
        <v>111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8" t="s">
        <v>79</v>
      </c>
      <c r="BK127" s="213">
        <f>ROUND(I127*H127,2)</f>
        <v>0</v>
      </c>
      <c r="BL127" s="18" t="s">
        <v>176</v>
      </c>
      <c r="BM127" s="212" t="s">
        <v>191</v>
      </c>
    </row>
    <row r="128" s="2" customFormat="1">
      <c r="A128" s="39"/>
      <c r="B128" s="40"/>
      <c r="C128" s="41"/>
      <c r="D128" s="214" t="s">
        <v>121</v>
      </c>
      <c r="E128" s="41"/>
      <c r="F128" s="215" t="s">
        <v>190</v>
      </c>
      <c r="G128" s="41"/>
      <c r="H128" s="41"/>
      <c r="I128" s="216"/>
      <c r="J128" s="41"/>
      <c r="K128" s="41"/>
      <c r="L128" s="45"/>
      <c r="M128" s="217"/>
      <c r="N128" s="21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121</v>
      </c>
      <c r="AU128" s="18" t="s">
        <v>81</v>
      </c>
    </row>
    <row r="129" s="2" customFormat="1">
      <c r="A129" s="39"/>
      <c r="B129" s="40"/>
      <c r="C129" s="41"/>
      <c r="D129" s="219" t="s">
        <v>123</v>
      </c>
      <c r="E129" s="41"/>
      <c r="F129" s="220" t="s">
        <v>192</v>
      </c>
      <c r="G129" s="41"/>
      <c r="H129" s="41"/>
      <c r="I129" s="216"/>
      <c r="J129" s="41"/>
      <c r="K129" s="41"/>
      <c r="L129" s="45"/>
      <c r="M129" s="217"/>
      <c r="N129" s="21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123</v>
      </c>
      <c r="AU129" s="18" t="s">
        <v>81</v>
      </c>
    </row>
    <row r="130" s="2" customFormat="1">
      <c r="A130" s="39"/>
      <c r="B130" s="40"/>
      <c r="C130" s="41"/>
      <c r="D130" s="214" t="s">
        <v>125</v>
      </c>
      <c r="E130" s="41"/>
      <c r="F130" s="221" t="s">
        <v>193</v>
      </c>
      <c r="G130" s="41"/>
      <c r="H130" s="41"/>
      <c r="I130" s="216"/>
      <c r="J130" s="41"/>
      <c r="K130" s="41"/>
      <c r="L130" s="45"/>
      <c r="M130" s="217"/>
      <c r="N130" s="21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125</v>
      </c>
      <c r="AU130" s="18" t="s">
        <v>81</v>
      </c>
    </row>
    <row r="131" s="2" customFormat="1" ht="16.5" customHeight="1">
      <c r="A131" s="39"/>
      <c r="B131" s="40"/>
      <c r="C131" s="201" t="s">
        <v>194</v>
      </c>
      <c r="D131" s="201" t="s">
        <v>114</v>
      </c>
      <c r="E131" s="202" t="s">
        <v>195</v>
      </c>
      <c r="F131" s="203" t="s">
        <v>196</v>
      </c>
      <c r="G131" s="204" t="s">
        <v>175</v>
      </c>
      <c r="H131" s="205">
        <v>1</v>
      </c>
      <c r="I131" s="206"/>
      <c r="J131" s="207">
        <f>ROUND(I131*H131,2)</f>
        <v>0</v>
      </c>
      <c r="K131" s="203" t="s">
        <v>118</v>
      </c>
      <c r="L131" s="45"/>
      <c r="M131" s="208" t="s">
        <v>19</v>
      </c>
      <c r="N131" s="209" t="s">
        <v>42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2" t="s">
        <v>176</v>
      </c>
      <c r="AT131" s="212" t="s">
        <v>114</v>
      </c>
      <c r="AU131" s="212" t="s">
        <v>81</v>
      </c>
      <c r="AY131" s="18" t="s">
        <v>111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8" t="s">
        <v>79</v>
      </c>
      <c r="BK131" s="213">
        <f>ROUND(I131*H131,2)</f>
        <v>0</v>
      </c>
      <c r="BL131" s="18" t="s">
        <v>176</v>
      </c>
      <c r="BM131" s="212" t="s">
        <v>197</v>
      </c>
    </row>
    <row r="132" s="2" customFormat="1">
      <c r="A132" s="39"/>
      <c r="B132" s="40"/>
      <c r="C132" s="41"/>
      <c r="D132" s="214" t="s">
        <v>121</v>
      </c>
      <c r="E132" s="41"/>
      <c r="F132" s="215" t="s">
        <v>196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121</v>
      </c>
      <c r="AU132" s="18" t="s">
        <v>81</v>
      </c>
    </row>
    <row r="133" s="2" customFormat="1">
      <c r="A133" s="39"/>
      <c r="B133" s="40"/>
      <c r="C133" s="41"/>
      <c r="D133" s="219" t="s">
        <v>123</v>
      </c>
      <c r="E133" s="41"/>
      <c r="F133" s="220" t="s">
        <v>198</v>
      </c>
      <c r="G133" s="41"/>
      <c r="H133" s="41"/>
      <c r="I133" s="216"/>
      <c r="J133" s="41"/>
      <c r="K133" s="41"/>
      <c r="L133" s="45"/>
      <c r="M133" s="217"/>
      <c r="N133" s="21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123</v>
      </c>
      <c r="AU133" s="18" t="s">
        <v>81</v>
      </c>
    </row>
    <row r="134" s="12" customFormat="1" ht="22.8" customHeight="1">
      <c r="A134" s="12"/>
      <c r="B134" s="185"/>
      <c r="C134" s="186"/>
      <c r="D134" s="187" t="s">
        <v>70</v>
      </c>
      <c r="E134" s="199" t="s">
        <v>199</v>
      </c>
      <c r="F134" s="199" t="s">
        <v>200</v>
      </c>
      <c r="G134" s="186"/>
      <c r="H134" s="186"/>
      <c r="I134" s="189"/>
      <c r="J134" s="200">
        <f>BK134</f>
        <v>0</v>
      </c>
      <c r="K134" s="186"/>
      <c r="L134" s="191"/>
      <c r="M134" s="192"/>
      <c r="N134" s="193"/>
      <c r="O134" s="193"/>
      <c r="P134" s="194">
        <f>SUM(P135:P138)</f>
        <v>0</v>
      </c>
      <c r="Q134" s="193"/>
      <c r="R134" s="194">
        <f>SUM(R135:R138)</f>
        <v>0</v>
      </c>
      <c r="S134" s="193"/>
      <c r="T134" s="195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6" t="s">
        <v>147</v>
      </c>
      <c r="AT134" s="197" t="s">
        <v>70</v>
      </c>
      <c r="AU134" s="197" t="s">
        <v>79</v>
      </c>
      <c r="AY134" s="196" t="s">
        <v>111</v>
      </c>
      <c r="BK134" s="198">
        <f>SUM(BK135:BK138)</f>
        <v>0</v>
      </c>
    </row>
    <row r="135" s="2" customFormat="1" ht="16.5" customHeight="1">
      <c r="A135" s="39"/>
      <c r="B135" s="40"/>
      <c r="C135" s="201" t="s">
        <v>201</v>
      </c>
      <c r="D135" s="201" t="s">
        <v>114</v>
      </c>
      <c r="E135" s="202" t="s">
        <v>202</v>
      </c>
      <c r="F135" s="203" t="s">
        <v>203</v>
      </c>
      <c r="G135" s="204" t="s">
        <v>175</v>
      </c>
      <c r="H135" s="205">
        <v>1</v>
      </c>
      <c r="I135" s="206"/>
      <c r="J135" s="207">
        <f>ROUND(I135*H135,2)</f>
        <v>0</v>
      </c>
      <c r="K135" s="203" t="s">
        <v>118</v>
      </c>
      <c r="L135" s="45"/>
      <c r="M135" s="208" t="s">
        <v>19</v>
      </c>
      <c r="N135" s="209" t="s">
        <v>42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176</v>
      </c>
      <c r="AT135" s="212" t="s">
        <v>114</v>
      </c>
      <c r="AU135" s="212" t="s">
        <v>81</v>
      </c>
      <c r="AY135" s="18" t="s">
        <v>111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79</v>
      </c>
      <c r="BK135" s="213">
        <f>ROUND(I135*H135,2)</f>
        <v>0</v>
      </c>
      <c r="BL135" s="18" t="s">
        <v>176</v>
      </c>
      <c r="BM135" s="212" t="s">
        <v>204</v>
      </c>
    </row>
    <row r="136" s="2" customFormat="1">
      <c r="A136" s="39"/>
      <c r="B136" s="40"/>
      <c r="C136" s="41"/>
      <c r="D136" s="214" t="s">
        <v>121</v>
      </c>
      <c r="E136" s="41"/>
      <c r="F136" s="215" t="s">
        <v>203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121</v>
      </c>
      <c r="AU136" s="18" t="s">
        <v>81</v>
      </c>
    </row>
    <row r="137" s="2" customFormat="1">
      <c r="A137" s="39"/>
      <c r="B137" s="40"/>
      <c r="C137" s="41"/>
      <c r="D137" s="219" t="s">
        <v>123</v>
      </c>
      <c r="E137" s="41"/>
      <c r="F137" s="220" t="s">
        <v>205</v>
      </c>
      <c r="G137" s="41"/>
      <c r="H137" s="41"/>
      <c r="I137" s="216"/>
      <c r="J137" s="41"/>
      <c r="K137" s="41"/>
      <c r="L137" s="45"/>
      <c r="M137" s="217"/>
      <c r="N137" s="21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123</v>
      </c>
      <c r="AU137" s="18" t="s">
        <v>81</v>
      </c>
    </row>
    <row r="138" s="2" customFormat="1">
      <c r="A138" s="39"/>
      <c r="B138" s="40"/>
      <c r="C138" s="41"/>
      <c r="D138" s="214" t="s">
        <v>125</v>
      </c>
      <c r="E138" s="41"/>
      <c r="F138" s="221" t="s">
        <v>206</v>
      </c>
      <c r="G138" s="41"/>
      <c r="H138" s="41"/>
      <c r="I138" s="216"/>
      <c r="J138" s="41"/>
      <c r="K138" s="41"/>
      <c r="L138" s="45"/>
      <c r="M138" s="254"/>
      <c r="N138" s="255"/>
      <c r="O138" s="256"/>
      <c r="P138" s="256"/>
      <c r="Q138" s="256"/>
      <c r="R138" s="256"/>
      <c r="S138" s="256"/>
      <c r="T138" s="257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125</v>
      </c>
      <c r="AU138" s="18" t="s">
        <v>81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wlYgN8ZmVYdgOlwXidAk1f6UWPhHtcygnQHeutJ6/+0y4jkJycQPVMj+v96fJMTDKW3xCSi3tmoR1Xy5O/msFg==" hashValue="ypm+cafKPN6yo96gn6fZPLE4rKv9fOX9DBby0x0QYF9RENm9aJ53uix1kwp0WZR3q6+8Rekq4moXAsV+rCaQcQ==" algorithmName="SHA-512" password="CC35"/>
  <autoFilter ref="C84:K13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1/767651114"/>
    <hyperlink ref="F107" r:id="rId2" display="https://podminky.urs.cz/item/CS_URS_2025_01/767651121"/>
    <hyperlink ref="F112" r:id="rId3" display="https://podminky.urs.cz/item/CS_URS_2025_01/767651126"/>
    <hyperlink ref="F120" r:id="rId4" display="https://podminky.urs.cz/item/CS_URS_2025_01/013244000"/>
    <hyperlink ref="F124" r:id="rId5" display="https://podminky.urs.cz/item/CS_URS_2025_01/013254000"/>
    <hyperlink ref="F129" r:id="rId6" display="https://podminky.urs.cz/item/CS_URS_2025_01/032803000"/>
    <hyperlink ref="F133" r:id="rId7" display="https://podminky.urs.cz/item/CS_URS_2025_01/034703000"/>
    <hyperlink ref="F137" r:id="rId8" display="https://podminky.urs.cz/item/CS_URS_2025_01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8" customWidth="1"/>
    <col min="2" max="2" width="1.667969" style="258" customWidth="1"/>
    <col min="3" max="4" width="5" style="258" customWidth="1"/>
    <col min="5" max="5" width="11.66016" style="258" customWidth="1"/>
    <col min="6" max="6" width="9.160156" style="258" customWidth="1"/>
    <col min="7" max="7" width="5" style="258" customWidth="1"/>
    <col min="8" max="8" width="77.83203" style="258" customWidth="1"/>
    <col min="9" max="10" width="20" style="258" customWidth="1"/>
    <col min="11" max="11" width="1.667969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5" customFormat="1" ht="45" customHeight="1">
      <c r="B3" s="262"/>
      <c r="C3" s="263" t="s">
        <v>207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208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209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210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211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212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213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214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215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216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217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78</v>
      </c>
      <c r="F18" s="269" t="s">
        <v>218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219</v>
      </c>
      <c r="F19" s="269" t="s">
        <v>220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221</v>
      </c>
      <c r="F20" s="269" t="s">
        <v>222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223</v>
      </c>
      <c r="F21" s="269" t="s">
        <v>224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225</v>
      </c>
      <c r="F22" s="269" t="s">
        <v>226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227</v>
      </c>
      <c r="F23" s="269" t="s">
        <v>228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229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230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231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232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233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234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235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236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237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97</v>
      </c>
      <c r="F36" s="269"/>
      <c r="G36" s="269" t="s">
        <v>238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239</v>
      </c>
      <c r="F37" s="269"/>
      <c r="G37" s="269" t="s">
        <v>240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52</v>
      </c>
      <c r="F38" s="269"/>
      <c r="G38" s="269" t="s">
        <v>241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53</v>
      </c>
      <c r="F39" s="269"/>
      <c r="G39" s="269" t="s">
        <v>242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98</v>
      </c>
      <c r="F40" s="269"/>
      <c r="G40" s="269" t="s">
        <v>243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99</v>
      </c>
      <c r="F41" s="269"/>
      <c r="G41" s="269" t="s">
        <v>244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245</v>
      </c>
      <c r="F42" s="269"/>
      <c r="G42" s="269" t="s">
        <v>246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247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248</v>
      </c>
      <c r="F44" s="269"/>
      <c r="G44" s="269" t="s">
        <v>249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101</v>
      </c>
      <c r="F45" s="269"/>
      <c r="G45" s="269" t="s">
        <v>250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251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252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253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254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255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256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257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258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259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260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261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262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263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264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265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266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267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268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269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270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271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272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273</v>
      </c>
      <c r="D76" s="287"/>
      <c r="E76" s="287"/>
      <c r="F76" s="287" t="s">
        <v>274</v>
      </c>
      <c r="G76" s="288"/>
      <c r="H76" s="287" t="s">
        <v>53</v>
      </c>
      <c r="I76" s="287" t="s">
        <v>56</v>
      </c>
      <c r="J76" s="287" t="s">
        <v>275</v>
      </c>
      <c r="K76" s="286"/>
    </row>
    <row r="77" s="1" customFormat="1" ht="17.25" customHeight="1">
      <c r="B77" s="284"/>
      <c r="C77" s="289" t="s">
        <v>276</v>
      </c>
      <c r="D77" s="289"/>
      <c r="E77" s="289"/>
      <c r="F77" s="290" t="s">
        <v>277</v>
      </c>
      <c r="G77" s="291"/>
      <c r="H77" s="289"/>
      <c r="I77" s="289"/>
      <c r="J77" s="289" t="s">
        <v>278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52</v>
      </c>
      <c r="D79" s="294"/>
      <c r="E79" s="294"/>
      <c r="F79" s="295" t="s">
        <v>279</v>
      </c>
      <c r="G79" s="296"/>
      <c r="H79" s="272" t="s">
        <v>280</v>
      </c>
      <c r="I79" s="272" t="s">
        <v>281</v>
      </c>
      <c r="J79" s="272">
        <v>20</v>
      </c>
      <c r="K79" s="286"/>
    </row>
    <row r="80" s="1" customFormat="1" ht="15" customHeight="1">
      <c r="B80" s="284"/>
      <c r="C80" s="272" t="s">
        <v>282</v>
      </c>
      <c r="D80" s="272"/>
      <c r="E80" s="272"/>
      <c r="F80" s="295" t="s">
        <v>279</v>
      </c>
      <c r="G80" s="296"/>
      <c r="H80" s="272" t="s">
        <v>283</v>
      </c>
      <c r="I80" s="272" t="s">
        <v>281</v>
      </c>
      <c r="J80" s="272">
        <v>120</v>
      </c>
      <c r="K80" s="286"/>
    </row>
    <row r="81" s="1" customFormat="1" ht="15" customHeight="1">
      <c r="B81" s="297"/>
      <c r="C81" s="272" t="s">
        <v>284</v>
      </c>
      <c r="D81" s="272"/>
      <c r="E81" s="272"/>
      <c r="F81" s="295" t="s">
        <v>285</v>
      </c>
      <c r="G81" s="296"/>
      <c r="H81" s="272" t="s">
        <v>286</v>
      </c>
      <c r="I81" s="272" t="s">
        <v>281</v>
      </c>
      <c r="J81" s="272">
        <v>50</v>
      </c>
      <c r="K81" s="286"/>
    </row>
    <row r="82" s="1" customFormat="1" ht="15" customHeight="1">
      <c r="B82" s="297"/>
      <c r="C82" s="272" t="s">
        <v>287</v>
      </c>
      <c r="D82" s="272"/>
      <c r="E82" s="272"/>
      <c r="F82" s="295" t="s">
        <v>279</v>
      </c>
      <c r="G82" s="296"/>
      <c r="H82" s="272" t="s">
        <v>288</v>
      </c>
      <c r="I82" s="272" t="s">
        <v>289</v>
      </c>
      <c r="J82" s="272"/>
      <c r="K82" s="286"/>
    </row>
    <row r="83" s="1" customFormat="1" ht="15" customHeight="1">
      <c r="B83" s="297"/>
      <c r="C83" s="298" t="s">
        <v>290</v>
      </c>
      <c r="D83" s="298"/>
      <c r="E83" s="298"/>
      <c r="F83" s="299" t="s">
        <v>285</v>
      </c>
      <c r="G83" s="298"/>
      <c r="H83" s="298" t="s">
        <v>291</v>
      </c>
      <c r="I83" s="298" t="s">
        <v>281</v>
      </c>
      <c r="J83" s="298">
        <v>15</v>
      </c>
      <c r="K83" s="286"/>
    </row>
    <row r="84" s="1" customFormat="1" ht="15" customHeight="1">
      <c r="B84" s="297"/>
      <c r="C84" s="298" t="s">
        <v>292</v>
      </c>
      <c r="D84" s="298"/>
      <c r="E84" s="298"/>
      <c r="F84" s="299" t="s">
        <v>285</v>
      </c>
      <c r="G84" s="298"/>
      <c r="H84" s="298" t="s">
        <v>293</v>
      </c>
      <c r="I84" s="298" t="s">
        <v>281</v>
      </c>
      <c r="J84" s="298">
        <v>15</v>
      </c>
      <c r="K84" s="286"/>
    </row>
    <row r="85" s="1" customFormat="1" ht="15" customHeight="1">
      <c r="B85" s="297"/>
      <c r="C85" s="298" t="s">
        <v>294</v>
      </c>
      <c r="D85" s="298"/>
      <c r="E85" s="298"/>
      <c r="F85" s="299" t="s">
        <v>285</v>
      </c>
      <c r="G85" s="298"/>
      <c r="H85" s="298" t="s">
        <v>295</v>
      </c>
      <c r="I85" s="298" t="s">
        <v>281</v>
      </c>
      <c r="J85" s="298">
        <v>20</v>
      </c>
      <c r="K85" s="286"/>
    </row>
    <row r="86" s="1" customFormat="1" ht="15" customHeight="1">
      <c r="B86" s="297"/>
      <c r="C86" s="298" t="s">
        <v>296</v>
      </c>
      <c r="D86" s="298"/>
      <c r="E86" s="298"/>
      <c r="F86" s="299" t="s">
        <v>285</v>
      </c>
      <c r="G86" s="298"/>
      <c r="H86" s="298" t="s">
        <v>297</v>
      </c>
      <c r="I86" s="298" t="s">
        <v>281</v>
      </c>
      <c r="J86" s="298">
        <v>20</v>
      </c>
      <c r="K86" s="286"/>
    </row>
    <row r="87" s="1" customFormat="1" ht="15" customHeight="1">
      <c r="B87" s="297"/>
      <c r="C87" s="272" t="s">
        <v>298</v>
      </c>
      <c r="D87" s="272"/>
      <c r="E87" s="272"/>
      <c r="F87" s="295" t="s">
        <v>285</v>
      </c>
      <c r="G87" s="296"/>
      <c r="H87" s="272" t="s">
        <v>299</v>
      </c>
      <c r="I87" s="272" t="s">
        <v>281</v>
      </c>
      <c r="J87" s="272">
        <v>50</v>
      </c>
      <c r="K87" s="286"/>
    </row>
    <row r="88" s="1" customFormat="1" ht="15" customHeight="1">
      <c r="B88" s="297"/>
      <c r="C88" s="272" t="s">
        <v>300</v>
      </c>
      <c r="D88" s="272"/>
      <c r="E88" s="272"/>
      <c r="F88" s="295" t="s">
        <v>285</v>
      </c>
      <c r="G88" s="296"/>
      <c r="H88" s="272" t="s">
        <v>301</v>
      </c>
      <c r="I88" s="272" t="s">
        <v>281</v>
      </c>
      <c r="J88" s="272">
        <v>20</v>
      </c>
      <c r="K88" s="286"/>
    </row>
    <row r="89" s="1" customFormat="1" ht="15" customHeight="1">
      <c r="B89" s="297"/>
      <c r="C89" s="272" t="s">
        <v>302</v>
      </c>
      <c r="D89" s="272"/>
      <c r="E89" s="272"/>
      <c r="F89" s="295" t="s">
        <v>285</v>
      </c>
      <c r="G89" s="296"/>
      <c r="H89" s="272" t="s">
        <v>303</v>
      </c>
      <c r="I89" s="272" t="s">
        <v>281</v>
      </c>
      <c r="J89" s="272">
        <v>20</v>
      </c>
      <c r="K89" s="286"/>
    </row>
    <row r="90" s="1" customFormat="1" ht="15" customHeight="1">
      <c r="B90" s="297"/>
      <c r="C90" s="272" t="s">
        <v>304</v>
      </c>
      <c r="D90" s="272"/>
      <c r="E90" s="272"/>
      <c r="F90" s="295" t="s">
        <v>285</v>
      </c>
      <c r="G90" s="296"/>
      <c r="H90" s="272" t="s">
        <v>305</v>
      </c>
      <c r="I90" s="272" t="s">
        <v>281</v>
      </c>
      <c r="J90" s="272">
        <v>50</v>
      </c>
      <c r="K90" s="286"/>
    </row>
    <row r="91" s="1" customFormat="1" ht="15" customHeight="1">
      <c r="B91" s="297"/>
      <c r="C91" s="272" t="s">
        <v>306</v>
      </c>
      <c r="D91" s="272"/>
      <c r="E91" s="272"/>
      <c r="F91" s="295" t="s">
        <v>285</v>
      </c>
      <c r="G91" s="296"/>
      <c r="H91" s="272" t="s">
        <v>306</v>
      </c>
      <c r="I91" s="272" t="s">
        <v>281</v>
      </c>
      <c r="J91" s="272">
        <v>50</v>
      </c>
      <c r="K91" s="286"/>
    </row>
    <row r="92" s="1" customFormat="1" ht="15" customHeight="1">
      <c r="B92" s="297"/>
      <c r="C92" s="272" t="s">
        <v>307</v>
      </c>
      <c r="D92" s="272"/>
      <c r="E92" s="272"/>
      <c r="F92" s="295" t="s">
        <v>285</v>
      </c>
      <c r="G92" s="296"/>
      <c r="H92" s="272" t="s">
        <v>308</v>
      </c>
      <c r="I92" s="272" t="s">
        <v>281</v>
      </c>
      <c r="J92" s="272">
        <v>255</v>
      </c>
      <c r="K92" s="286"/>
    </row>
    <row r="93" s="1" customFormat="1" ht="15" customHeight="1">
      <c r="B93" s="297"/>
      <c r="C93" s="272" t="s">
        <v>309</v>
      </c>
      <c r="D93" s="272"/>
      <c r="E93" s="272"/>
      <c r="F93" s="295" t="s">
        <v>279</v>
      </c>
      <c r="G93" s="296"/>
      <c r="H93" s="272" t="s">
        <v>310</v>
      </c>
      <c r="I93" s="272" t="s">
        <v>311</v>
      </c>
      <c r="J93" s="272"/>
      <c r="K93" s="286"/>
    </row>
    <row r="94" s="1" customFormat="1" ht="15" customHeight="1">
      <c r="B94" s="297"/>
      <c r="C94" s="272" t="s">
        <v>312</v>
      </c>
      <c r="D94" s="272"/>
      <c r="E94" s="272"/>
      <c r="F94" s="295" t="s">
        <v>279</v>
      </c>
      <c r="G94" s="296"/>
      <c r="H94" s="272" t="s">
        <v>313</v>
      </c>
      <c r="I94" s="272" t="s">
        <v>314</v>
      </c>
      <c r="J94" s="272"/>
      <c r="K94" s="286"/>
    </row>
    <row r="95" s="1" customFormat="1" ht="15" customHeight="1">
      <c r="B95" s="297"/>
      <c r="C95" s="272" t="s">
        <v>315</v>
      </c>
      <c r="D95" s="272"/>
      <c r="E95" s="272"/>
      <c r="F95" s="295" t="s">
        <v>279</v>
      </c>
      <c r="G95" s="296"/>
      <c r="H95" s="272" t="s">
        <v>315</v>
      </c>
      <c r="I95" s="272" t="s">
        <v>314</v>
      </c>
      <c r="J95" s="272"/>
      <c r="K95" s="286"/>
    </row>
    <row r="96" s="1" customFormat="1" ht="15" customHeight="1">
      <c r="B96" s="297"/>
      <c r="C96" s="272" t="s">
        <v>37</v>
      </c>
      <c r="D96" s="272"/>
      <c r="E96" s="272"/>
      <c r="F96" s="295" t="s">
        <v>279</v>
      </c>
      <c r="G96" s="296"/>
      <c r="H96" s="272" t="s">
        <v>316</v>
      </c>
      <c r="I96" s="272" t="s">
        <v>314</v>
      </c>
      <c r="J96" s="272"/>
      <c r="K96" s="286"/>
    </row>
    <row r="97" s="1" customFormat="1" ht="15" customHeight="1">
      <c r="B97" s="297"/>
      <c r="C97" s="272" t="s">
        <v>47</v>
      </c>
      <c r="D97" s="272"/>
      <c r="E97" s="272"/>
      <c r="F97" s="295" t="s">
        <v>279</v>
      </c>
      <c r="G97" s="296"/>
      <c r="H97" s="272" t="s">
        <v>317</v>
      </c>
      <c r="I97" s="272" t="s">
        <v>314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318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273</v>
      </c>
      <c r="D103" s="287"/>
      <c r="E103" s="287"/>
      <c r="F103" s="287" t="s">
        <v>274</v>
      </c>
      <c r="G103" s="288"/>
      <c r="H103" s="287" t="s">
        <v>53</v>
      </c>
      <c r="I103" s="287" t="s">
        <v>56</v>
      </c>
      <c r="J103" s="287" t="s">
        <v>275</v>
      </c>
      <c r="K103" s="286"/>
    </row>
    <row r="104" s="1" customFormat="1" ht="17.25" customHeight="1">
      <c r="B104" s="284"/>
      <c r="C104" s="289" t="s">
        <v>276</v>
      </c>
      <c r="D104" s="289"/>
      <c r="E104" s="289"/>
      <c r="F104" s="290" t="s">
        <v>277</v>
      </c>
      <c r="G104" s="291"/>
      <c r="H104" s="289"/>
      <c r="I104" s="289"/>
      <c r="J104" s="289" t="s">
        <v>278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52</v>
      </c>
      <c r="D106" s="294"/>
      <c r="E106" s="294"/>
      <c r="F106" s="295" t="s">
        <v>279</v>
      </c>
      <c r="G106" s="272"/>
      <c r="H106" s="272" t="s">
        <v>319</v>
      </c>
      <c r="I106" s="272" t="s">
        <v>281</v>
      </c>
      <c r="J106" s="272">
        <v>20</v>
      </c>
      <c r="K106" s="286"/>
    </row>
    <row r="107" s="1" customFormat="1" ht="15" customHeight="1">
      <c r="B107" s="284"/>
      <c r="C107" s="272" t="s">
        <v>282</v>
      </c>
      <c r="D107" s="272"/>
      <c r="E107" s="272"/>
      <c r="F107" s="295" t="s">
        <v>279</v>
      </c>
      <c r="G107" s="272"/>
      <c r="H107" s="272" t="s">
        <v>319</v>
      </c>
      <c r="I107" s="272" t="s">
        <v>281</v>
      </c>
      <c r="J107" s="272">
        <v>120</v>
      </c>
      <c r="K107" s="286"/>
    </row>
    <row r="108" s="1" customFormat="1" ht="15" customHeight="1">
      <c r="B108" s="297"/>
      <c r="C108" s="272" t="s">
        <v>284</v>
      </c>
      <c r="D108" s="272"/>
      <c r="E108" s="272"/>
      <c r="F108" s="295" t="s">
        <v>285</v>
      </c>
      <c r="G108" s="272"/>
      <c r="H108" s="272" t="s">
        <v>319</v>
      </c>
      <c r="I108" s="272" t="s">
        <v>281</v>
      </c>
      <c r="J108" s="272">
        <v>50</v>
      </c>
      <c r="K108" s="286"/>
    </row>
    <row r="109" s="1" customFormat="1" ht="15" customHeight="1">
      <c r="B109" s="297"/>
      <c r="C109" s="272" t="s">
        <v>287</v>
      </c>
      <c r="D109" s="272"/>
      <c r="E109" s="272"/>
      <c r="F109" s="295" t="s">
        <v>279</v>
      </c>
      <c r="G109" s="272"/>
      <c r="H109" s="272" t="s">
        <v>319</v>
      </c>
      <c r="I109" s="272" t="s">
        <v>289</v>
      </c>
      <c r="J109" s="272"/>
      <c r="K109" s="286"/>
    </row>
    <row r="110" s="1" customFormat="1" ht="15" customHeight="1">
      <c r="B110" s="297"/>
      <c r="C110" s="272" t="s">
        <v>298</v>
      </c>
      <c r="D110" s="272"/>
      <c r="E110" s="272"/>
      <c r="F110" s="295" t="s">
        <v>285</v>
      </c>
      <c r="G110" s="272"/>
      <c r="H110" s="272" t="s">
        <v>319</v>
      </c>
      <c r="I110" s="272" t="s">
        <v>281</v>
      </c>
      <c r="J110" s="272">
        <v>50</v>
      </c>
      <c r="K110" s="286"/>
    </row>
    <row r="111" s="1" customFormat="1" ht="15" customHeight="1">
      <c r="B111" s="297"/>
      <c r="C111" s="272" t="s">
        <v>306</v>
      </c>
      <c r="D111" s="272"/>
      <c r="E111" s="272"/>
      <c r="F111" s="295" t="s">
        <v>285</v>
      </c>
      <c r="G111" s="272"/>
      <c r="H111" s="272" t="s">
        <v>319</v>
      </c>
      <c r="I111" s="272" t="s">
        <v>281</v>
      </c>
      <c r="J111" s="272">
        <v>50</v>
      </c>
      <c r="K111" s="286"/>
    </row>
    <row r="112" s="1" customFormat="1" ht="15" customHeight="1">
      <c r="B112" s="297"/>
      <c r="C112" s="272" t="s">
        <v>304</v>
      </c>
      <c r="D112" s="272"/>
      <c r="E112" s="272"/>
      <c r="F112" s="295" t="s">
        <v>285</v>
      </c>
      <c r="G112" s="272"/>
      <c r="H112" s="272" t="s">
        <v>319</v>
      </c>
      <c r="I112" s="272" t="s">
        <v>281</v>
      </c>
      <c r="J112" s="272">
        <v>50</v>
      </c>
      <c r="K112" s="286"/>
    </row>
    <row r="113" s="1" customFormat="1" ht="15" customHeight="1">
      <c r="B113" s="297"/>
      <c r="C113" s="272" t="s">
        <v>52</v>
      </c>
      <c r="D113" s="272"/>
      <c r="E113" s="272"/>
      <c r="F113" s="295" t="s">
        <v>279</v>
      </c>
      <c r="G113" s="272"/>
      <c r="H113" s="272" t="s">
        <v>320</v>
      </c>
      <c r="I113" s="272" t="s">
        <v>281</v>
      </c>
      <c r="J113" s="272">
        <v>20</v>
      </c>
      <c r="K113" s="286"/>
    </row>
    <row r="114" s="1" customFormat="1" ht="15" customHeight="1">
      <c r="B114" s="297"/>
      <c r="C114" s="272" t="s">
        <v>321</v>
      </c>
      <c r="D114" s="272"/>
      <c r="E114" s="272"/>
      <c r="F114" s="295" t="s">
        <v>279</v>
      </c>
      <c r="G114" s="272"/>
      <c r="H114" s="272" t="s">
        <v>322</v>
      </c>
      <c r="I114" s="272" t="s">
        <v>281</v>
      </c>
      <c r="J114" s="272">
        <v>120</v>
      </c>
      <c r="K114" s="286"/>
    </row>
    <row r="115" s="1" customFormat="1" ht="15" customHeight="1">
      <c r="B115" s="297"/>
      <c r="C115" s="272" t="s">
        <v>37</v>
      </c>
      <c r="D115" s="272"/>
      <c r="E115" s="272"/>
      <c r="F115" s="295" t="s">
        <v>279</v>
      </c>
      <c r="G115" s="272"/>
      <c r="H115" s="272" t="s">
        <v>323</v>
      </c>
      <c r="I115" s="272" t="s">
        <v>314</v>
      </c>
      <c r="J115" s="272"/>
      <c r="K115" s="286"/>
    </row>
    <row r="116" s="1" customFormat="1" ht="15" customHeight="1">
      <c r="B116" s="297"/>
      <c r="C116" s="272" t="s">
        <v>47</v>
      </c>
      <c r="D116" s="272"/>
      <c r="E116" s="272"/>
      <c r="F116" s="295" t="s">
        <v>279</v>
      </c>
      <c r="G116" s="272"/>
      <c r="H116" s="272" t="s">
        <v>324</v>
      </c>
      <c r="I116" s="272" t="s">
        <v>314</v>
      </c>
      <c r="J116" s="272"/>
      <c r="K116" s="286"/>
    </row>
    <row r="117" s="1" customFormat="1" ht="15" customHeight="1">
      <c r="B117" s="297"/>
      <c r="C117" s="272" t="s">
        <v>56</v>
      </c>
      <c r="D117" s="272"/>
      <c r="E117" s="272"/>
      <c r="F117" s="295" t="s">
        <v>279</v>
      </c>
      <c r="G117" s="272"/>
      <c r="H117" s="272" t="s">
        <v>325</v>
      </c>
      <c r="I117" s="272" t="s">
        <v>326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327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273</v>
      </c>
      <c r="D123" s="287"/>
      <c r="E123" s="287"/>
      <c r="F123" s="287" t="s">
        <v>274</v>
      </c>
      <c r="G123" s="288"/>
      <c r="H123" s="287" t="s">
        <v>53</v>
      </c>
      <c r="I123" s="287" t="s">
        <v>56</v>
      </c>
      <c r="J123" s="287" t="s">
        <v>275</v>
      </c>
      <c r="K123" s="316"/>
    </row>
    <row r="124" s="1" customFormat="1" ht="17.25" customHeight="1">
      <c r="B124" s="315"/>
      <c r="C124" s="289" t="s">
        <v>276</v>
      </c>
      <c r="D124" s="289"/>
      <c r="E124" s="289"/>
      <c r="F124" s="290" t="s">
        <v>277</v>
      </c>
      <c r="G124" s="291"/>
      <c r="H124" s="289"/>
      <c r="I124" s="289"/>
      <c r="J124" s="289" t="s">
        <v>278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282</v>
      </c>
      <c r="D126" s="294"/>
      <c r="E126" s="294"/>
      <c r="F126" s="295" t="s">
        <v>279</v>
      </c>
      <c r="G126" s="272"/>
      <c r="H126" s="272" t="s">
        <v>319</v>
      </c>
      <c r="I126" s="272" t="s">
        <v>281</v>
      </c>
      <c r="J126" s="272">
        <v>120</v>
      </c>
      <c r="K126" s="320"/>
    </row>
    <row r="127" s="1" customFormat="1" ht="15" customHeight="1">
      <c r="B127" s="317"/>
      <c r="C127" s="272" t="s">
        <v>328</v>
      </c>
      <c r="D127" s="272"/>
      <c r="E127" s="272"/>
      <c r="F127" s="295" t="s">
        <v>279</v>
      </c>
      <c r="G127" s="272"/>
      <c r="H127" s="272" t="s">
        <v>329</v>
      </c>
      <c r="I127" s="272" t="s">
        <v>281</v>
      </c>
      <c r="J127" s="272" t="s">
        <v>330</v>
      </c>
      <c r="K127" s="320"/>
    </row>
    <row r="128" s="1" customFormat="1" ht="15" customHeight="1">
      <c r="B128" s="317"/>
      <c r="C128" s="272" t="s">
        <v>227</v>
      </c>
      <c r="D128" s="272"/>
      <c r="E128" s="272"/>
      <c r="F128" s="295" t="s">
        <v>279</v>
      </c>
      <c r="G128" s="272"/>
      <c r="H128" s="272" t="s">
        <v>331</v>
      </c>
      <c r="I128" s="272" t="s">
        <v>281</v>
      </c>
      <c r="J128" s="272" t="s">
        <v>330</v>
      </c>
      <c r="K128" s="320"/>
    </row>
    <row r="129" s="1" customFormat="1" ht="15" customHeight="1">
      <c r="B129" s="317"/>
      <c r="C129" s="272" t="s">
        <v>290</v>
      </c>
      <c r="D129" s="272"/>
      <c r="E129" s="272"/>
      <c r="F129" s="295" t="s">
        <v>285</v>
      </c>
      <c r="G129" s="272"/>
      <c r="H129" s="272" t="s">
        <v>291</v>
      </c>
      <c r="I129" s="272" t="s">
        <v>281</v>
      </c>
      <c r="J129" s="272">
        <v>15</v>
      </c>
      <c r="K129" s="320"/>
    </row>
    <row r="130" s="1" customFormat="1" ht="15" customHeight="1">
      <c r="B130" s="317"/>
      <c r="C130" s="298" t="s">
        <v>292</v>
      </c>
      <c r="D130" s="298"/>
      <c r="E130" s="298"/>
      <c r="F130" s="299" t="s">
        <v>285</v>
      </c>
      <c r="G130" s="298"/>
      <c r="H130" s="298" t="s">
        <v>293</v>
      </c>
      <c r="I130" s="298" t="s">
        <v>281</v>
      </c>
      <c r="J130" s="298">
        <v>15</v>
      </c>
      <c r="K130" s="320"/>
    </row>
    <row r="131" s="1" customFormat="1" ht="15" customHeight="1">
      <c r="B131" s="317"/>
      <c r="C131" s="298" t="s">
        <v>294</v>
      </c>
      <c r="D131" s="298"/>
      <c r="E131" s="298"/>
      <c r="F131" s="299" t="s">
        <v>285</v>
      </c>
      <c r="G131" s="298"/>
      <c r="H131" s="298" t="s">
        <v>295</v>
      </c>
      <c r="I131" s="298" t="s">
        <v>281</v>
      </c>
      <c r="J131" s="298">
        <v>20</v>
      </c>
      <c r="K131" s="320"/>
    </row>
    <row r="132" s="1" customFormat="1" ht="15" customHeight="1">
      <c r="B132" s="317"/>
      <c r="C132" s="298" t="s">
        <v>296</v>
      </c>
      <c r="D132" s="298"/>
      <c r="E132" s="298"/>
      <c r="F132" s="299" t="s">
        <v>285</v>
      </c>
      <c r="G132" s="298"/>
      <c r="H132" s="298" t="s">
        <v>297</v>
      </c>
      <c r="I132" s="298" t="s">
        <v>281</v>
      </c>
      <c r="J132" s="298">
        <v>20</v>
      </c>
      <c r="K132" s="320"/>
    </row>
    <row r="133" s="1" customFormat="1" ht="15" customHeight="1">
      <c r="B133" s="317"/>
      <c r="C133" s="272" t="s">
        <v>284</v>
      </c>
      <c r="D133" s="272"/>
      <c r="E133" s="272"/>
      <c r="F133" s="295" t="s">
        <v>285</v>
      </c>
      <c r="G133" s="272"/>
      <c r="H133" s="272" t="s">
        <v>319</v>
      </c>
      <c r="I133" s="272" t="s">
        <v>281</v>
      </c>
      <c r="J133" s="272">
        <v>50</v>
      </c>
      <c r="K133" s="320"/>
    </row>
    <row r="134" s="1" customFormat="1" ht="15" customHeight="1">
      <c r="B134" s="317"/>
      <c r="C134" s="272" t="s">
        <v>298</v>
      </c>
      <c r="D134" s="272"/>
      <c r="E134" s="272"/>
      <c r="F134" s="295" t="s">
        <v>285</v>
      </c>
      <c r="G134" s="272"/>
      <c r="H134" s="272" t="s">
        <v>319</v>
      </c>
      <c r="I134" s="272" t="s">
        <v>281</v>
      </c>
      <c r="J134" s="272">
        <v>50</v>
      </c>
      <c r="K134" s="320"/>
    </row>
    <row r="135" s="1" customFormat="1" ht="15" customHeight="1">
      <c r="B135" s="317"/>
      <c r="C135" s="272" t="s">
        <v>304</v>
      </c>
      <c r="D135" s="272"/>
      <c r="E135" s="272"/>
      <c r="F135" s="295" t="s">
        <v>285</v>
      </c>
      <c r="G135" s="272"/>
      <c r="H135" s="272" t="s">
        <v>319</v>
      </c>
      <c r="I135" s="272" t="s">
        <v>281</v>
      </c>
      <c r="J135" s="272">
        <v>50</v>
      </c>
      <c r="K135" s="320"/>
    </row>
    <row r="136" s="1" customFormat="1" ht="15" customHeight="1">
      <c r="B136" s="317"/>
      <c r="C136" s="272" t="s">
        <v>306</v>
      </c>
      <c r="D136" s="272"/>
      <c r="E136" s="272"/>
      <c r="F136" s="295" t="s">
        <v>285</v>
      </c>
      <c r="G136" s="272"/>
      <c r="H136" s="272" t="s">
        <v>319</v>
      </c>
      <c r="I136" s="272" t="s">
        <v>281</v>
      </c>
      <c r="J136" s="272">
        <v>50</v>
      </c>
      <c r="K136" s="320"/>
    </row>
    <row r="137" s="1" customFormat="1" ht="15" customHeight="1">
      <c r="B137" s="317"/>
      <c r="C137" s="272" t="s">
        <v>307</v>
      </c>
      <c r="D137" s="272"/>
      <c r="E137" s="272"/>
      <c r="F137" s="295" t="s">
        <v>285</v>
      </c>
      <c r="G137" s="272"/>
      <c r="H137" s="272" t="s">
        <v>332</v>
      </c>
      <c r="I137" s="272" t="s">
        <v>281</v>
      </c>
      <c r="J137" s="272">
        <v>255</v>
      </c>
      <c r="K137" s="320"/>
    </row>
    <row r="138" s="1" customFormat="1" ht="15" customHeight="1">
      <c r="B138" s="317"/>
      <c r="C138" s="272" t="s">
        <v>309</v>
      </c>
      <c r="D138" s="272"/>
      <c r="E138" s="272"/>
      <c r="F138" s="295" t="s">
        <v>279</v>
      </c>
      <c r="G138" s="272"/>
      <c r="H138" s="272" t="s">
        <v>333</v>
      </c>
      <c r="I138" s="272" t="s">
        <v>311</v>
      </c>
      <c r="J138" s="272"/>
      <c r="K138" s="320"/>
    </row>
    <row r="139" s="1" customFormat="1" ht="15" customHeight="1">
      <c r="B139" s="317"/>
      <c r="C139" s="272" t="s">
        <v>312</v>
      </c>
      <c r="D139" s="272"/>
      <c r="E139" s="272"/>
      <c r="F139" s="295" t="s">
        <v>279</v>
      </c>
      <c r="G139" s="272"/>
      <c r="H139" s="272" t="s">
        <v>334</v>
      </c>
      <c r="I139" s="272" t="s">
        <v>314</v>
      </c>
      <c r="J139" s="272"/>
      <c r="K139" s="320"/>
    </row>
    <row r="140" s="1" customFormat="1" ht="15" customHeight="1">
      <c r="B140" s="317"/>
      <c r="C140" s="272" t="s">
        <v>315</v>
      </c>
      <c r="D140" s="272"/>
      <c r="E140" s="272"/>
      <c r="F140" s="295" t="s">
        <v>279</v>
      </c>
      <c r="G140" s="272"/>
      <c r="H140" s="272" t="s">
        <v>315</v>
      </c>
      <c r="I140" s="272" t="s">
        <v>314</v>
      </c>
      <c r="J140" s="272"/>
      <c r="K140" s="320"/>
    </row>
    <row r="141" s="1" customFormat="1" ht="15" customHeight="1">
      <c r="B141" s="317"/>
      <c r="C141" s="272" t="s">
        <v>37</v>
      </c>
      <c r="D141" s="272"/>
      <c r="E141" s="272"/>
      <c r="F141" s="295" t="s">
        <v>279</v>
      </c>
      <c r="G141" s="272"/>
      <c r="H141" s="272" t="s">
        <v>335</v>
      </c>
      <c r="I141" s="272" t="s">
        <v>314</v>
      </c>
      <c r="J141" s="272"/>
      <c r="K141" s="320"/>
    </row>
    <row r="142" s="1" customFormat="1" ht="15" customHeight="1">
      <c r="B142" s="317"/>
      <c r="C142" s="272" t="s">
        <v>336</v>
      </c>
      <c r="D142" s="272"/>
      <c r="E142" s="272"/>
      <c r="F142" s="295" t="s">
        <v>279</v>
      </c>
      <c r="G142" s="272"/>
      <c r="H142" s="272" t="s">
        <v>337</v>
      </c>
      <c r="I142" s="272" t="s">
        <v>314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338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273</v>
      </c>
      <c r="D148" s="287"/>
      <c r="E148" s="287"/>
      <c r="F148" s="287" t="s">
        <v>274</v>
      </c>
      <c r="G148" s="288"/>
      <c r="H148" s="287" t="s">
        <v>53</v>
      </c>
      <c r="I148" s="287" t="s">
        <v>56</v>
      </c>
      <c r="J148" s="287" t="s">
        <v>275</v>
      </c>
      <c r="K148" s="286"/>
    </row>
    <row r="149" s="1" customFormat="1" ht="17.25" customHeight="1">
      <c r="B149" s="284"/>
      <c r="C149" s="289" t="s">
        <v>276</v>
      </c>
      <c r="D149" s="289"/>
      <c r="E149" s="289"/>
      <c r="F149" s="290" t="s">
        <v>277</v>
      </c>
      <c r="G149" s="291"/>
      <c r="H149" s="289"/>
      <c r="I149" s="289"/>
      <c r="J149" s="289" t="s">
        <v>278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282</v>
      </c>
      <c r="D151" s="272"/>
      <c r="E151" s="272"/>
      <c r="F151" s="325" t="s">
        <v>279</v>
      </c>
      <c r="G151" s="272"/>
      <c r="H151" s="324" t="s">
        <v>319</v>
      </c>
      <c r="I151" s="324" t="s">
        <v>281</v>
      </c>
      <c r="J151" s="324">
        <v>120</v>
      </c>
      <c r="K151" s="320"/>
    </row>
    <row r="152" s="1" customFormat="1" ht="15" customHeight="1">
      <c r="B152" s="297"/>
      <c r="C152" s="324" t="s">
        <v>328</v>
      </c>
      <c r="D152" s="272"/>
      <c r="E152" s="272"/>
      <c r="F152" s="325" t="s">
        <v>279</v>
      </c>
      <c r="G152" s="272"/>
      <c r="H152" s="324" t="s">
        <v>339</v>
      </c>
      <c r="I152" s="324" t="s">
        <v>281</v>
      </c>
      <c r="J152" s="324" t="s">
        <v>330</v>
      </c>
      <c r="K152" s="320"/>
    </row>
    <row r="153" s="1" customFormat="1" ht="15" customHeight="1">
      <c r="B153" s="297"/>
      <c r="C153" s="324" t="s">
        <v>227</v>
      </c>
      <c r="D153" s="272"/>
      <c r="E153" s="272"/>
      <c r="F153" s="325" t="s">
        <v>279</v>
      </c>
      <c r="G153" s="272"/>
      <c r="H153" s="324" t="s">
        <v>340</v>
      </c>
      <c r="I153" s="324" t="s">
        <v>281</v>
      </c>
      <c r="J153" s="324" t="s">
        <v>330</v>
      </c>
      <c r="K153" s="320"/>
    </row>
    <row r="154" s="1" customFormat="1" ht="15" customHeight="1">
      <c r="B154" s="297"/>
      <c r="C154" s="324" t="s">
        <v>284</v>
      </c>
      <c r="D154" s="272"/>
      <c r="E154" s="272"/>
      <c r="F154" s="325" t="s">
        <v>285</v>
      </c>
      <c r="G154" s="272"/>
      <c r="H154" s="324" t="s">
        <v>319</v>
      </c>
      <c r="I154" s="324" t="s">
        <v>281</v>
      </c>
      <c r="J154" s="324">
        <v>50</v>
      </c>
      <c r="K154" s="320"/>
    </row>
    <row r="155" s="1" customFormat="1" ht="15" customHeight="1">
      <c r="B155" s="297"/>
      <c r="C155" s="324" t="s">
        <v>287</v>
      </c>
      <c r="D155" s="272"/>
      <c r="E155" s="272"/>
      <c r="F155" s="325" t="s">
        <v>279</v>
      </c>
      <c r="G155" s="272"/>
      <c r="H155" s="324" t="s">
        <v>319</v>
      </c>
      <c r="I155" s="324" t="s">
        <v>289</v>
      </c>
      <c r="J155" s="324"/>
      <c r="K155" s="320"/>
    </row>
    <row r="156" s="1" customFormat="1" ht="15" customHeight="1">
      <c r="B156" s="297"/>
      <c r="C156" s="324" t="s">
        <v>298</v>
      </c>
      <c r="D156" s="272"/>
      <c r="E156" s="272"/>
      <c r="F156" s="325" t="s">
        <v>285</v>
      </c>
      <c r="G156" s="272"/>
      <c r="H156" s="324" t="s">
        <v>319</v>
      </c>
      <c r="I156" s="324" t="s">
        <v>281</v>
      </c>
      <c r="J156" s="324">
        <v>50</v>
      </c>
      <c r="K156" s="320"/>
    </row>
    <row r="157" s="1" customFormat="1" ht="15" customHeight="1">
      <c r="B157" s="297"/>
      <c r="C157" s="324" t="s">
        <v>306</v>
      </c>
      <c r="D157" s="272"/>
      <c r="E157" s="272"/>
      <c r="F157" s="325" t="s">
        <v>285</v>
      </c>
      <c r="G157" s="272"/>
      <c r="H157" s="324" t="s">
        <v>319</v>
      </c>
      <c r="I157" s="324" t="s">
        <v>281</v>
      </c>
      <c r="J157" s="324">
        <v>50</v>
      </c>
      <c r="K157" s="320"/>
    </row>
    <row r="158" s="1" customFormat="1" ht="15" customHeight="1">
      <c r="B158" s="297"/>
      <c r="C158" s="324" t="s">
        <v>304</v>
      </c>
      <c r="D158" s="272"/>
      <c r="E158" s="272"/>
      <c r="F158" s="325" t="s">
        <v>285</v>
      </c>
      <c r="G158" s="272"/>
      <c r="H158" s="324" t="s">
        <v>319</v>
      </c>
      <c r="I158" s="324" t="s">
        <v>281</v>
      </c>
      <c r="J158" s="324">
        <v>50</v>
      </c>
      <c r="K158" s="320"/>
    </row>
    <row r="159" s="1" customFormat="1" ht="15" customHeight="1">
      <c r="B159" s="297"/>
      <c r="C159" s="324" t="s">
        <v>87</v>
      </c>
      <c r="D159" s="272"/>
      <c r="E159" s="272"/>
      <c r="F159" s="325" t="s">
        <v>279</v>
      </c>
      <c r="G159" s="272"/>
      <c r="H159" s="324" t="s">
        <v>341</v>
      </c>
      <c r="I159" s="324" t="s">
        <v>281</v>
      </c>
      <c r="J159" s="324" t="s">
        <v>342</v>
      </c>
      <c r="K159" s="320"/>
    </row>
    <row r="160" s="1" customFormat="1" ht="15" customHeight="1">
      <c r="B160" s="297"/>
      <c r="C160" s="324" t="s">
        <v>343</v>
      </c>
      <c r="D160" s="272"/>
      <c r="E160" s="272"/>
      <c r="F160" s="325" t="s">
        <v>279</v>
      </c>
      <c r="G160" s="272"/>
      <c r="H160" s="324" t="s">
        <v>344</v>
      </c>
      <c r="I160" s="324" t="s">
        <v>314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345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273</v>
      </c>
      <c r="D166" s="287"/>
      <c r="E166" s="287"/>
      <c r="F166" s="287" t="s">
        <v>274</v>
      </c>
      <c r="G166" s="329"/>
      <c r="H166" s="330" t="s">
        <v>53</v>
      </c>
      <c r="I166" s="330" t="s">
        <v>56</v>
      </c>
      <c r="J166" s="287" t="s">
        <v>275</v>
      </c>
      <c r="K166" s="264"/>
    </row>
    <row r="167" s="1" customFormat="1" ht="17.25" customHeight="1">
      <c r="B167" s="265"/>
      <c r="C167" s="289" t="s">
        <v>276</v>
      </c>
      <c r="D167" s="289"/>
      <c r="E167" s="289"/>
      <c r="F167" s="290" t="s">
        <v>277</v>
      </c>
      <c r="G167" s="331"/>
      <c r="H167" s="332"/>
      <c r="I167" s="332"/>
      <c r="J167" s="289" t="s">
        <v>278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282</v>
      </c>
      <c r="D169" s="272"/>
      <c r="E169" s="272"/>
      <c r="F169" s="295" t="s">
        <v>279</v>
      </c>
      <c r="G169" s="272"/>
      <c r="H169" s="272" t="s">
        <v>319</v>
      </c>
      <c r="I169" s="272" t="s">
        <v>281</v>
      </c>
      <c r="J169" s="272">
        <v>120</v>
      </c>
      <c r="K169" s="320"/>
    </row>
    <row r="170" s="1" customFormat="1" ht="15" customHeight="1">
      <c r="B170" s="297"/>
      <c r="C170" s="272" t="s">
        <v>328</v>
      </c>
      <c r="D170" s="272"/>
      <c r="E170" s="272"/>
      <c r="F170" s="295" t="s">
        <v>279</v>
      </c>
      <c r="G170" s="272"/>
      <c r="H170" s="272" t="s">
        <v>329</v>
      </c>
      <c r="I170" s="272" t="s">
        <v>281</v>
      </c>
      <c r="J170" s="272" t="s">
        <v>330</v>
      </c>
      <c r="K170" s="320"/>
    </row>
    <row r="171" s="1" customFormat="1" ht="15" customHeight="1">
      <c r="B171" s="297"/>
      <c r="C171" s="272" t="s">
        <v>227</v>
      </c>
      <c r="D171" s="272"/>
      <c r="E171" s="272"/>
      <c r="F171" s="295" t="s">
        <v>279</v>
      </c>
      <c r="G171" s="272"/>
      <c r="H171" s="272" t="s">
        <v>346</v>
      </c>
      <c r="I171" s="272" t="s">
        <v>281</v>
      </c>
      <c r="J171" s="272" t="s">
        <v>330</v>
      </c>
      <c r="K171" s="320"/>
    </row>
    <row r="172" s="1" customFormat="1" ht="15" customHeight="1">
      <c r="B172" s="297"/>
      <c r="C172" s="272" t="s">
        <v>284</v>
      </c>
      <c r="D172" s="272"/>
      <c r="E172" s="272"/>
      <c r="F172" s="295" t="s">
        <v>285</v>
      </c>
      <c r="G172" s="272"/>
      <c r="H172" s="272" t="s">
        <v>346</v>
      </c>
      <c r="I172" s="272" t="s">
        <v>281</v>
      </c>
      <c r="J172" s="272">
        <v>50</v>
      </c>
      <c r="K172" s="320"/>
    </row>
    <row r="173" s="1" customFormat="1" ht="15" customHeight="1">
      <c r="B173" s="297"/>
      <c r="C173" s="272" t="s">
        <v>287</v>
      </c>
      <c r="D173" s="272"/>
      <c r="E173" s="272"/>
      <c r="F173" s="295" t="s">
        <v>279</v>
      </c>
      <c r="G173" s="272"/>
      <c r="H173" s="272" t="s">
        <v>346</v>
      </c>
      <c r="I173" s="272" t="s">
        <v>289</v>
      </c>
      <c r="J173" s="272"/>
      <c r="K173" s="320"/>
    </row>
    <row r="174" s="1" customFormat="1" ht="15" customHeight="1">
      <c r="B174" s="297"/>
      <c r="C174" s="272" t="s">
        <v>298</v>
      </c>
      <c r="D174" s="272"/>
      <c r="E174" s="272"/>
      <c r="F174" s="295" t="s">
        <v>285</v>
      </c>
      <c r="G174" s="272"/>
      <c r="H174" s="272" t="s">
        <v>346</v>
      </c>
      <c r="I174" s="272" t="s">
        <v>281</v>
      </c>
      <c r="J174" s="272">
        <v>50</v>
      </c>
      <c r="K174" s="320"/>
    </row>
    <row r="175" s="1" customFormat="1" ht="15" customHeight="1">
      <c r="B175" s="297"/>
      <c r="C175" s="272" t="s">
        <v>306</v>
      </c>
      <c r="D175" s="272"/>
      <c r="E175" s="272"/>
      <c r="F175" s="295" t="s">
        <v>285</v>
      </c>
      <c r="G175" s="272"/>
      <c r="H175" s="272" t="s">
        <v>346</v>
      </c>
      <c r="I175" s="272" t="s">
        <v>281</v>
      </c>
      <c r="J175" s="272">
        <v>50</v>
      </c>
      <c r="K175" s="320"/>
    </row>
    <row r="176" s="1" customFormat="1" ht="15" customHeight="1">
      <c r="B176" s="297"/>
      <c r="C176" s="272" t="s">
        <v>304</v>
      </c>
      <c r="D176" s="272"/>
      <c r="E176" s="272"/>
      <c r="F176" s="295" t="s">
        <v>285</v>
      </c>
      <c r="G176" s="272"/>
      <c r="H176" s="272" t="s">
        <v>346</v>
      </c>
      <c r="I176" s="272" t="s">
        <v>281</v>
      </c>
      <c r="J176" s="272">
        <v>50</v>
      </c>
      <c r="K176" s="320"/>
    </row>
    <row r="177" s="1" customFormat="1" ht="15" customHeight="1">
      <c r="B177" s="297"/>
      <c r="C177" s="272" t="s">
        <v>97</v>
      </c>
      <c r="D177" s="272"/>
      <c r="E177" s="272"/>
      <c r="F177" s="295" t="s">
        <v>279</v>
      </c>
      <c r="G177" s="272"/>
      <c r="H177" s="272" t="s">
        <v>347</v>
      </c>
      <c r="I177" s="272" t="s">
        <v>348</v>
      </c>
      <c r="J177" s="272"/>
      <c r="K177" s="320"/>
    </row>
    <row r="178" s="1" customFormat="1" ht="15" customHeight="1">
      <c r="B178" s="297"/>
      <c r="C178" s="272" t="s">
        <v>56</v>
      </c>
      <c r="D178" s="272"/>
      <c r="E178" s="272"/>
      <c r="F178" s="295" t="s">
        <v>279</v>
      </c>
      <c r="G178" s="272"/>
      <c r="H178" s="272" t="s">
        <v>349</v>
      </c>
      <c r="I178" s="272" t="s">
        <v>350</v>
      </c>
      <c r="J178" s="272">
        <v>1</v>
      </c>
      <c r="K178" s="320"/>
    </row>
    <row r="179" s="1" customFormat="1" ht="15" customHeight="1">
      <c r="B179" s="297"/>
      <c r="C179" s="272" t="s">
        <v>52</v>
      </c>
      <c r="D179" s="272"/>
      <c r="E179" s="272"/>
      <c r="F179" s="295" t="s">
        <v>279</v>
      </c>
      <c r="G179" s="272"/>
      <c r="H179" s="272" t="s">
        <v>351</v>
      </c>
      <c r="I179" s="272" t="s">
        <v>281</v>
      </c>
      <c r="J179" s="272">
        <v>20</v>
      </c>
      <c r="K179" s="320"/>
    </row>
    <row r="180" s="1" customFormat="1" ht="15" customHeight="1">
      <c r="B180" s="297"/>
      <c r="C180" s="272" t="s">
        <v>53</v>
      </c>
      <c r="D180" s="272"/>
      <c r="E180" s="272"/>
      <c r="F180" s="295" t="s">
        <v>279</v>
      </c>
      <c r="G180" s="272"/>
      <c r="H180" s="272" t="s">
        <v>352</v>
      </c>
      <c r="I180" s="272" t="s">
        <v>281</v>
      </c>
      <c r="J180" s="272">
        <v>255</v>
      </c>
      <c r="K180" s="320"/>
    </row>
    <row r="181" s="1" customFormat="1" ht="15" customHeight="1">
      <c r="B181" s="297"/>
      <c r="C181" s="272" t="s">
        <v>98</v>
      </c>
      <c r="D181" s="272"/>
      <c r="E181" s="272"/>
      <c r="F181" s="295" t="s">
        <v>279</v>
      </c>
      <c r="G181" s="272"/>
      <c r="H181" s="272" t="s">
        <v>243</v>
      </c>
      <c r="I181" s="272" t="s">
        <v>281</v>
      </c>
      <c r="J181" s="272">
        <v>10</v>
      </c>
      <c r="K181" s="320"/>
    </row>
    <row r="182" s="1" customFormat="1" ht="15" customHeight="1">
      <c r="B182" s="297"/>
      <c r="C182" s="272" t="s">
        <v>99</v>
      </c>
      <c r="D182" s="272"/>
      <c r="E182" s="272"/>
      <c r="F182" s="295" t="s">
        <v>279</v>
      </c>
      <c r="G182" s="272"/>
      <c r="H182" s="272" t="s">
        <v>353</v>
      </c>
      <c r="I182" s="272" t="s">
        <v>314</v>
      </c>
      <c r="J182" s="272"/>
      <c r="K182" s="320"/>
    </row>
    <row r="183" s="1" customFormat="1" ht="15" customHeight="1">
      <c r="B183" s="297"/>
      <c r="C183" s="272" t="s">
        <v>354</v>
      </c>
      <c r="D183" s="272"/>
      <c r="E183" s="272"/>
      <c r="F183" s="295" t="s">
        <v>279</v>
      </c>
      <c r="G183" s="272"/>
      <c r="H183" s="272" t="s">
        <v>355</v>
      </c>
      <c r="I183" s="272" t="s">
        <v>314</v>
      </c>
      <c r="J183" s="272"/>
      <c r="K183" s="320"/>
    </row>
    <row r="184" s="1" customFormat="1" ht="15" customHeight="1">
      <c r="B184" s="297"/>
      <c r="C184" s="272" t="s">
        <v>343</v>
      </c>
      <c r="D184" s="272"/>
      <c r="E184" s="272"/>
      <c r="F184" s="295" t="s">
        <v>279</v>
      </c>
      <c r="G184" s="272"/>
      <c r="H184" s="272" t="s">
        <v>356</v>
      </c>
      <c r="I184" s="272" t="s">
        <v>314</v>
      </c>
      <c r="J184" s="272"/>
      <c r="K184" s="320"/>
    </row>
    <row r="185" s="1" customFormat="1" ht="15" customHeight="1">
      <c r="B185" s="297"/>
      <c r="C185" s="272" t="s">
        <v>101</v>
      </c>
      <c r="D185" s="272"/>
      <c r="E185" s="272"/>
      <c r="F185" s="295" t="s">
        <v>285</v>
      </c>
      <c r="G185" s="272"/>
      <c r="H185" s="272" t="s">
        <v>357</v>
      </c>
      <c r="I185" s="272" t="s">
        <v>281</v>
      </c>
      <c r="J185" s="272">
        <v>50</v>
      </c>
      <c r="K185" s="320"/>
    </row>
    <row r="186" s="1" customFormat="1" ht="15" customHeight="1">
      <c r="B186" s="297"/>
      <c r="C186" s="272" t="s">
        <v>358</v>
      </c>
      <c r="D186" s="272"/>
      <c r="E186" s="272"/>
      <c r="F186" s="295" t="s">
        <v>285</v>
      </c>
      <c r="G186" s="272"/>
      <c r="H186" s="272" t="s">
        <v>359</v>
      </c>
      <c r="I186" s="272" t="s">
        <v>360</v>
      </c>
      <c r="J186" s="272"/>
      <c r="K186" s="320"/>
    </row>
    <row r="187" s="1" customFormat="1" ht="15" customHeight="1">
      <c r="B187" s="297"/>
      <c r="C187" s="272" t="s">
        <v>361</v>
      </c>
      <c r="D187" s="272"/>
      <c r="E187" s="272"/>
      <c r="F187" s="295" t="s">
        <v>285</v>
      </c>
      <c r="G187" s="272"/>
      <c r="H187" s="272" t="s">
        <v>362</v>
      </c>
      <c r="I187" s="272" t="s">
        <v>360</v>
      </c>
      <c r="J187" s="272"/>
      <c r="K187" s="320"/>
    </row>
    <row r="188" s="1" customFormat="1" ht="15" customHeight="1">
      <c r="B188" s="297"/>
      <c r="C188" s="272" t="s">
        <v>363</v>
      </c>
      <c r="D188" s="272"/>
      <c r="E188" s="272"/>
      <c r="F188" s="295" t="s">
        <v>285</v>
      </c>
      <c r="G188" s="272"/>
      <c r="H188" s="272" t="s">
        <v>364</v>
      </c>
      <c r="I188" s="272" t="s">
        <v>360</v>
      </c>
      <c r="J188" s="272"/>
      <c r="K188" s="320"/>
    </row>
    <row r="189" s="1" customFormat="1" ht="15" customHeight="1">
      <c r="B189" s="297"/>
      <c r="C189" s="333" t="s">
        <v>365</v>
      </c>
      <c r="D189" s="272"/>
      <c r="E189" s="272"/>
      <c r="F189" s="295" t="s">
        <v>285</v>
      </c>
      <c r="G189" s="272"/>
      <c r="H189" s="272" t="s">
        <v>366</v>
      </c>
      <c r="I189" s="272" t="s">
        <v>367</v>
      </c>
      <c r="J189" s="334" t="s">
        <v>368</v>
      </c>
      <c r="K189" s="320"/>
    </row>
    <row r="190" s="16" customFormat="1" ht="15" customHeight="1">
      <c r="B190" s="335"/>
      <c r="C190" s="336" t="s">
        <v>369</v>
      </c>
      <c r="D190" s="337"/>
      <c r="E190" s="337"/>
      <c r="F190" s="338" t="s">
        <v>285</v>
      </c>
      <c r="G190" s="337"/>
      <c r="H190" s="337" t="s">
        <v>370</v>
      </c>
      <c r="I190" s="337" t="s">
        <v>367</v>
      </c>
      <c r="J190" s="339" t="s">
        <v>368</v>
      </c>
      <c r="K190" s="340"/>
    </row>
    <row r="191" s="1" customFormat="1" ht="15" customHeight="1">
      <c r="B191" s="297"/>
      <c r="C191" s="333" t="s">
        <v>41</v>
      </c>
      <c r="D191" s="272"/>
      <c r="E191" s="272"/>
      <c r="F191" s="295" t="s">
        <v>279</v>
      </c>
      <c r="G191" s="272"/>
      <c r="H191" s="269" t="s">
        <v>371</v>
      </c>
      <c r="I191" s="272" t="s">
        <v>372</v>
      </c>
      <c r="J191" s="272"/>
      <c r="K191" s="320"/>
    </row>
    <row r="192" s="1" customFormat="1" ht="15" customHeight="1">
      <c r="B192" s="297"/>
      <c r="C192" s="333" t="s">
        <v>373</v>
      </c>
      <c r="D192" s="272"/>
      <c r="E192" s="272"/>
      <c r="F192" s="295" t="s">
        <v>279</v>
      </c>
      <c r="G192" s="272"/>
      <c r="H192" s="272" t="s">
        <v>374</v>
      </c>
      <c r="I192" s="272" t="s">
        <v>314</v>
      </c>
      <c r="J192" s="272"/>
      <c r="K192" s="320"/>
    </row>
    <row r="193" s="1" customFormat="1" ht="15" customHeight="1">
      <c r="B193" s="297"/>
      <c r="C193" s="333" t="s">
        <v>375</v>
      </c>
      <c r="D193" s="272"/>
      <c r="E193" s="272"/>
      <c r="F193" s="295" t="s">
        <v>279</v>
      </c>
      <c r="G193" s="272"/>
      <c r="H193" s="272" t="s">
        <v>376</v>
      </c>
      <c r="I193" s="272" t="s">
        <v>314</v>
      </c>
      <c r="J193" s="272"/>
      <c r="K193" s="320"/>
    </row>
    <row r="194" s="1" customFormat="1" ht="15" customHeight="1">
      <c r="B194" s="297"/>
      <c r="C194" s="333" t="s">
        <v>377</v>
      </c>
      <c r="D194" s="272"/>
      <c r="E194" s="272"/>
      <c r="F194" s="295" t="s">
        <v>285</v>
      </c>
      <c r="G194" s="272"/>
      <c r="H194" s="272" t="s">
        <v>378</v>
      </c>
      <c r="I194" s="272" t="s">
        <v>314</v>
      </c>
      <c r="J194" s="272"/>
      <c r="K194" s="320"/>
    </row>
    <row r="195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="1" customFormat="1" ht="13.5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1">
      <c r="B200" s="262"/>
      <c r="C200" s="263" t="s">
        <v>379</v>
      </c>
      <c r="D200" s="263"/>
      <c r="E200" s="263"/>
      <c r="F200" s="263"/>
      <c r="G200" s="263"/>
      <c r="H200" s="263"/>
      <c r="I200" s="263"/>
      <c r="J200" s="263"/>
      <c r="K200" s="264"/>
    </row>
    <row r="201" s="1" customFormat="1" ht="25.5" customHeight="1">
      <c r="B201" s="262"/>
      <c r="C201" s="342" t="s">
        <v>380</v>
      </c>
      <c r="D201" s="342"/>
      <c r="E201" s="342"/>
      <c r="F201" s="342" t="s">
        <v>381</v>
      </c>
      <c r="G201" s="343"/>
      <c r="H201" s="342" t="s">
        <v>382</v>
      </c>
      <c r="I201" s="342"/>
      <c r="J201" s="342"/>
      <c r="K201" s="264"/>
    </row>
    <row r="202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="1" customFormat="1" ht="15" customHeight="1">
      <c r="B203" s="297"/>
      <c r="C203" s="272" t="s">
        <v>372</v>
      </c>
      <c r="D203" s="272"/>
      <c r="E203" s="272"/>
      <c r="F203" s="295" t="s">
        <v>42</v>
      </c>
      <c r="G203" s="272"/>
      <c r="H203" s="272" t="s">
        <v>383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43</v>
      </c>
      <c r="G204" s="272"/>
      <c r="H204" s="272" t="s">
        <v>384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46</v>
      </c>
      <c r="G205" s="272"/>
      <c r="H205" s="272" t="s">
        <v>385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44</v>
      </c>
      <c r="G206" s="272"/>
      <c r="H206" s="272" t="s">
        <v>386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 t="s">
        <v>45</v>
      </c>
      <c r="G207" s="272"/>
      <c r="H207" s="272" t="s">
        <v>387</v>
      </c>
      <c r="I207" s="272"/>
      <c r="J207" s="272"/>
      <c r="K207" s="320"/>
    </row>
    <row r="208" s="1" customFormat="1" ht="15" customHeight="1">
      <c r="B208" s="297"/>
      <c r="C208" s="272"/>
      <c r="D208" s="272"/>
      <c r="E208" s="272"/>
      <c r="F208" s="295"/>
      <c r="G208" s="272"/>
      <c r="H208" s="272"/>
      <c r="I208" s="272"/>
      <c r="J208" s="272"/>
      <c r="K208" s="320"/>
    </row>
    <row r="209" s="1" customFormat="1" ht="15" customHeight="1">
      <c r="B209" s="297"/>
      <c r="C209" s="272" t="s">
        <v>326</v>
      </c>
      <c r="D209" s="272"/>
      <c r="E209" s="272"/>
      <c r="F209" s="295" t="s">
        <v>78</v>
      </c>
      <c r="G209" s="272"/>
      <c r="H209" s="272" t="s">
        <v>388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221</v>
      </c>
      <c r="G210" s="272"/>
      <c r="H210" s="272" t="s">
        <v>222</v>
      </c>
      <c r="I210" s="272"/>
      <c r="J210" s="272"/>
      <c r="K210" s="320"/>
    </row>
    <row r="211" s="1" customFormat="1" ht="15" customHeight="1">
      <c r="B211" s="297"/>
      <c r="C211" s="272"/>
      <c r="D211" s="272"/>
      <c r="E211" s="272"/>
      <c r="F211" s="295" t="s">
        <v>219</v>
      </c>
      <c r="G211" s="272"/>
      <c r="H211" s="272" t="s">
        <v>389</v>
      </c>
      <c r="I211" s="272"/>
      <c r="J211" s="272"/>
      <c r="K211" s="320"/>
    </row>
    <row r="212" s="1" customFormat="1" ht="15" customHeight="1">
      <c r="B212" s="344"/>
      <c r="C212" s="272"/>
      <c r="D212" s="272"/>
      <c r="E212" s="272"/>
      <c r="F212" s="295" t="s">
        <v>223</v>
      </c>
      <c r="G212" s="333"/>
      <c r="H212" s="324" t="s">
        <v>224</v>
      </c>
      <c r="I212" s="324"/>
      <c r="J212" s="324"/>
      <c r="K212" s="345"/>
    </row>
    <row r="213" s="1" customFormat="1" ht="15" customHeight="1">
      <c r="B213" s="344"/>
      <c r="C213" s="272"/>
      <c r="D213" s="272"/>
      <c r="E213" s="272"/>
      <c r="F213" s="295" t="s">
        <v>225</v>
      </c>
      <c r="G213" s="333"/>
      <c r="H213" s="324" t="s">
        <v>390</v>
      </c>
      <c r="I213" s="324"/>
      <c r="J213" s="324"/>
      <c r="K213" s="345"/>
    </row>
    <row r="214" s="1" customFormat="1" ht="15" customHeight="1">
      <c r="B214" s="344"/>
      <c r="C214" s="272"/>
      <c r="D214" s="272"/>
      <c r="E214" s="272"/>
      <c r="F214" s="295"/>
      <c r="G214" s="333"/>
      <c r="H214" s="324"/>
      <c r="I214" s="324"/>
      <c r="J214" s="324"/>
      <c r="K214" s="345"/>
    </row>
    <row r="215" s="1" customFormat="1" ht="15" customHeight="1">
      <c r="B215" s="344"/>
      <c r="C215" s="272" t="s">
        <v>350</v>
      </c>
      <c r="D215" s="272"/>
      <c r="E215" s="272"/>
      <c r="F215" s="295">
        <v>1</v>
      </c>
      <c r="G215" s="333"/>
      <c r="H215" s="324" t="s">
        <v>391</v>
      </c>
      <c r="I215" s="324"/>
      <c r="J215" s="324"/>
      <c r="K215" s="345"/>
    </row>
    <row r="216" s="1" customFormat="1" ht="15" customHeight="1">
      <c r="B216" s="344"/>
      <c r="C216" s="272"/>
      <c r="D216" s="272"/>
      <c r="E216" s="272"/>
      <c r="F216" s="295">
        <v>2</v>
      </c>
      <c r="G216" s="333"/>
      <c r="H216" s="324" t="s">
        <v>392</v>
      </c>
      <c r="I216" s="324"/>
      <c r="J216" s="324"/>
      <c r="K216" s="345"/>
    </row>
    <row r="217" s="1" customFormat="1" ht="15" customHeight="1">
      <c r="B217" s="344"/>
      <c r="C217" s="272"/>
      <c r="D217" s="272"/>
      <c r="E217" s="272"/>
      <c r="F217" s="295">
        <v>3</v>
      </c>
      <c r="G217" s="333"/>
      <c r="H217" s="324" t="s">
        <v>393</v>
      </c>
      <c r="I217" s="324"/>
      <c r="J217" s="324"/>
      <c r="K217" s="345"/>
    </row>
    <row r="218" s="1" customFormat="1" ht="15" customHeight="1">
      <c r="B218" s="344"/>
      <c r="C218" s="272"/>
      <c r="D218" s="272"/>
      <c r="E218" s="272"/>
      <c r="F218" s="295">
        <v>4</v>
      </c>
      <c r="G218" s="333"/>
      <c r="H218" s="324" t="s">
        <v>394</v>
      </c>
      <c r="I218" s="324"/>
      <c r="J218" s="324"/>
      <c r="K218" s="345"/>
    </row>
    <row r="219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20" ma:contentTypeDescription="Vytvoří nový dokument" ma:contentTypeScope="" ma:versionID="2ed30507bde5883a590afdf1d5d9dc6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42aaa7823a2d6ff6b23df8dd4790bc2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az" ma:index="27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Odkaz xmlns="d4cc1580-2a65-4676-bc43-8335e1d94486">
      <Url xsi:nil="true"/>
      <Description xsi:nil="true"/>
    </Odkaz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7F8E44-F9D5-4C51-89A7-BDCDE5AD5605}"/>
</file>

<file path=customXml/itemProps2.xml><?xml version="1.0" encoding="utf-8"?>
<ds:datastoreItem xmlns:ds="http://schemas.openxmlformats.org/officeDocument/2006/customXml" ds:itemID="{2F0C9096-F063-4999-9CC6-AB829F800E9E}"/>
</file>

<file path=customXml/itemProps3.xml><?xml version="1.0" encoding="utf-8"?>
<ds:datastoreItem xmlns:ds="http://schemas.openxmlformats.org/officeDocument/2006/customXml" ds:itemID="{0517570B-6CEE-4D5A-ADDA-5568471DB18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Vopařil</dc:creator>
  <cp:lastModifiedBy>Milan Vopařil</cp:lastModifiedBy>
  <dcterms:created xsi:type="dcterms:W3CDTF">2025-08-01T10:44:38Z</dcterms:created>
  <dcterms:modified xsi:type="dcterms:W3CDTF">2025-08-01T10:44:39Z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