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33860" yWindow="1640" windowWidth="25420" windowHeight="15970"/>
  </bookViews>
  <sheets>
    <sheet name="Rekapitulace" sheetId="3" r:id="rId1"/>
    <sheet name="Objekt 01" sheetId="1" r:id="rId2"/>
    <sheet name="Objekt 02" sheetId="7" r:id="rId3"/>
    <sheet name="Objekt 03" sheetId="9" r:id="rId4"/>
    <sheet name="EM" sheetId="8" r:id="rId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8" l="1"/>
  <c r="D15" i="3"/>
  <c r="G15" i="3"/>
  <c r="F15" i="3"/>
  <c r="G53" i="9"/>
  <c r="G52" i="9"/>
  <c r="G51" i="9"/>
  <c r="G50" i="9"/>
  <c r="G49" i="9"/>
  <c r="G47" i="9"/>
  <c r="G46" i="9"/>
  <c r="G45" i="9"/>
  <c r="G43" i="9"/>
  <c r="G42" i="9"/>
  <c r="G41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2" i="9"/>
  <c r="G21" i="9"/>
  <c r="G20" i="9"/>
  <c r="D20" i="9"/>
  <c r="G19" i="9"/>
  <c r="G18" i="9"/>
  <c r="G17" i="9"/>
  <c r="G16" i="9"/>
  <c r="D15" i="9"/>
  <c r="G15" i="9" s="1"/>
  <c r="G14" i="9"/>
  <c r="G13" i="9"/>
  <c r="D13" i="9"/>
  <c r="G12" i="9"/>
  <c r="C5" i="9"/>
  <c r="C4" i="9"/>
  <c r="B2" i="9"/>
  <c r="F14" i="3"/>
  <c r="D14" i="3"/>
  <c r="D13" i="3"/>
  <c r="D13" i="1"/>
  <c r="D15" i="1"/>
  <c r="G14" i="3"/>
  <c r="G13" i="3"/>
  <c r="F13" i="3"/>
  <c r="F39" i="8"/>
  <c r="F40" i="8" s="1"/>
  <c r="D20" i="1"/>
  <c r="D13" i="7"/>
  <c r="E16" i="3" l="1"/>
  <c r="G59" i="9"/>
  <c r="G53" i="7"/>
  <c r="G52" i="7"/>
  <c r="G51" i="7"/>
  <c r="G50" i="7"/>
  <c r="G49" i="7"/>
  <c r="G47" i="7"/>
  <c r="G46" i="7"/>
  <c r="G45" i="7"/>
  <c r="G43" i="7"/>
  <c r="G42" i="7"/>
  <c r="G41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2" i="7"/>
  <c r="G21" i="7"/>
  <c r="D20" i="7"/>
  <c r="G20" i="7" s="1"/>
  <c r="G19" i="7"/>
  <c r="G18" i="7"/>
  <c r="G17" i="7"/>
  <c r="G16" i="7"/>
  <c r="D15" i="7"/>
  <c r="G15" i="7" s="1"/>
  <c r="G14" i="7"/>
  <c r="G13" i="7"/>
  <c r="G12" i="7"/>
  <c r="C5" i="7"/>
  <c r="C4" i="7"/>
  <c r="B2" i="7"/>
  <c r="G47" i="1"/>
  <c r="G45" i="1"/>
  <c r="G46" i="1"/>
  <c r="G60" i="9" l="1"/>
  <c r="G61" i="9" s="1"/>
  <c r="E15" i="3"/>
  <c r="G59" i="7"/>
  <c r="E14" i="3" s="1"/>
  <c r="G60" i="7" l="1"/>
  <c r="G61" i="7" s="1"/>
  <c r="G39" i="1"/>
  <c r="G38" i="1"/>
  <c r="G19" i="1"/>
  <c r="G13" i="1"/>
  <c r="G34" i="1"/>
  <c r="G32" i="1" l="1"/>
  <c r="G53" i="1"/>
  <c r="G52" i="1"/>
  <c r="G51" i="1"/>
  <c r="G50" i="1"/>
  <c r="G49" i="1"/>
  <c r="G37" i="1"/>
  <c r="G36" i="1"/>
  <c r="G35" i="1"/>
  <c r="G33" i="1"/>
  <c r="G31" i="1"/>
  <c r="G30" i="1"/>
  <c r="G29" i="1"/>
  <c r="G28" i="1"/>
  <c r="G27" i="1"/>
  <c r="G26" i="1"/>
  <c r="G16" i="1"/>
  <c r="G17" i="1"/>
  <c r="G18" i="1"/>
  <c r="G20" i="1" l="1"/>
  <c r="G19" i="3"/>
  <c r="F19" i="3"/>
  <c r="B2" i="1"/>
  <c r="C5" i="1"/>
  <c r="C4" i="1"/>
  <c r="G12" i="1"/>
  <c r="G14" i="1"/>
  <c r="G15" i="1"/>
  <c r="G21" i="1"/>
  <c r="G22" i="1"/>
  <c r="G24" i="1"/>
  <c r="G25" i="1"/>
  <c r="G41" i="1"/>
  <c r="G42" i="1"/>
  <c r="G43" i="1"/>
  <c r="G59" i="1" l="1"/>
  <c r="G60" i="1" s="1"/>
  <c r="E13" i="3" l="1"/>
  <c r="E19" i="3" s="1"/>
  <c r="G61" i="1"/>
  <c r="E20" i="3" l="1"/>
  <c r="E21" i="3" s="1"/>
</calcChain>
</file>

<file path=xl/sharedStrings.xml><?xml version="1.0" encoding="utf-8"?>
<sst xmlns="http://schemas.openxmlformats.org/spreadsheetml/2006/main" count="403" uniqueCount="146">
  <si>
    <t>Příloha č. 3 ZD - technická specifikace</t>
  </si>
  <si>
    <t>Zadavatel</t>
  </si>
  <si>
    <t>Veřejná zakázka</t>
  </si>
  <si>
    <t>Technické parametry</t>
  </si>
  <si>
    <t>Počet MJ</t>
  </si>
  <si>
    <t>MJ</t>
  </si>
  <si>
    <t>Cena za MJ v Kč bez DPH</t>
  </si>
  <si>
    <t>Celková cena v Kč bez DPH</t>
  </si>
  <si>
    <t>ks</t>
  </si>
  <si>
    <t>Montážní systém na střechu</t>
  </si>
  <si>
    <t>Akumulace</t>
  </si>
  <si>
    <t>Celková nabídková cena</t>
  </si>
  <si>
    <t>Nabídková cena v Kč bez DPH</t>
  </si>
  <si>
    <t>Celková nabídková cena v Kč včetně DPH</t>
  </si>
  <si>
    <t>Pol. č.</t>
  </si>
  <si>
    <t>Dodavatel vyplní buňky označené žlutou barvou, ostatní buňky jsou vyplněny automaticky</t>
  </si>
  <si>
    <t>Úprava nebo rozšíření hlavního rozvaděče</t>
  </si>
  <si>
    <t>Úprava elektroměrového rozvaděče</t>
  </si>
  <si>
    <t>Prostupy zdí</t>
  </si>
  <si>
    <t>Nastavení zařízení a zaškolení obshluhy</t>
  </si>
  <si>
    <t>Doprava</t>
  </si>
  <si>
    <t>FV systém</t>
  </si>
  <si>
    <t>Součet</t>
  </si>
  <si>
    <t>Cena v Kč bez DPH</t>
  </si>
  <si>
    <t>Cena v Kč včetně DPH</t>
  </si>
  <si>
    <t>kWp</t>
  </si>
  <si>
    <t>kWh</t>
  </si>
  <si>
    <t>Objekt 01</t>
  </si>
  <si>
    <t>Objekty</t>
  </si>
  <si>
    <t>01</t>
  </si>
  <si>
    <t>Výkon FVE (kWp)</t>
  </si>
  <si>
    <t>Cena (Kč bez DPH)</t>
  </si>
  <si>
    <t>Kapacita baterie (kWh)</t>
  </si>
  <si>
    <t>Celkový výkon</t>
  </si>
  <si>
    <t>Celková kapacita</t>
  </si>
  <si>
    <t>kpl</t>
  </si>
  <si>
    <t>DPH v Kč samostatně (21 %)</t>
  </si>
  <si>
    <t>Montáž, instalace, zprovoznění</t>
  </si>
  <si>
    <t>Technické parametry jsou uvedeny jako kvalitativně minimální, dodavatel je vždy oprávněn nabídnout odpovídající nebo lepší řešení. Výkon FVE a kapacita bateriového systému však musejí být vždy dodrženy.</t>
  </si>
  <si>
    <t>Veškeré nabízené plnění v rámci nabídky dodavatele musí odpovídat právní úpravě účinné ke dni podání nabídky. To se výslovně vztahuje mimo jiné k vyhlášce č. 114/2023 Sb.</t>
  </si>
  <si>
    <t>Kabeláž DC - červená , černá</t>
  </si>
  <si>
    <t>Kabeláž (CYKY, CYA, jističe, vypínače a další elektromateriál)</t>
  </si>
  <si>
    <t>m</t>
  </si>
  <si>
    <t>Vzdálený dohledový monitoring FVE na cloud</t>
  </si>
  <si>
    <t>Back-Up pro síť TN-S (zálohování jednoho světelného, nebo zásuvkového okruhu 1x230V)</t>
  </si>
  <si>
    <t>FV Systém - materiál</t>
  </si>
  <si>
    <t>FV Systém - práce</t>
  </si>
  <si>
    <t>Montáž FVE systému - konstrukce</t>
  </si>
  <si>
    <t>Nastavení monitoringu na cloud</t>
  </si>
  <si>
    <t>Výstupní revize</t>
  </si>
  <si>
    <t>Ekologická likvidace odpadového materiálu</t>
  </si>
  <si>
    <t>Protipožární ucpávka</t>
  </si>
  <si>
    <t>Nálepka TOTAL STOP</t>
  </si>
  <si>
    <t>Hasící přístroj CO2, nebo práškový</t>
  </si>
  <si>
    <t>Označující tabulka přítomnosti FVE</t>
  </si>
  <si>
    <t>Vynucené investice do opravy střech nebo rekonstrukce elektro</t>
  </si>
  <si>
    <t>Řídící jednotka - server</t>
  </si>
  <si>
    <t>Cloudové připojení energetického monitoringu</t>
  </si>
  <si>
    <t>Řízené elektrické zásuvky max. zátěž 3000 W zápustná</t>
  </si>
  <si>
    <t>Instalace energetického monitoringu</t>
  </si>
  <si>
    <t>Počet MJ doplněn automaticky dle buňky D12</t>
  </si>
  <si>
    <t>Zpracování realizační dokumentace a další administrativa</t>
  </si>
  <si>
    <t>Je možné nabídnout kombinaci více střídačů</t>
  </si>
  <si>
    <t>Zajištění umožnění trvalého provozu</t>
  </si>
  <si>
    <t>Energetický monitoring budovy / budov (elektro)</t>
  </si>
  <si>
    <t>Dodavatel</t>
  </si>
  <si>
    <t>Obchodní firma (název)</t>
  </si>
  <si>
    <t>Identifikační číslo (IČO)</t>
  </si>
  <si>
    <t>02</t>
  </si>
  <si>
    <t>Solární panel o výkonu min. 520 Wp</t>
  </si>
  <si>
    <t>Rozvaděč DC, přepěťové ochrany, pojistky, odpojovače, svorky</t>
  </si>
  <si>
    <t>Rozvaděč AC, přepěťové ochrany, jištění, stykače, přepínač sítí</t>
  </si>
  <si>
    <t>Montáž FVE elektro - propojení DC a AC komunikace</t>
  </si>
  <si>
    <t>Lištování AC a DC v objektu (na objektu)</t>
  </si>
  <si>
    <t>Celkový výkon fotovoltaické elektrárny je stanoven v tabulce výše. Počet a výkon panelů se může lišit, avšak maximální počet panelů nesmí přesáhnout uvedené množství a výkon jednoho panelu nesmí být menší než 520 Wp. Celkový výkon fotovoltaické elektrárny je uveden v tabulce výše a je možné ho navýšit jen o nezbytně nutný výkon, a to v případě, že je nutné přidat jeden panel pro splnění minimálního výkonu. Všechny použité panely musí mít stejné parametry a výkon.</t>
  </si>
  <si>
    <t>Bezpečnostní tabulky (požární bezpečnost)</t>
  </si>
  <si>
    <t>Objekt 02</t>
  </si>
  <si>
    <t xml:space="preserve">Výkonový optimizér / odpojovač s funkcí vypnutí a odpojení od elektrické instalace na bezpečné napětí dle vyhlášky č. 114/2023 Sb. </t>
  </si>
  <si>
    <t>Náklady na renovaci elektroinstalace na odběrných místech</t>
  </si>
  <si>
    <t>Energetický management</t>
  </si>
  <si>
    <t>Je možné nabídnout kombinaci více střídačů (např. 2x15kW)</t>
  </si>
  <si>
    <t>Pouzdra konektoru MC4 (všechna pouzdra pro jeden panel)</t>
  </si>
  <si>
    <t>Akumulace (min. využitelná kapacita)</t>
  </si>
  <si>
    <t>EM</t>
  </si>
  <si>
    <t>Technická specifikace Energetický management</t>
  </si>
  <si>
    <t>Celkový počet odběrných míst zapojených do energetického managementu</t>
  </si>
  <si>
    <t>Z toho počet odběrných míst s FVE</t>
  </si>
  <si>
    <t>Počet odběrných míst s aktivním prvkem řízení el. energie</t>
  </si>
  <si>
    <t>Počet odběrných míst puze pro měření spotřeby</t>
  </si>
  <si>
    <t>Odběrná místa s FVE</t>
  </si>
  <si>
    <t>EAN</t>
  </si>
  <si>
    <t>Náklad na implementaci EM v Kč bez DPH</t>
  </si>
  <si>
    <t>Odběrná místa s aktivním prvkem řízení el. energie:</t>
  </si>
  <si>
    <t>Odběrná místa s měřením spotřeby</t>
  </si>
  <si>
    <t>Max. 27 kusů</t>
  </si>
  <si>
    <r>
      <t>Kapacitou bateriového úložiště se dle podmínek dotace dle výzvy programu ModF – RES+ č.</t>
    </r>
    <r>
      <rPr>
        <sz val="11"/>
        <color rgb="FF7030A0"/>
        <rFont val="Calibri"/>
        <family val="2"/>
        <charset val="238"/>
        <scheme val="minor"/>
      </rPr>
      <t xml:space="preserve"> </t>
    </r>
    <r>
      <rPr>
        <sz val="11"/>
        <color rgb="FF7030A0"/>
        <rFont val="Calibri (Základní text)"/>
        <charset val="238"/>
      </rPr>
      <t>3/2022</t>
    </r>
    <r>
      <rPr>
        <sz val="11"/>
        <color rgb="FFFF0000"/>
        <rFont val="Calibri"/>
        <family val="2"/>
        <charset val="238"/>
        <scheme val="minor"/>
      </rPr>
      <t xml:space="preserve"> rozumí „využitelná kapacita úložiště“. Tato kapacita musí být prokázána garančními testy při uvedení systému do provozu. Nejedná se tak nutně o nominální kapacitu baterií, a je tak možné nabídnout jakoukoliv kombinaci baterií, která splní podmínku využitelné požadované kapacity.</t>
    </r>
  </si>
  <si>
    <t>03</t>
  </si>
  <si>
    <t>Komunální FVE – Štěpánov nad Svratkou</t>
  </si>
  <si>
    <t>Štěpánov nad Svratkou 23</t>
  </si>
  <si>
    <t xml:space="preserve">Střídač / střídače asymetrické hybridní - celkový minimální výkon 15 kW </t>
  </si>
  <si>
    <t>Bateriový systém (min. využitelná kapacita 11,6 kWh)</t>
  </si>
  <si>
    <t>Max. 39 kusů</t>
  </si>
  <si>
    <t xml:space="preserve">Střídač / střídače asymetrické hybridní - celkový minimální výkon 10 kW </t>
  </si>
  <si>
    <t>Max. 96 kusů</t>
  </si>
  <si>
    <t>Bateriový systém (min. využitelná kapacita 40,60 kWh)</t>
  </si>
  <si>
    <t>Štěpánov nad Svratkou</t>
  </si>
  <si>
    <t>859182400200552731</t>
  </si>
  <si>
    <t>Štěpánov nad Svratkou čp. 243 (KD)</t>
  </si>
  <si>
    <t xml:space="preserve">Štěpánov nad Svratkou čp. 23 (Úřad) </t>
  </si>
  <si>
    <t xml:space="preserve">Štěpánov nad Svratkou čp. 159 (ZŠ) </t>
  </si>
  <si>
    <t>Štěpánov nad Svratkou čp. 9</t>
  </si>
  <si>
    <t>Štěpánov nad Svratkou čp. 54 (HZ)</t>
  </si>
  <si>
    <t>Štěpánov nad Svratkou K/1041</t>
  </si>
  <si>
    <t xml:space="preserve">Koupaliště </t>
  </si>
  <si>
    <t xml:space="preserve">Štěpánov nad Svratkou čp. 53 (sklad) </t>
  </si>
  <si>
    <t>VO Bystř</t>
  </si>
  <si>
    <t>VO hřbitov</t>
  </si>
  <si>
    <t xml:space="preserve">VO Močidla </t>
  </si>
  <si>
    <t xml:space="preserve">VO Olešnička </t>
  </si>
  <si>
    <t xml:space="preserve">VO Ostrý </t>
  </si>
  <si>
    <t>VO Vrtěžíř</t>
  </si>
  <si>
    <t xml:space="preserve">Štěpánov nad Svratkou čp. 131 (vodárna) </t>
  </si>
  <si>
    <t xml:space="preserve">Vrtěžíř čp. 12 </t>
  </si>
  <si>
    <t xml:space="preserve">Štěpánov nad Svratkou čp. 51 (zdr. Středisko) </t>
  </si>
  <si>
    <t>859182400200898037</t>
  </si>
  <si>
    <t>859182400200404665</t>
  </si>
  <si>
    <t>859182400200714764</t>
  </si>
  <si>
    <t>859182400200403729</t>
  </si>
  <si>
    <t>859182400211751109</t>
  </si>
  <si>
    <t>859182400200796234</t>
  </si>
  <si>
    <t>859182400200403965</t>
  </si>
  <si>
    <t>859182400200403392</t>
  </si>
  <si>
    <t>859182400201530806</t>
  </si>
  <si>
    <t>859182400200403293</t>
  </si>
  <si>
    <t>859182400200403644</t>
  </si>
  <si>
    <t>859182400200403477</t>
  </si>
  <si>
    <t>859182400200148729</t>
  </si>
  <si>
    <t>859182400200403194</t>
  </si>
  <si>
    <t>859182400200148941</t>
  </si>
  <si>
    <t>859182400200404955</t>
  </si>
  <si>
    <t>bude naceněno samostatně na záložce Objekt 01</t>
  </si>
  <si>
    <t>bude naceněno samostatně na záložce Objekt 02</t>
  </si>
  <si>
    <t>bude naceněno samostatně na záložce Objekt 03</t>
  </si>
  <si>
    <t>Štěpánov nad Svratkou p. č. st. 153/1</t>
  </si>
  <si>
    <t>Štěpánov nad Svratkou p. č. st. 144/1</t>
  </si>
  <si>
    <t>Městys Štěpánov nad Svratkou, IČO 00295558, se sídlem Štěpánov nad Svratkou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</si>
</sst>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"/>
  </numFmts>
  <fonts count="25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</font>
    <font>
      <b/>
      <sz val="11"/>
      <color theme="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7030A0"/>
      <name val="Calibri"/>
      <family val="2"/>
      <charset val="238"/>
      <scheme val="minor"/>
    </font>
    <font>
      <sz val="11"/>
      <color rgb="FF7030A0"/>
      <name val="Calibri (Základní text)"/>
      <charset val="238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3F4F"/>
        <bgColor rgb="FF333F4F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7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70C0"/>
      </right>
      <top style="thin">
        <color rgb="FF000000"/>
      </top>
      <bottom style="thin">
        <color rgb="FF00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4" fontId="0" fillId="6" borderId="1" xfId="0" applyNumberForma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0" fillId="4" borderId="0" xfId="0" applyFill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0" fillId="7" borderId="0" xfId="0" applyFill="1"/>
    <xf numFmtId="0" fontId="3" fillId="7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0" fillId="8" borderId="0" xfId="0" applyFill="1"/>
    <xf numFmtId="0" fontId="0" fillId="0" borderId="0" xfId="0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9" borderId="1" xfId="0" applyFill="1" applyBorder="1"/>
    <xf numFmtId="0" fontId="1" fillId="0" borderId="0" xfId="0" applyFont="1" applyAlignment="1">
      <alignment horizontal="left" wrapText="1"/>
    </xf>
    <xf numFmtId="0" fontId="6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left" vertical="center"/>
    </xf>
    <xf numFmtId="0" fontId="0" fillId="10" borderId="0" xfId="0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wrapText="1"/>
    </xf>
    <xf numFmtId="0" fontId="0" fillId="9" borderId="4" xfId="0" applyFill="1" applyBorder="1"/>
    <xf numFmtId="2" fontId="0" fillId="9" borderId="2" xfId="0" applyNumberFormat="1" applyFill="1" applyBorder="1"/>
    <xf numFmtId="2" fontId="0" fillId="0" borderId="1" xfId="0" applyNumberFormat="1" applyBorder="1"/>
    <xf numFmtId="49" fontId="0" fillId="0" borderId="0" xfId="0" applyNumberFormat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5" fillId="11" borderId="1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10" fillId="13" borderId="0" xfId="0" applyFont="1" applyFill="1" applyAlignment="1">
      <alignment vertical="center"/>
    </xf>
    <xf numFmtId="0" fontId="9" fillId="0" borderId="6" xfId="0" applyFont="1" applyBorder="1" applyAlignment="1">
      <alignment wrapText="1"/>
    </xf>
    <xf numFmtId="0" fontId="11" fillId="0" borderId="6" xfId="0" applyFont="1" applyBorder="1" applyAlignment="1">
      <alignment wrapText="1"/>
    </xf>
    <xf numFmtId="3" fontId="0" fillId="9" borderId="1" xfId="0" applyNumberFormat="1" applyFill="1" applyBorder="1" applyAlignment="1">
      <alignment horizontal="center" vertical="center"/>
    </xf>
    <xf numFmtId="3" fontId="0" fillId="6" borderId="1" xfId="0" applyNumberFormat="1" applyFill="1" applyBorder="1" applyAlignment="1" applyProtection="1">
      <alignment horizontal="center" vertical="center"/>
      <protection locked="0"/>
    </xf>
    <xf numFmtId="0" fontId="0" fillId="14" borderId="0" xfId="0" applyFill="1"/>
    <xf numFmtId="0" fontId="2" fillId="0" borderId="0" xfId="0" applyFont="1"/>
    <xf numFmtId="3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0" fillId="0" borderId="0" xfId="0" applyNumberFormat="1"/>
    <xf numFmtId="0" fontId="15" fillId="0" borderId="0" xfId="0" applyFont="1"/>
    <xf numFmtId="0" fontId="18" fillId="16" borderId="7" xfId="0" applyFont="1" applyFill="1" applyBorder="1" applyAlignment="1">
      <alignment horizontal="center"/>
    </xf>
    <xf numFmtId="0" fontId="18" fillId="16" borderId="6" xfId="0" applyFont="1" applyFill="1" applyBorder="1" applyAlignment="1">
      <alignment horizontal="center"/>
    </xf>
    <xf numFmtId="0" fontId="16" fillId="0" borderId="5" xfId="0" applyFont="1" applyBorder="1" applyAlignment="1">
      <alignment horizontal="center" wrapText="1"/>
    </xf>
    <xf numFmtId="0" fontId="16" fillId="0" borderId="5" xfId="0" applyFont="1" applyBorder="1" applyAlignment="1">
      <alignment horizontal="center"/>
    </xf>
    <xf numFmtId="0" fontId="18" fillId="16" borderId="8" xfId="0" applyFont="1" applyFill="1" applyBorder="1" applyAlignment="1">
      <alignment horizontal="center"/>
    </xf>
    <xf numFmtId="0" fontId="18" fillId="16" borderId="0" xfId="0" applyFont="1" applyFill="1" applyAlignment="1">
      <alignment wrapText="1"/>
    </xf>
    <xf numFmtId="49" fontId="16" fillId="0" borderId="5" xfId="0" applyNumberFormat="1" applyFont="1" applyBorder="1" applyAlignment="1">
      <alignment horizontal="center"/>
    </xf>
    <xf numFmtId="0" fontId="16" fillId="15" borderId="5" xfId="0" applyFont="1" applyFill="1" applyBorder="1" applyAlignment="1">
      <alignment wrapText="1"/>
    </xf>
    <xf numFmtId="49" fontId="19" fillId="0" borderId="5" xfId="0" applyNumberFormat="1" applyFont="1" applyBorder="1" applyAlignment="1">
      <alignment horizontal="center"/>
    </xf>
    <xf numFmtId="164" fontId="16" fillId="15" borderId="5" xfId="0" applyNumberFormat="1" applyFont="1" applyFill="1" applyBorder="1" applyAlignment="1">
      <alignment horizontal="center"/>
    </xf>
    <xf numFmtId="164" fontId="16" fillId="15" borderId="6" xfId="0" applyNumberFormat="1" applyFont="1" applyFill="1" applyBorder="1" applyAlignment="1">
      <alignment horizontal="center"/>
    </xf>
    <xf numFmtId="0" fontId="10" fillId="16" borderId="0" xfId="0" applyFont="1" applyFill="1" applyAlignment="1">
      <alignment vertical="center"/>
    </xf>
    <xf numFmtId="0" fontId="16" fillId="16" borderId="0" xfId="0" applyFont="1" applyFill="1"/>
    <xf numFmtId="0" fontId="9" fillId="0" borderId="10" xfId="0" applyFont="1" applyBorder="1" applyAlignment="1">
      <alignment horizontal="left" wrapText="1"/>
    </xf>
    <xf numFmtId="0" fontId="16" fillId="0" borderId="11" xfId="0" applyFont="1" applyBorder="1"/>
    <xf numFmtId="0" fontId="16" fillId="0" borderId="6" xfId="0" applyFont="1" applyBorder="1"/>
    <xf numFmtId="4" fontId="16" fillId="0" borderId="5" xfId="0" applyNumberFormat="1" applyFont="1" applyBorder="1" applyAlignment="1">
      <alignment horizontal="right" vertical="center"/>
    </xf>
    <xf numFmtId="4" fontId="20" fillId="0" borderId="5" xfId="0" applyNumberFormat="1" applyFont="1" applyBorder="1" applyAlignment="1">
      <alignment horizontal="right" vertical="center"/>
    </xf>
    <xf numFmtId="49" fontId="23" fillId="0" borderId="0" xfId="0" applyNumberFormat="1" applyFont="1" applyAlignment="1">
      <alignment horizontal="center"/>
    </xf>
    <xf numFmtId="49" fontId="19" fillId="0" borderId="6" xfId="0" applyNumberFormat="1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0" fillId="6" borderId="0" xfId="0" applyFill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6" borderId="1" xfId="0" applyFill="1" applyBorder="1" applyAlignment="1" applyProtection="1">
      <alignment horizontal="center"/>
      <protection locked="0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2" fillId="9" borderId="2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left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6" fillId="15" borderId="0" xfId="0" applyFont="1" applyFill="1" applyAlignment="1">
      <alignment horizontal="left"/>
    </xf>
    <xf numFmtId="0" fontId="17" fillId="0" borderId="0" xfId="0" applyFont="1"/>
  </cellXfs>
  <cellStyles count="1">
    <cellStyle name="Normální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4"/>
  <sheetViews>
    <sheetView tabSelected="1" workbookViewId="0">
      <selection activeCell="D6" sqref="D6:G6"/>
    </sheetView>
  </sheetViews>
  <sheetFormatPr defaultColWidth="8.81640625" defaultRowHeight="14.5"/>
  <cols>
    <col min="1" max="1" width="3.1796875" customWidth="1"/>
    <col min="2" max="2" width="14.453125" customWidth="1"/>
    <col min="3" max="3" width="4.81640625" customWidth="1"/>
    <col min="4" max="4" width="40" customWidth="1"/>
    <col min="5" max="5" width="16.36328125" customWidth="1"/>
    <col min="6" max="6" width="15.453125" customWidth="1"/>
    <col min="7" max="7" width="17.453125" customWidth="1"/>
  </cols>
  <sheetData>
    <row r="2" spans="2:7">
      <c r="B2" s="23" t="s">
        <v>0</v>
      </c>
      <c r="C2" s="23"/>
    </row>
    <row r="3" spans="2:7" ht="15">
      <c r="B3" s="23"/>
      <c r="C3" s="23"/>
    </row>
    <row r="4" spans="2:7">
      <c r="B4" s="75" t="s">
        <v>15</v>
      </c>
      <c r="C4" s="75"/>
      <c r="D4" s="75"/>
      <c r="E4" s="75"/>
      <c r="F4" s="75"/>
      <c r="G4" s="75"/>
    </row>
    <row r="6" spans="2:7">
      <c r="B6" s="2" t="s">
        <v>1</v>
      </c>
      <c r="C6" s="2"/>
      <c r="D6" s="79" t="s">
        <v>145</v>
      </c>
      <c r="E6" s="79"/>
      <c r="F6" s="79"/>
      <c r="G6" s="79"/>
    </row>
    <row r="7" spans="2:7">
      <c r="B7" s="3" t="s">
        <v>2</v>
      </c>
      <c r="C7" s="3"/>
      <c r="D7" s="80" t="s">
        <v>97</v>
      </c>
      <c r="E7" s="80"/>
      <c r="F7" s="80"/>
      <c r="G7" s="80"/>
    </row>
    <row r="9" spans="2:7">
      <c r="B9" s="46" t="s">
        <v>65</v>
      </c>
      <c r="C9" s="46"/>
      <c r="D9" s="46" t="s">
        <v>66</v>
      </c>
      <c r="E9" s="78"/>
      <c r="F9" s="78"/>
      <c r="G9" s="78"/>
    </row>
    <row r="10" spans="2:7">
      <c r="D10" s="46" t="s">
        <v>67</v>
      </c>
      <c r="E10" s="78"/>
      <c r="F10" s="78"/>
      <c r="G10" s="78"/>
    </row>
    <row r="12" spans="2:7">
      <c r="E12" s="37" t="s">
        <v>31</v>
      </c>
      <c r="F12" s="35" t="s">
        <v>30</v>
      </c>
      <c r="G12" s="36" t="s">
        <v>32</v>
      </c>
    </row>
    <row r="13" spans="2:7" ht="15">
      <c r="B13" s="38" t="s">
        <v>28</v>
      </c>
      <c r="C13" s="29" t="s">
        <v>29</v>
      </c>
      <c r="D13" s="17" t="str">
        <f>'Objekt 01'!C9</f>
        <v>Štěpánov nad Svratkou 23</v>
      </c>
      <c r="E13" s="28">
        <f>'Objekt 01'!$G$59</f>
        <v>0</v>
      </c>
      <c r="F13" s="28">
        <f>'Objekt 01'!F55</f>
        <v>14.04</v>
      </c>
      <c r="G13" s="28">
        <f>'Objekt 01'!F56</f>
        <v>11.6</v>
      </c>
    </row>
    <row r="14" spans="2:7" ht="15">
      <c r="B14" s="38"/>
      <c r="C14" s="29" t="s">
        <v>68</v>
      </c>
      <c r="D14" s="17" t="str">
        <f>'Objekt 02'!C9</f>
        <v>Štěpánov nad Svratkou p. č. st. 153/1</v>
      </c>
      <c r="E14" s="28">
        <f>'Objekt 02'!$G$59</f>
        <v>0</v>
      </c>
      <c r="F14" s="28">
        <f>'Objekt 02'!F55</f>
        <v>20.28</v>
      </c>
      <c r="G14" s="28">
        <f>'Objekt 02'!F56</f>
        <v>11.6</v>
      </c>
    </row>
    <row r="15" spans="2:7" ht="15">
      <c r="B15" s="38"/>
      <c r="C15" s="29" t="s">
        <v>96</v>
      </c>
      <c r="D15" s="17" t="str">
        <f>'Objekt 03'!C9</f>
        <v>Štěpánov nad Svratkou p. č. st. 144/1</v>
      </c>
      <c r="E15" s="28">
        <f>'Objekt 03'!$G$59</f>
        <v>0</v>
      </c>
      <c r="F15" s="28">
        <f>'Objekt 03'!F55</f>
        <v>49.92</v>
      </c>
      <c r="G15" s="28">
        <f>'Objekt 03'!F56</f>
        <v>40.6</v>
      </c>
    </row>
    <row r="16" spans="2:7" ht="15">
      <c r="B16" s="38" t="s">
        <v>83</v>
      </c>
      <c r="C16" s="29"/>
      <c r="D16" s="17" t="s">
        <v>83</v>
      </c>
      <c r="E16" s="28">
        <f>EM!F38</f>
        <v>0</v>
      </c>
      <c r="F16" s="50"/>
      <c r="G16" s="50"/>
    </row>
    <row r="17" spans="2:7" ht="15">
      <c r="C17" s="29"/>
      <c r="D17" s="24"/>
    </row>
    <row r="18" spans="2:7" ht="18" customHeight="1">
      <c r="C18" s="29"/>
      <c r="D18" s="13" t="s">
        <v>11</v>
      </c>
      <c r="E18" s="14"/>
      <c r="F18" s="31" t="s">
        <v>33</v>
      </c>
      <c r="G18" s="32" t="s">
        <v>34</v>
      </c>
    </row>
    <row r="19" spans="2:7">
      <c r="B19" s="15"/>
      <c r="C19" s="29"/>
      <c r="D19" s="25" t="s">
        <v>12</v>
      </c>
      <c r="E19" s="30">
        <f>SUM(E13:E16)</f>
        <v>0</v>
      </c>
      <c r="F19" s="12">
        <f>SUM(F13:F16)</f>
        <v>84.240000000000009</v>
      </c>
      <c r="G19" s="12">
        <f>SUM(G13:G16)</f>
        <v>63.8</v>
      </c>
    </row>
    <row r="20" spans="2:7">
      <c r="B20" s="15"/>
      <c r="C20" s="29"/>
      <c r="D20" s="25" t="s">
        <v>36</v>
      </c>
      <c r="E20" s="12">
        <f>0.21*E19</f>
        <v>0</v>
      </c>
      <c r="F20" s="33"/>
      <c r="G20" s="33"/>
    </row>
    <row r="21" spans="2:7">
      <c r="B21" s="15"/>
      <c r="C21" s="29"/>
      <c r="D21" s="25" t="s">
        <v>13</v>
      </c>
      <c r="E21" s="16">
        <f>E20+E19</f>
        <v>0</v>
      </c>
      <c r="F21" s="34"/>
      <c r="G21" s="34"/>
    </row>
    <row r="22" spans="2:7" ht="15">
      <c r="C22" s="29"/>
    </row>
    <row r="23" spans="2:7" ht="64.5" customHeight="1">
      <c r="C23" s="29"/>
      <c r="D23" s="77" t="s">
        <v>95</v>
      </c>
      <c r="E23" s="77"/>
      <c r="F23" s="77"/>
      <c r="G23" s="77"/>
    </row>
    <row r="24" spans="2:7" ht="15">
      <c r="C24" s="29"/>
    </row>
    <row r="25" spans="2:7" ht="46.5" customHeight="1">
      <c r="C25" s="29"/>
      <c r="D25" s="76" t="s">
        <v>38</v>
      </c>
      <c r="E25" s="76"/>
      <c r="F25" s="76"/>
      <c r="G25" s="76"/>
    </row>
    <row r="26" spans="2:7" ht="15">
      <c r="C26" s="29"/>
    </row>
    <row r="27" spans="2:7" ht="33.75" customHeight="1">
      <c r="C27" s="29"/>
      <c r="D27" s="76" t="s">
        <v>39</v>
      </c>
      <c r="E27" s="76"/>
      <c r="F27" s="76"/>
      <c r="G27" s="76"/>
    </row>
    <row r="28" spans="2:7" ht="15">
      <c r="C28" s="29"/>
    </row>
    <row r="29" spans="2:7" ht="15">
      <c r="C29" s="29"/>
    </row>
    <row r="30" spans="2:7" ht="15">
      <c r="C30" s="29"/>
    </row>
    <row r="31" spans="2:7" ht="15">
      <c r="C31" s="29"/>
    </row>
    <row r="32" spans="2:7" ht="15">
      <c r="C32" s="29"/>
    </row>
    <row r="33" spans="3:3" ht="15">
      <c r="C33" s="29"/>
    </row>
    <row r="34" spans="3:3" ht="15">
      <c r="C34" s="29"/>
    </row>
    <row r="35" spans="3:3" ht="15">
      <c r="C35" s="29"/>
    </row>
    <row r="36" spans="3:3" ht="15">
      <c r="C36" s="29"/>
    </row>
    <row r="37" spans="3:3" ht="15">
      <c r="C37" s="15"/>
    </row>
    <row r="38" spans="3:3" ht="15">
      <c r="C38" s="15"/>
    </row>
    <row r="39" spans="3:3" ht="15">
      <c r="C39" s="15"/>
    </row>
    <row r="40" spans="3:3" ht="15">
      <c r="C40" s="15"/>
    </row>
    <row r="41" spans="3:3" ht="15">
      <c r="C41" s="15"/>
    </row>
    <row r="42" spans="3:3" ht="15">
      <c r="C42" s="15"/>
    </row>
    <row r="43" spans="3:3" ht="15">
      <c r="C43" s="15"/>
    </row>
    <row r="44" spans="3:3">
      <c r="C44" s="15"/>
    </row>
  </sheetData>
  <mergeCells count="8">
    <mergeCell ref="B4:G4"/>
    <mergeCell ref="D27:G27"/>
    <mergeCell ref="D25:G25"/>
    <mergeCell ref="D23:G23"/>
    <mergeCell ref="E9:G9"/>
    <mergeCell ref="E10:G10"/>
    <mergeCell ref="D6:G6"/>
    <mergeCell ref="D7:G7"/>
  </mergeCells>
  <pageMargins left="0.7" right="0.7" top="0.78740157499999996" bottom="0.78740157499999996" header="0.3" footer="0.3"/>
  <pageSetup paperSize="9" orientation="portrait" r:id="rId1"/>
  <ignoredErrors>
    <ignoredError sqref="C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workbookViewId="0">
      <selection activeCell="C9" sqref="C9"/>
    </sheetView>
  </sheetViews>
  <sheetFormatPr defaultColWidth="8.81640625" defaultRowHeight="14.5"/>
  <cols>
    <col min="1" max="1" width="3.1796875" customWidth="1"/>
    <col min="2" max="2" width="14.453125" customWidth="1"/>
    <col min="3" max="3" width="67.1796875" customWidth="1"/>
    <col min="6" max="6" width="12" customWidth="1"/>
    <col min="7" max="7" width="15.453125" customWidth="1"/>
    <col min="8" max="8" width="4.453125" customWidth="1"/>
  </cols>
  <sheetData>
    <row r="2" spans="2:9" ht="15">
      <c r="B2" s="22" t="str">
        <f>Rekapitulace!B2</f>
        <v>Příloha č. 3 ZD - technická specifikace</v>
      </c>
    </row>
    <row r="4" spans="2:9" ht="15">
      <c r="B4" s="2" t="s">
        <v>1</v>
      </c>
      <c r="C4" s="79" t="str">
        <f>Rekapitulace!D6</f>
        <v>Městys Štěpánov nad Svratkou, IČO 00295558, se sídlem Štěpánov nad Svratkou 23</v>
      </c>
      <c r="D4" s="79"/>
      <c r="E4" s="79"/>
      <c r="F4" s="79"/>
      <c r="G4" s="79"/>
    </row>
    <row r="5" spans="2:9">
      <c r="B5" s="3" t="s">
        <v>2</v>
      </c>
      <c r="C5" s="80" t="str">
        <f>Rekapitulace!D7</f>
        <v>Komunální FVE – Štěpánov nad Svratkou</v>
      </c>
      <c r="D5" s="80"/>
      <c r="E5" s="80"/>
      <c r="F5" s="80"/>
      <c r="G5" s="80"/>
    </row>
    <row r="7" spans="2:9">
      <c r="B7" s="75" t="s">
        <v>15</v>
      </c>
      <c r="C7" s="75"/>
      <c r="D7" s="75"/>
      <c r="E7" s="75"/>
      <c r="F7" s="75"/>
      <c r="G7" s="75"/>
    </row>
    <row r="8" spans="2:9" ht="16.25" customHeight="1">
      <c r="B8" s="18"/>
      <c r="C8" s="18"/>
      <c r="D8" s="18"/>
      <c r="E8" s="18"/>
      <c r="F8" s="18"/>
      <c r="G8" s="18"/>
    </row>
    <row r="9" spans="2:9" ht="27" customHeight="1">
      <c r="B9" s="19" t="s">
        <v>27</v>
      </c>
      <c r="C9" s="20" t="s">
        <v>98</v>
      </c>
      <c r="D9" s="21"/>
      <c r="E9" s="21"/>
      <c r="F9" s="21"/>
      <c r="G9" s="21"/>
    </row>
    <row r="10" spans="2:9" ht="29" customHeight="1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>
      <c r="B11" s="8"/>
      <c r="C11" s="9" t="s">
        <v>45</v>
      </c>
      <c r="D11" s="8"/>
      <c r="E11" s="8"/>
      <c r="F11" s="8"/>
      <c r="G11" s="8"/>
    </row>
    <row r="12" spans="2:9">
      <c r="B12" s="10">
        <v>1</v>
      </c>
      <c r="C12" s="11" t="s">
        <v>69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94</v>
      </c>
    </row>
    <row r="13" spans="2:9">
      <c r="B13" s="10">
        <v>2</v>
      </c>
      <c r="C13" s="11" t="s">
        <v>81</v>
      </c>
      <c r="D13" s="44">
        <f>D12</f>
        <v>0</v>
      </c>
      <c r="E13" s="10" t="s">
        <v>35</v>
      </c>
      <c r="F13" s="1">
        <v>0</v>
      </c>
      <c r="G13" s="12">
        <f t="shared" si="0"/>
        <v>0</v>
      </c>
      <c r="I13" s="47" t="s">
        <v>60</v>
      </c>
    </row>
    <row r="14" spans="2:9">
      <c r="B14" s="10">
        <v>3</v>
      </c>
      <c r="C14" s="11" t="s">
        <v>99</v>
      </c>
      <c r="D14" s="10">
        <v>1</v>
      </c>
      <c r="E14" s="10" t="s">
        <v>35</v>
      </c>
      <c r="F14" s="1">
        <v>0</v>
      </c>
      <c r="G14" s="12">
        <f t="shared" si="0"/>
        <v>0</v>
      </c>
      <c r="I14" s="47" t="s">
        <v>62</v>
      </c>
    </row>
    <row r="15" spans="2:9">
      <c r="B15" s="10">
        <v>4</v>
      </c>
      <c r="C15" s="11" t="s">
        <v>9</v>
      </c>
      <c r="D15" s="44">
        <f>D12</f>
        <v>0</v>
      </c>
      <c r="E15" s="10" t="s">
        <v>8</v>
      </c>
      <c r="F15" s="1">
        <v>0</v>
      </c>
      <c r="G15" s="12">
        <f t="shared" si="0"/>
        <v>0</v>
      </c>
      <c r="I15" s="47" t="s">
        <v>60</v>
      </c>
    </row>
    <row r="16" spans="2:9">
      <c r="B16" s="10">
        <v>5</v>
      </c>
      <c r="C16" s="40" t="s">
        <v>40</v>
      </c>
      <c r="D16" s="39">
        <v>12</v>
      </c>
      <c r="E16" s="10" t="s">
        <v>42</v>
      </c>
      <c r="F16" s="1">
        <v>0</v>
      </c>
      <c r="G16" s="12">
        <f t="shared" si="0"/>
        <v>0</v>
      </c>
      <c r="I16" s="47"/>
    </row>
    <row r="17" spans="2:9">
      <c r="B17" s="10">
        <v>6</v>
      </c>
      <c r="C17" s="40" t="s">
        <v>41</v>
      </c>
      <c r="D17" s="39">
        <v>13</v>
      </c>
      <c r="E17" s="10" t="s">
        <v>35</v>
      </c>
      <c r="F17" s="1">
        <v>0</v>
      </c>
      <c r="G17" s="12">
        <f t="shared" si="0"/>
        <v>0</v>
      </c>
      <c r="I17" s="47"/>
    </row>
    <row r="18" spans="2:9">
      <c r="B18" s="10">
        <v>7</v>
      </c>
      <c r="C18" s="40" t="s">
        <v>70</v>
      </c>
      <c r="D18" s="48">
        <v>2</v>
      </c>
      <c r="E18" s="10" t="s">
        <v>35</v>
      </c>
      <c r="F18" s="1">
        <v>0</v>
      </c>
      <c r="G18" s="12">
        <f t="shared" si="0"/>
        <v>0</v>
      </c>
      <c r="I18" s="47"/>
    </row>
    <row r="19" spans="2:9">
      <c r="B19" s="10">
        <v>8</v>
      </c>
      <c r="C19" s="40" t="s">
        <v>71</v>
      </c>
      <c r="D19" s="39">
        <v>1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26.5">
      <c r="B20" s="10">
        <v>9</v>
      </c>
      <c r="C20" s="11" t="s">
        <v>77</v>
      </c>
      <c r="D20" s="44">
        <f>D12</f>
        <v>0</v>
      </c>
      <c r="E20" s="10" t="s">
        <v>8</v>
      </c>
      <c r="F20" s="1">
        <v>0</v>
      </c>
      <c r="G20" s="12">
        <f t="shared" si="0"/>
        <v>0</v>
      </c>
      <c r="I20" s="47" t="s">
        <v>60</v>
      </c>
    </row>
    <row r="21" spans="2:9">
      <c r="B21" s="10">
        <v>10</v>
      </c>
      <c r="C21" s="40" t="s">
        <v>43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ht="26.5">
      <c r="B22" s="10">
        <v>11</v>
      </c>
      <c r="C22" s="40" t="s">
        <v>44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>
      <c r="B23" s="8"/>
      <c r="C23" s="9" t="s">
        <v>46</v>
      </c>
      <c r="D23" s="8"/>
      <c r="E23" s="8"/>
      <c r="F23" s="8"/>
      <c r="G23" s="8"/>
    </row>
    <row r="24" spans="2:9">
      <c r="B24" s="10">
        <v>12</v>
      </c>
      <c r="C24" s="40" t="s">
        <v>47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>
      <c r="B25" s="10">
        <v>13</v>
      </c>
      <c r="C25" s="40" t="s">
        <v>72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>
      <c r="B26" s="10">
        <v>14</v>
      </c>
      <c r="C26" s="40" t="s">
        <v>73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>
      <c r="B27" s="10">
        <v>15</v>
      </c>
      <c r="C27" s="40" t="s">
        <v>18</v>
      </c>
      <c r="D27" s="49">
        <v>2</v>
      </c>
      <c r="E27" s="10" t="s">
        <v>35</v>
      </c>
      <c r="F27" s="1">
        <v>0</v>
      </c>
      <c r="G27" s="12">
        <f t="shared" si="1"/>
        <v>0</v>
      </c>
    </row>
    <row r="28" spans="2:9">
      <c r="B28" s="10">
        <v>16</v>
      </c>
      <c r="C28" s="40" t="s">
        <v>48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ht="15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>
      <c r="B31" s="10">
        <v>19</v>
      </c>
      <c r="C31" s="40" t="s">
        <v>49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>
      <c r="B32" s="10">
        <v>20</v>
      </c>
      <c r="C32" s="40" t="s">
        <v>61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>
      <c r="B33" s="10">
        <v>21</v>
      </c>
      <c r="C33" s="40" t="s">
        <v>50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>
      <c r="B34" s="10">
        <v>22</v>
      </c>
      <c r="C34" s="11" t="s">
        <v>63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>
      <c r="B35" s="10">
        <v>23</v>
      </c>
      <c r="C35" s="40" t="s">
        <v>51</v>
      </c>
      <c r="D35" s="10">
        <v>1</v>
      </c>
      <c r="E35" s="10" t="s">
        <v>35</v>
      </c>
      <c r="F35" s="1">
        <v>0</v>
      </c>
      <c r="G35" s="12">
        <f t="shared" si="1"/>
        <v>0</v>
      </c>
    </row>
    <row r="36" spans="2:7">
      <c r="B36" s="10">
        <v>24</v>
      </c>
      <c r="C36" s="40" t="s">
        <v>52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>
      <c r="B37" s="10">
        <v>25</v>
      </c>
      <c r="C37" s="40" t="s">
        <v>53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>
      <c r="B38" s="10">
        <v>26</v>
      </c>
      <c r="C38" s="40" t="s">
        <v>54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>
      <c r="B39" s="10">
        <v>27</v>
      </c>
      <c r="C39" s="40" t="s">
        <v>75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>
      <c r="B40" s="8"/>
      <c r="C40" s="9" t="s">
        <v>10</v>
      </c>
      <c r="D40" s="8"/>
      <c r="E40" s="8"/>
      <c r="F40" s="8"/>
      <c r="G40" s="8"/>
    </row>
    <row r="41" spans="2:7" ht="17.25" customHeight="1">
      <c r="B41" s="10">
        <v>28</v>
      </c>
      <c r="C41" s="11" t="s">
        <v>100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ht="15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>
      <c r="B44" s="8"/>
      <c r="C44" s="41" t="s">
        <v>55</v>
      </c>
      <c r="D44" s="8"/>
      <c r="E44" s="8"/>
      <c r="F44" s="8"/>
      <c r="G44" s="8"/>
    </row>
    <row r="45" spans="2:7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>
      <c r="B47" s="10">
        <v>33</v>
      </c>
      <c r="C47" s="40" t="s">
        <v>78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>
      <c r="B48" s="8"/>
      <c r="C48" s="41" t="s">
        <v>79</v>
      </c>
      <c r="D48" s="8"/>
      <c r="E48" s="8"/>
      <c r="F48" s="8"/>
      <c r="G48" s="8"/>
    </row>
    <row r="49" spans="2:7">
      <c r="B49" s="10">
        <v>34</v>
      </c>
      <c r="C49" s="40" t="s">
        <v>64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>
      <c r="B50" s="10">
        <v>35</v>
      </c>
      <c r="C50" s="42" t="s">
        <v>56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>
      <c r="B51" s="10">
        <v>36</v>
      </c>
      <c r="C51" s="43" t="s">
        <v>57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>
      <c r="B52" s="10">
        <v>37</v>
      </c>
      <c r="C52" s="43" t="s">
        <v>58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>
      <c r="B53" s="10">
        <v>38</v>
      </c>
      <c r="C53" s="43" t="s">
        <v>59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>
      <c r="C55" s="81" t="s">
        <v>21</v>
      </c>
      <c r="D55" s="82"/>
      <c r="E55" s="82"/>
      <c r="F55" s="27">
        <v>14.04</v>
      </c>
      <c r="G55" s="26" t="s">
        <v>25</v>
      </c>
    </row>
    <row r="56" spans="2:7">
      <c r="C56" s="81" t="s">
        <v>82</v>
      </c>
      <c r="D56" s="82"/>
      <c r="E56" s="82"/>
      <c r="F56" s="27">
        <v>11.6</v>
      </c>
      <c r="G56" s="26" t="s">
        <v>26</v>
      </c>
    </row>
    <row r="58" spans="2:7" ht="18" customHeight="1">
      <c r="C58" s="13" t="s">
        <v>22</v>
      </c>
      <c r="D58" s="14"/>
      <c r="E58" s="14"/>
      <c r="F58" s="14"/>
      <c r="G58" s="14"/>
    </row>
    <row r="59" spans="2:7">
      <c r="B59" s="15"/>
      <c r="C59" s="85" t="s">
        <v>23</v>
      </c>
      <c r="D59" s="86"/>
      <c r="E59" s="86"/>
      <c r="F59" s="87"/>
      <c r="G59" s="12">
        <f>SUM(G12:G22,G41:G43,G24:G39,G45:G47,G49:G53)</f>
        <v>0</v>
      </c>
    </row>
    <row r="60" spans="2:7">
      <c r="B60" s="15"/>
      <c r="C60" s="85" t="s">
        <v>36</v>
      </c>
      <c r="D60" s="86"/>
      <c r="E60" s="86"/>
      <c r="F60" s="87"/>
      <c r="G60" s="12">
        <f>0.21*G59</f>
        <v>0</v>
      </c>
    </row>
    <row r="61" spans="2:7">
      <c r="B61" s="15"/>
      <c r="C61" s="85" t="s">
        <v>24</v>
      </c>
      <c r="D61" s="86"/>
      <c r="E61" s="86"/>
      <c r="F61" s="87"/>
      <c r="G61" s="16">
        <f>G60+G59</f>
        <v>0</v>
      </c>
    </row>
    <row r="63" spans="2:7" ht="53.25" customHeight="1">
      <c r="C63" s="83" t="s">
        <v>74</v>
      </c>
      <c r="D63" s="84"/>
      <c r="E63" s="84"/>
      <c r="F63" s="84"/>
      <c r="G63" s="84"/>
    </row>
  </sheetData>
  <mergeCells count="9">
    <mergeCell ref="C4:G4"/>
    <mergeCell ref="B7:G7"/>
    <mergeCell ref="C55:E55"/>
    <mergeCell ref="C56:E56"/>
    <mergeCell ref="C63:G63"/>
    <mergeCell ref="C59:F59"/>
    <mergeCell ref="C60:F60"/>
    <mergeCell ref="C61:F61"/>
    <mergeCell ref="C5:G5"/>
  </mergeCells>
  <conditionalFormatting sqref="D12">
    <cfRule type="cellIs" dxfId="2" priority="1" operator="greaterThan">
      <formula>18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workbookViewId="0">
      <selection activeCell="C10" sqref="C10"/>
    </sheetView>
  </sheetViews>
  <sheetFormatPr defaultColWidth="8.81640625" defaultRowHeight="14.5"/>
  <cols>
    <col min="1" max="1" width="3.1796875" customWidth="1"/>
    <col min="2" max="2" width="14.453125" customWidth="1"/>
    <col min="3" max="3" width="67.1796875" customWidth="1"/>
    <col min="6" max="6" width="12" customWidth="1"/>
    <col min="7" max="7" width="15.453125" customWidth="1"/>
    <col min="8" max="8" width="4.453125" customWidth="1"/>
  </cols>
  <sheetData>
    <row r="2" spans="2:9" ht="15">
      <c r="B2" s="22" t="str">
        <f>Rekapitulace!B2</f>
        <v>Příloha č. 3 ZD - technická specifikace</v>
      </c>
    </row>
    <row r="4" spans="2:9" ht="15">
      <c r="B4" s="2" t="s">
        <v>1</v>
      </c>
      <c r="C4" s="79" t="str">
        <f>Rekapitulace!D6</f>
        <v>Městys Štěpánov nad Svratkou, IČO 00295558, se sídlem Štěpánov nad Svratkou 23</v>
      </c>
      <c r="D4" s="79"/>
      <c r="E4" s="79"/>
      <c r="F4" s="79"/>
      <c r="G4" s="79"/>
    </row>
    <row r="5" spans="2:9">
      <c r="B5" s="3" t="s">
        <v>2</v>
      </c>
      <c r="C5" s="80" t="str">
        <f>Rekapitulace!D7</f>
        <v>Komunální FVE – Štěpánov nad Svratkou</v>
      </c>
      <c r="D5" s="80"/>
      <c r="E5" s="80"/>
      <c r="F5" s="80"/>
      <c r="G5" s="80"/>
    </row>
    <row r="7" spans="2:9">
      <c r="B7" s="75" t="s">
        <v>15</v>
      </c>
      <c r="C7" s="75"/>
      <c r="D7" s="75"/>
      <c r="E7" s="75"/>
      <c r="F7" s="75"/>
      <c r="G7" s="75"/>
    </row>
    <row r="8" spans="2:9" ht="16.25" customHeight="1">
      <c r="B8" s="18"/>
      <c r="C8" s="18"/>
      <c r="D8" s="18"/>
      <c r="E8" s="18"/>
      <c r="F8" s="18"/>
      <c r="G8" s="18"/>
    </row>
    <row r="9" spans="2:9" ht="27" customHeight="1">
      <c r="B9" s="19" t="s">
        <v>76</v>
      </c>
      <c r="C9" s="20" t="s">
        <v>143</v>
      </c>
      <c r="D9" s="21"/>
      <c r="E9" s="21"/>
      <c r="F9" s="21"/>
      <c r="G9" s="21"/>
    </row>
    <row r="10" spans="2:9" ht="29" customHeight="1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>
      <c r="B11" s="8"/>
      <c r="C11" s="9" t="s">
        <v>45</v>
      </c>
      <c r="D11" s="8"/>
      <c r="E11" s="8"/>
      <c r="F11" s="8"/>
      <c r="G11" s="8"/>
    </row>
    <row r="12" spans="2:9">
      <c r="B12" s="10">
        <v>1</v>
      </c>
      <c r="C12" s="11" t="s">
        <v>69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101</v>
      </c>
    </row>
    <row r="13" spans="2:9">
      <c r="B13" s="10">
        <v>2</v>
      </c>
      <c r="C13" s="11" t="s">
        <v>81</v>
      </c>
      <c r="D13" s="44">
        <f>D12</f>
        <v>0</v>
      </c>
      <c r="E13" s="10" t="s">
        <v>35</v>
      </c>
      <c r="F13" s="1">
        <v>0</v>
      </c>
      <c r="G13" s="12">
        <f t="shared" si="0"/>
        <v>0</v>
      </c>
      <c r="I13" s="47" t="s">
        <v>60</v>
      </c>
    </row>
    <row r="14" spans="2:9">
      <c r="B14" s="10">
        <v>3</v>
      </c>
      <c r="C14" s="11" t="s">
        <v>102</v>
      </c>
      <c r="D14" s="10">
        <v>2</v>
      </c>
      <c r="E14" s="10" t="s">
        <v>35</v>
      </c>
      <c r="F14" s="1">
        <v>0</v>
      </c>
      <c r="G14" s="12">
        <f t="shared" si="0"/>
        <v>0</v>
      </c>
      <c r="I14" s="47" t="s">
        <v>80</v>
      </c>
    </row>
    <row r="15" spans="2:9">
      <c r="B15" s="10">
        <v>4</v>
      </c>
      <c r="C15" s="11" t="s">
        <v>9</v>
      </c>
      <c r="D15" s="44">
        <f>D12</f>
        <v>0</v>
      </c>
      <c r="E15" s="10" t="s">
        <v>8</v>
      </c>
      <c r="F15" s="1">
        <v>0</v>
      </c>
      <c r="G15" s="12">
        <f t="shared" si="0"/>
        <v>0</v>
      </c>
      <c r="I15" s="47" t="s">
        <v>60</v>
      </c>
    </row>
    <row r="16" spans="2:9">
      <c r="B16" s="10">
        <v>5</v>
      </c>
      <c r="C16" s="40" t="s">
        <v>40</v>
      </c>
      <c r="D16" s="39">
        <v>21</v>
      </c>
      <c r="E16" s="10" t="s">
        <v>42</v>
      </c>
      <c r="F16" s="1">
        <v>0</v>
      </c>
      <c r="G16" s="12">
        <f t="shared" si="0"/>
        <v>0</v>
      </c>
      <c r="I16" s="47"/>
    </row>
    <row r="17" spans="2:9">
      <c r="B17" s="10">
        <v>6</v>
      </c>
      <c r="C17" s="40" t="s">
        <v>41</v>
      </c>
      <c r="D17" s="39">
        <v>24</v>
      </c>
      <c r="E17" s="10" t="s">
        <v>35</v>
      </c>
      <c r="F17" s="1">
        <v>0</v>
      </c>
      <c r="G17" s="12">
        <f t="shared" si="0"/>
        <v>0</v>
      </c>
      <c r="I17" s="47"/>
    </row>
    <row r="18" spans="2:9">
      <c r="B18" s="10">
        <v>7</v>
      </c>
      <c r="C18" s="40" t="s">
        <v>70</v>
      </c>
      <c r="D18" s="39">
        <v>4</v>
      </c>
      <c r="E18" s="10" t="s">
        <v>35</v>
      </c>
      <c r="F18" s="1">
        <v>0</v>
      </c>
      <c r="G18" s="12">
        <f t="shared" si="0"/>
        <v>0</v>
      </c>
      <c r="I18" s="47"/>
    </row>
    <row r="19" spans="2:9">
      <c r="B19" s="10">
        <v>8</v>
      </c>
      <c r="C19" s="40" t="s">
        <v>71</v>
      </c>
      <c r="D19" s="39">
        <v>1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26.5">
      <c r="B20" s="10">
        <v>9</v>
      </c>
      <c r="C20" s="11" t="s">
        <v>77</v>
      </c>
      <c r="D20" s="44">
        <f>D12</f>
        <v>0</v>
      </c>
      <c r="E20" s="10" t="s">
        <v>8</v>
      </c>
      <c r="F20" s="1">
        <v>0</v>
      </c>
      <c r="G20" s="12">
        <f t="shared" si="0"/>
        <v>0</v>
      </c>
      <c r="I20" s="47" t="s">
        <v>60</v>
      </c>
    </row>
    <row r="21" spans="2:9">
      <c r="B21" s="10">
        <v>10</v>
      </c>
      <c r="C21" s="40" t="s">
        <v>43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ht="26.5">
      <c r="B22" s="10">
        <v>11</v>
      </c>
      <c r="C22" s="40" t="s">
        <v>44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>
      <c r="B23" s="8"/>
      <c r="C23" s="9" t="s">
        <v>46</v>
      </c>
      <c r="D23" s="8"/>
      <c r="E23" s="8"/>
      <c r="F23" s="8"/>
      <c r="G23" s="8"/>
    </row>
    <row r="24" spans="2:9">
      <c r="B24" s="10">
        <v>12</v>
      </c>
      <c r="C24" s="40" t="s">
        <v>47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>
      <c r="B25" s="10">
        <v>13</v>
      </c>
      <c r="C25" s="40" t="s">
        <v>72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>
      <c r="B26" s="10">
        <v>14</v>
      </c>
      <c r="C26" s="40" t="s">
        <v>73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>
      <c r="B27" s="10">
        <v>15</v>
      </c>
      <c r="C27" s="40" t="s">
        <v>18</v>
      </c>
      <c r="D27" s="10">
        <v>4</v>
      </c>
      <c r="E27" s="10" t="s">
        <v>35</v>
      </c>
      <c r="F27" s="1">
        <v>0</v>
      </c>
      <c r="G27" s="12">
        <f t="shared" si="1"/>
        <v>0</v>
      </c>
    </row>
    <row r="28" spans="2:9">
      <c r="B28" s="10">
        <v>16</v>
      </c>
      <c r="C28" s="40" t="s">
        <v>48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ht="15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>
      <c r="B31" s="10">
        <v>19</v>
      </c>
      <c r="C31" s="40" t="s">
        <v>49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>
      <c r="B32" s="10">
        <v>20</v>
      </c>
      <c r="C32" s="40" t="s">
        <v>61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>
      <c r="B33" s="10">
        <v>21</v>
      </c>
      <c r="C33" s="40" t="s">
        <v>50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>
      <c r="B34" s="10">
        <v>22</v>
      </c>
      <c r="C34" s="11" t="s">
        <v>63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>
      <c r="B35" s="10">
        <v>23</v>
      </c>
      <c r="C35" s="40" t="s">
        <v>51</v>
      </c>
      <c r="D35" s="10">
        <v>1</v>
      </c>
      <c r="E35" s="10" t="s">
        <v>35</v>
      </c>
      <c r="F35" s="1">
        <v>0</v>
      </c>
      <c r="G35" s="12">
        <f t="shared" si="1"/>
        <v>0</v>
      </c>
    </row>
    <row r="36" spans="2:7">
      <c r="B36" s="10">
        <v>24</v>
      </c>
      <c r="C36" s="40" t="s">
        <v>52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>
      <c r="B37" s="10">
        <v>25</v>
      </c>
      <c r="C37" s="40" t="s">
        <v>53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>
      <c r="B38" s="10">
        <v>26</v>
      </c>
      <c r="C38" s="40" t="s">
        <v>54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>
      <c r="B39" s="10">
        <v>27</v>
      </c>
      <c r="C39" s="40" t="s">
        <v>75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>
      <c r="B40" s="8"/>
      <c r="C40" s="9" t="s">
        <v>10</v>
      </c>
      <c r="D40" s="8"/>
      <c r="E40" s="8"/>
      <c r="F40" s="8"/>
      <c r="G40" s="8"/>
    </row>
    <row r="41" spans="2:7" ht="17.25" customHeight="1">
      <c r="B41" s="10">
        <v>28</v>
      </c>
      <c r="C41" s="11" t="s">
        <v>100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ht="15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>
      <c r="B44" s="8"/>
      <c r="C44" s="41" t="s">
        <v>55</v>
      </c>
      <c r="D44" s="8"/>
      <c r="E44" s="8"/>
      <c r="F44" s="8"/>
      <c r="G44" s="8"/>
    </row>
    <row r="45" spans="2:7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>
      <c r="B47" s="10">
        <v>33</v>
      </c>
      <c r="C47" s="40" t="s">
        <v>78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>
      <c r="B48" s="8"/>
      <c r="C48" s="41" t="s">
        <v>79</v>
      </c>
      <c r="D48" s="8"/>
      <c r="E48" s="8"/>
      <c r="F48" s="8"/>
      <c r="G48" s="8"/>
    </row>
    <row r="49" spans="2:7">
      <c r="B49" s="10">
        <v>34</v>
      </c>
      <c r="C49" s="40" t="s">
        <v>64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>
      <c r="B50" s="10">
        <v>35</v>
      </c>
      <c r="C50" s="42" t="s">
        <v>56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>
      <c r="B51" s="10">
        <v>36</v>
      </c>
      <c r="C51" s="43" t="s">
        <v>57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>
      <c r="B52" s="10">
        <v>37</v>
      </c>
      <c r="C52" s="43" t="s">
        <v>58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>
      <c r="B53" s="10">
        <v>38</v>
      </c>
      <c r="C53" s="43" t="s">
        <v>59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>
      <c r="C55" s="81" t="s">
        <v>21</v>
      </c>
      <c r="D55" s="82"/>
      <c r="E55" s="82"/>
      <c r="F55" s="27">
        <v>20.28</v>
      </c>
      <c r="G55" s="26" t="s">
        <v>25</v>
      </c>
    </row>
    <row r="56" spans="2:7">
      <c r="C56" s="81" t="s">
        <v>82</v>
      </c>
      <c r="D56" s="82"/>
      <c r="E56" s="82"/>
      <c r="F56" s="27">
        <v>11.6</v>
      </c>
      <c r="G56" s="26" t="s">
        <v>26</v>
      </c>
    </row>
    <row r="58" spans="2:7" ht="18" customHeight="1">
      <c r="C58" s="13" t="s">
        <v>22</v>
      </c>
      <c r="D58" s="14"/>
      <c r="E58" s="14"/>
      <c r="F58" s="14"/>
      <c r="G58" s="14"/>
    </row>
    <row r="59" spans="2:7">
      <c r="B59" s="15"/>
      <c r="C59" s="85" t="s">
        <v>23</v>
      </c>
      <c r="D59" s="86"/>
      <c r="E59" s="86"/>
      <c r="F59" s="87"/>
      <c r="G59" s="12">
        <f>SUM(G12:G22,G41:G43,G24:G39,G45:G47,G49:G53)</f>
        <v>0</v>
      </c>
    </row>
    <row r="60" spans="2:7">
      <c r="B60" s="15"/>
      <c r="C60" s="85" t="s">
        <v>36</v>
      </c>
      <c r="D60" s="86"/>
      <c r="E60" s="86"/>
      <c r="F60" s="87"/>
      <c r="G60" s="12">
        <f>0.21*G59</f>
        <v>0</v>
      </c>
    </row>
    <row r="61" spans="2:7">
      <c r="B61" s="15"/>
      <c r="C61" s="85" t="s">
        <v>24</v>
      </c>
      <c r="D61" s="86"/>
      <c r="E61" s="86"/>
      <c r="F61" s="87"/>
      <c r="G61" s="16">
        <f>G60+G59</f>
        <v>0</v>
      </c>
    </row>
    <row r="63" spans="2:7" ht="53.25" customHeight="1">
      <c r="C63" s="83" t="s">
        <v>74</v>
      </c>
      <c r="D63" s="84"/>
      <c r="E63" s="84"/>
      <c r="F63" s="84"/>
      <c r="G63" s="84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1" priority="1" operator="greaterThan">
      <formula>51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workbookViewId="0">
      <selection activeCell="C9" sqref="C9"/>
    </sheetView>
  </sheetViews>
  <sheetFormatPr defaultColWidth="8.81640625" defaultRowHeight="14.5"/>
  <cols>
    <col min="1" max="1" width="3.1796875" customWidth="1"/>
    <col min="2" max="2" width="14.453125" customWidth="1"/>
    <col min="3" max="3" width="67.1796875" customWidth="1"/>
    <col min="6" max="6" width="12" customWidth="1"/>
    <col min="7" max="7" width="15.453125" customWidth="1"/>
    <col min="8" max="8" width="4.453125" customWidth="1"/>
  </cols>
  <sheetData>
    <row r="2" spans="2:9" ht="15">
      <c r="B2" s="22" t="str">
        <f>Rekapitulace!B2</f>
        <v>Příloha č. 3 ZD - technická specifikace</v>
      </c>
    </row>
    <row r="4" spans="2:9" ht="15">
      <c r="B4" s="2" t="s">
        <v>1</v>
      </c>
      <c r="C4" s="79" t="str">
        <f>Rekapitulace!D6</f>
        <v>Městys Štěpánov nad Svratkou, IČO 00295558, se sídlem Štěpánov nad Svratkou 23</v>
      </c>
      <c r="D4" s="79"/>
      <c r="E4" s="79"/>
      <c r="F4" s="79"/>
      <c r="G4" s="79"/>
    </row>
    <row r="5" spans="2:9">
      <c r="B5" s="3" t="s">
        <v>2</v>
      </c>
      <c r="C5" s="80" t="str">
        <f>Rekapitulace!D7</f>
        <v>Komunální FVE – Štěpánov nad Svratkou</v>
      </c>
      <c r="D5" s="80"/>
      <c r="E5" s="80"/>
      <c r="F5" s="80"/>
      <c r="G5" s="80"/>
    </row>
    <row r="7" spans="2:9">
      <c r="B7" s="75" t="s">
        <v>15</v>
      </c>
      <c r="C7" s="75"/>
      <c r="D7" s="75"/>
      <c r="E7" s="75"/>
      <c r="F7" s="75"/>
      <c r="G7" s="75"/>
    </row>
    <row r="8" spans="2:9" ht="16.25" customHeight="1">
      <c r="B8" s="18"/>
      <c r="C8" s="18"/>
      <c r="D8" s="18"/>
      <c r="E8" s="18"/>
      <c r="F8" s="18"/>
      <c r="G8" s="18"/>
    </row>
    <row r="9" spans="2:9" ht="27" customHeight="1">
      <c r="B9" s="19" t="s">
        <v>76</v>
      </c>
      <c r="C9" s="20" t="s">
        <v>144</v>
      </c>
      <c r="D9" s="21"/>
      <c r="E9" s="21"/>
      <c r="F9" s="21"/>
      <c r="G9" s="21"/>
    </row>
    <row r="10" spans="2:9" ht="29" customHeight="1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>
      <c r="B11" s="8"/>
      <c r="C11" s="9" t="s">
        <v>45</v>
      </c>
      <c r="D11" s="8"/>
      <c r="E11" s="8"/>
      <c r="F11" s="8"/>
      <c r="G11" s="8"/>
    </row>
    <row r="12" spans="2:9">
      <c r="B12" s="10">
        <v>1</v>
      </c>
      <c r="C12" s="11" t="s">
        <v>69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103</v>
      </c>
    </row>
    <row r="13" spans="2:9">
      <c r="B13" s="10">
        <v>2</v>
      </c>
      <c r="C13" s="11" t="s">
        <v>81</v>
      </c>
      <c r="D13" s="44">
        <f>D12</f>
        <v>0</v>
      </c>
      <c r="E13" s="10" t="s">
        <v>35</v>
      </c>
      <c r="F13" s="1">
        <v>0</v>
      </c>
      <c r="G13" s="12">
        <f t="shared" si="0"/>
        <v>0</v>
      </c>
      <c r="I13" s="47" t="s">
        <v>60</v>
      </c>
    </row>
    <row r="14" spans="2:9">
      <c r="B14" s="10">
        <v>3</v>
      </c>
      <c r="C14" s="11" t="s">
        <v>99</v>
      </c>
      <c r="D14" s="10">
        <v>3</v>
      </c>
      <c r="E14" s="10" t="s">
        <v>35</v>
      </c>
      <c r="F14" s="1">
        <v>0</v>
      </c>
      <c r="G14" s="12">
        <f t="shared" si="0"/>
        <v>0</v>
      </c>
      <c r="I14" s="47" t="s">
        <v>80</v>
      </c>
    </row>
    <row r="15" spans="2:9">
      <c r="B15" s="10">
        <v>4</v>
      </c>
      <c r="C15" s="11" t="s">
        <v>9</v>
      </c>
      <c r="D15" s="44">
        <f>D12</f>
        <v>0</v>
      </c>
      <c r="E15" s="10" t="s">
        <v>8</v>
      </c>
      <c r="F15" s="1">
        <v>0</v>
      </c>
      <c r="G15" s="12">
        <f t="shared" si="0"/>
        <v>0</v>
      </c>
      <c r="I15" s="47" t="s">
        <v>60</v>
      </c>
    </row>
    <row r="16" spans="2:9">
      <c r="B16" s="10">
        <v>5</v>
      </c>
      <c r="C16" s="40" t="s">
        <v>40</v>
      </c>
      <c r="D16" s="39">
        <v>21</v>
      </c>
      <c r="E16" s="10" t="s">
        <v>42</v>
      </c>
      <c r="F16" s="1">
        <v>0</v>
      </c>
      <c r="G16" s="12">
        <f t="shared" si="0"/>
        <v>0</v>
      </c>
      <c r="I16" s="47"/>
    </row>
    <row r="17" spans="2:9">
      <c r="B17" s="10">
        <v>6</v>
      </c>
      <c r="C17" s="40" t="s">
        <v>41</v>
      </c>
      <c r="D17" s="39">
        <v>24</v>
      </c>
      <c r="E17" s="10" t="s">
        <v>35</v>
      </c>
      <c r="F17" s="1">
        <v>0</v>
      </c>
      <c r="G17" s="12">
        <f t="shared" si="0"/>
        <v>0</v>
      </c>
      <c r="I17" s="47"/>
    </row>
    <row r="18" spans="2:9">
      <c r="B18" s="10">
        <v>7</v>
      </c>
      <c r="C18" s="40" t="s">
        <v>70</v>
      </c>
      <c r="D18" s="39">
        <v>4</v>
      </c>
      <c r="E18" s="10" t="s">
        <v>35</v>
      </c>
      <c r="F18" s="1">
        <v>0</v>
      </c>
      <c r="G18" s="12">
        <f t="shared" si="0"/>
        <v>0</v>
      </c>
      <c r="I18" s="47"/>
    </row>
    <row r="19" spans="2:9">
      <c r="B19" s="10">
        <v>8</v>
      </c>
      <c r="C19" s="40" t="s">
        <v>71</v>
      </c>
      <c r="D19" s="39">
        <v>1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26.5">
      <c r="B20" s="10">
        <v>9</v>
      </c>
      <c r="C20" s="11" t="s">
        <v>77</v>
      </c>
      <c r="D20" s="44">
        <f>D12</f>
        <v>0</v>
      </c>
      <c r="E20" s="10" t="s">
        <v>8</v>
      </c>
      <c r="F20" s="1">
        <v>0</v>
      </c>
      <c r="G20" s="12">
        <f t="shared" si="0"/>
        <v>0</v>
      </c>
      <c r="I20" s="47" t="s">
        <v>60</v>
      </c>
    </row>
    <row r="21" spans="2:9">
      <c r="B21" s="10">
        <v>10</v>
      </c>
      <c r="C21" s="40" t="s">
        <v>43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ht="26.5">
      <c r="B22" s="10">
        <v>11</v>
      </c>
      <c r="C22" s="40" t="s">
        <v>44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>
      <c r="B23" s="8"/>
      <c r="C23" s="9" t="s">
        <v>46</v>
      </c>
      <c r="D23" s="8"/>
      <c r="E23" s="8"/>
      <c r="F23" s="8"/>
      <c r="G23" s="8"/>
    </row>
    <row r="24" spans="2:9">
      <c r="B24" s="10">
        <v>12</v>
      </c>
      <c r="C24" s="40" t="s">
        <v>47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>
      <c r="B25" s="10">
        <v>13</v>
      </c>
      <c r="C25" s="40" t="s">
        <v>72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>
      <c r="B26" s="10">
        <v>14</v>
      </c>
      <c r="C26" s="40" t="s">
        <v>73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>
      <c r="B27" s="10">
        <v>15</v>
      </c>
      <c r="C27" s="40" t="s">
        <v>18</v>
      </c>
      <c r="D27" s="10">
        <v>4</v>
      </c>
      <c r="E27" s="10" t="s">
        <v>35</v>
      </c>
      <c r="F27" s="1">
        <v>0</v>
      </c>
      <c r="G27" s="12">
        <f t="shared" si="1"/>
        <v>0</v>
      </c>
    </row>
    <row r="28" spans="2:9">
      <c r="B28" s="10">
        <v>16</v>
      </c>
      <c r="C28" s="40" t="s">
        <v>48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ht="15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>
      <c r="B31" s="10">
        <v>19</v>
      </c>
      <c r="C31" s="40" t="s">
        <v>49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>
      <c r="B32" s="10">
        <v>20</v>
      </c>
      <c r="C32" s="40" t="s">
        <v>61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>
      <c r="B33" s="10">
        <v>21</v>
      </c>
      <c r="C33" s="40" t="s">
        <v>50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>
      <c r="B34" s="10">
        <v>22</v>
      </c>
      <c r="C34" s="11" t="s">
        <v>63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>
      <c r="B35" s="10">
        <v>23</v>
      </c>
      <c r="C35" s="40" t="s">
        <v>51</v>
      </c>
      <c r="D35" s="10">
        <v>1</v>
      </c>
      <c r="E35" s="10" t="s">
        <v>35</v>
      </c>
      <c r="F35" s="1">
        <v>0</v>
      </c>
      <c r="G35" s="12">
        <f t="shared" si="1"/>
        <v>0</v>
      </c>
    </row>
    <row r="36" spans="2:7">
      <c r="B36" s="10">
        <v>24</v>
      </c>
      <c r="C36" s="40" t="s">
        <v>52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>
      <c r="B37" s="10">
        <v>25</v>
      </c>
      <c r="C37" s="40" t="s">
        <v>53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>
      <c r="B38" s="10">
        <v>26</v>
      </c>
      <c r="C38" s="40" t="s">
        <v>54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>
      <c r="B39" s="10">
        <v>27</v>
      </c>
      <c r="C39" s="40" t="s">
        <v>75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>
      <c r="B40" s="8"/>
      <c r="C40" s="9" t="s">
        <v>10</v>
      </c>
      <c r="D40" s="8"/>
      <c r="E40" s="8"/>
      <c r="F40" s="8"/>
      <c r="G40" s="8"/>
    </row>
    <row r="41" spans="2:7" ht="17.25" customHeight="1">
      <c r="B41" s="10">
        <v>28</v>
      </c>
      <c r="C41" s="11" t="s">
        <v>104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ht="15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>
      <c r="B44" s="8"/>
      <c r="C44" s="41" t="s">
        <v>55</v>
      </c>
      <c r="D44" s="8"/>
      <c r="E44" s="8"/>
      <c r="F44" s="8"/>
      <c r="G44" s="8"/>
    </row>
    <row r="45" spans="2:7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>
      <c r="B47" s="10">
        <v>33</v>
      </c>
      <c r="C47" s="40" t="s">
        <v>78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>
      <c r="B48" s="8"/>
      <c r="C48" s="41" t="s">
        <v>79</v>
      </c>
      <c r="D48" s="8"/>
      <c r="E48" s="8"/>
      <c r="F48" s="8"/>
      <c r="G48" s="8"/>
    </row>
    <row r="49" spans="2:7">
      <c r="B49" s="10">
        <v>34</v>
      </c>
      <c r="C49" s="40" t="s">
        <v>64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>
      <c r="B50" s="10">
        <v>35</v>
      </c>
      <c r="C50" s="42" t="s">
        <v>56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>
      <c r="B51" s="10">
        <v>36</v>
      </c>
      <c r="C51" s="43" t="s">
        <v>57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>
      <c r="B52" s="10">
        <v>37</v>
      </c>
      <c r="C52" s="43" t="s">
        <v>58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>
      <c r="B53" s="10">
        <v>38</v>
      </c>
      <c r="C53" s="43" t="s">
        <v>59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>
      <c r="C55" s="81" t="s">
        <v>21</v>
      </c>
      <c r="D55" s="82"/>
      <c r="E55" s="82"/>
      <c r="F55" s="27">
        <v>49.92</v>
      </c>
      <c r="G55" s="26" t="s">
        <v>25</v>
      </c>
    </row>
    <row r="56" spans="2:7">
      <c r="C56" s="81" t="s">
        <v>82</v>
      </c>
      <c r="D56" s="82"/>
      <c r="E56" s="82"/>
      <c r="F56" s="27">
        <v>40.6</v>
      </c>
      <c r="G56" s="26" t="s">
        <v>26</v>
      </c>
    </row>
    <row r="58" spans="2:7" ht="18" customHeight="1">
      <c r="C58" s="13" t="s">
        <v>22</v>
      </c>
      <c r="D58" s="14"/>
      <c r="E58" s="14"/>
      <c r="F58" s="14"/>
      <c r="G58" s="14"/>
    </row>
    <row r="59" spans="2:7">
      <c r="B59" s="15"/>
      <c r="C59" s="85" t="s">
        <v>23</v>
      </c>
      <c r="D59" s="86"/>
      <c r="E59" s="86"/>
      <c r="F59" s="87"/>
      <c r="G59" s="12">
        <f>SUM(G12:G22,G41:G43,G24:G39,G45:G47,G49:G53)</f>
        <v>0</v>
      </c>
    </row>
    <row r="60" spans="2:7">
      <c r="B60" s="15"/>
      <c r="C60" s="85" t="s">
        <v>36</v>
      </c>
      <c r="D60" s="86"/>
      <c r="E60" s="86"/>
      <c r="F60" s="87"/>
      <c r="G60" s="12">
        <f>0.21*G59</f>
        <v>0</v>
      </c>
    </row>
    <row r="61" spans="2:7">
      <c r="B61" s="15"/>
      <c r="C61" s="85" t="s">
        <v>24</v>
      </c>
      <c r="D61" s="86"/>
      <c r="E61" s="86"/>
      <c r="F61" s="87"/>
      <c r="G61" s="16">
        <f>G60+G59</f>
        <v>0</v>
      </c>
    </row>
    <row r="63" spans="2:7" ht="53.25" customHeight="1">
      <c r="C63" s="83" t="s">
        <v>74</v>
      </c>
      <c r="D63" s="84"/>
      <c r="E63" s="84"/>
      <c r="F63" s="84"/>
      <c r="G63" s="84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0" priority="1" operator="greaterThan">
      <formula>51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7"/>
  <sheetViews>
    <sheetView topLeftCell="A2" workbookViewId="0">
      <selection activeCell="F38" sqref="F38"/>
    </sheetView>
  </sheetViews>
  <sheetFormatPr defaultColWidth="11.453125" defaultRowHeight="14.5"/>
  <cols>
    <col min="2" max="2" width="66.81640625" customWidth="1"/>
    <col min="3" max="3" width="30.36328125" customWidth="1"/>
    <col min="4" max="4" width="37.1796875" customWidth="1"/>
  </cols>
  <sheetData>
    <row r="3" spans="2:7">
      <c r="B3" s="51" t="s">
        <v>0</v>
      </c>
    </row>
    <row r="4" spans="2:7">
      <c r="B4" s="88" t="s">
        <v>15</v>
      </c>
      <c r="C4" s="89"/>
      <c r="D4" s="89"/>
      <c r="E4" s="89"/>
      <c r="F4" s="89"/>
      <c r="G4" s="89"/>
    </row>
    <row r="6" spans="2:7">
      <c r="B6" s="52" t="s">
        <v>84</v>
      </c>
      <c r="C6" s="53" t="s">
        <v>105</v>
      </c>
    </row>
    <row r="7" spans="2:7" ht="26" customHeight="1">
      <c r="B7" s="54" t="s">
        <v>85</v>
      </c>
      <c r="C7" s="55">
        <v>17</v>
      </c>
    </row>
    <row r="8" spans="2:7">
      <c r="B8" s="55" t="s">
        <v>86</v>
      </c>
      <c r="C8" s="55">
        <v>3</v>
      </c>
    </row>
    <row r="9" spans="2:7">
      <c r="B9" s="55" t="s">
        <v>87</v>
      </c>
      <c r="C9" s="55">
        <v>14</v>
      </c>
    </row>
    <row r="10" spans="2:7">
      <c r="B10" s="55" t="s">
        <v>88</v>
      </c>
      <c r="C10" s="55">
        <v>0</v>
      </c>
    </row>
    <row r="13" spans="2:7" ht="22" customHeight="1">
      <c r="B13" s="56" t="s">
        <v>89</v>
      </c>
      <c r="C13" s="56" t="s">
        <v>90</v>
      </c>
      <c r="D13" s="57" t="s">
        <v>91</v>
      </c>
    </row>
    <row r="14" spans="2:7" ht="29">
      <c r="B14" s="55" t="s">
        <v>107</v>
      </c>
      <c r="C14" s="70" t="s">
        <v>106</v>
      </c>
      <c r="D14" s="59" t="s">
        <v>141</v>
      </c>
    </row>
    <row r="15" spans="2:7" ht="29">
      <c r="B15" s="55" t="s">
        <v>108</v>
      </c>
      <c r="C15" s="58" t="s">
        <v>125</v>
      </c>
      <c r="D15" s="59" t="s">
        <v>140</v>
      </c>
    </row>
    <row r="16" spans="2:7" ht="29">
      <c r="B16" s="55" t="s">
        <v>109</v>
      </c>
      <c r="C16" s="58" t="s">
        <v>126</v>
      </c>
      <c r="D16" s="59" t="s">
        <v>142</v>
      </c>
    </row>
    <row r="18" spans="2:4" ht="25" customHeight="1">
      <c r="B18" s="56" t="s">
        <v>92</v>
      </c>
      <c r="C18" s="56" t="s">
        <v>90</v>
      </c>
      <c r="D18" s="57" t="s">
        <v>91</v>
      </c>
    </row>
    <row r="19" spans="2:4" ht="15.5">
      <c r="B19" s="55" t="s">
        <v>110</v>
      </c>
      <c r="C19" s="70" t="s">
        <v>124</v>
      </c>
      <c r="D19" s="61"/>
    </row>
    <row r="20" spans="2:4">
      <c r="B20" s="55" t="s">
        <v>111</v>
      </c>
      <c r="C20" s="60" t="s">
        <v>127</v>
      </c>
      <c r="D20" s="61"/>
    </row>
    <row r="21" spans="2:4">
      <c r="B21" s="55" t="s">
        <v>112</v>
      </c>
      <c r="C21" s="60" t="s">
        <v>128</v>
      </c>
      <c r="D21" s="61"/>
    </row>
    <row r="22" spans="2:4">
      <c r="B22" s="55" t="s">
        <v>113</v>
      </c>
      <c r="C22" s="60" t="s">
        <v>129</v>
      </c>
      <c r="D22" s="61"/>
    </row>
    <row r="23" spans="2:4">
      <c r="B23" s="55" t="s">
        <v>114</v>
      </c>
      <c r="C23" s="60" t="s">
        <v>130</v>
      </c>
      <c r="D23" s="61"/>
    </row>
    <row r="24" spans="2:4">
      <c r="B24" s="55" t="s">
        <v>115</v>
      </c>
      <c r="C24" s="60" t="s">
        <v>131</v>
      </c>
      <c r="D24" s="61"/>
    </row>
    <row r="25" spans="2:4">
      <c r="B25" s="55" t="s">
        <v>116</v>
      </c>
      <c r="C25" s="60" t="s">
        <v>132</v>
      </c>
      <c r="D25" s="61"/>
    </row>
    <row r="26" spans="2:4">
      <c r="B26" s="72" t="s">
        <v>117</v>
      </c>
      <c r="C26" s="60" t="s">
        <v>133</v>
      </c>
      <c r="D26" s="61"/>
    </row>
    <row r="27" spans="2:4" ht="15.5">
      <c r="B27" s="74" t="s">
        <v>118</v>
      </c>
      <c r="C27" s="71" t="s">
        <v>134</v>
      </c>
      <c r="D27" s="61"/>
    </row>
    <row r="28" spans="2:4">
      <c r="B28" s="73" t="s">
        <v>119</v>
      </c>
      <c r="C28" s="60" t="s">
        <v>135</v>
      </c>
      <c r="D28" s="61"/>
    </row>
    <row r="29" spans="2:4">
      <c r="B29" s="55" t="s">
        <v>120</v>
      </c>
      <c r="C29" s="60" t="s">
        <v>136</v>
      </c>
      <c r="D29" s="61"/>
    </row>
    <row r="30" spans="2:4">
      <c r="B30" s="55" t="s">
        <v>121</v>
      </c>
      <c r="C30" s="60" t="s">
        <v>137</v>
      </c>
      <c r="D30" s="61"/>
    </row>
    <row r="31" spans="2:4">
      <c r="B31" s="55" t="s">
        <v>122</v>
      </c>
      <c r="C31" s="60" t="s">
        <v>138</v>
      </c>
      <c r="D31" s="61"/>
    </row>
    <row r="32" spans="2:4">
      <c r="B32" s="55" t="s">
        <v>123</v>
      </c>
      <c r="C32" s="60" t="s">
        <v>139</v>
      </c>
      <c r="D32" s="62"/>
    </row>
    <row r="34" spans="2:6">
      <c r="B34" s="56" t="s">
        <v>93</v>
      </c>
      <c r="C34" s="56" t="s">
        <v>90</v>
      </c>
      <c r="D34" s="57" t="s">
        <v>91</v>
      </c>
    </row>
    <row r="37" spans="2:6">
      <c r="B37" s="63" t="s">
        <v>22</v>
      </c>
      <c r="C37" s="64"/>
      <c r="D37" s="64"/>
      <c r="E37" s="64"/>
      <c r="F37" s="64"/>
    </row>
    <row r="38" spans="2:6">
      <c r="B38" s="65" t="s">
        <v>23</v>
      </c>
      <c r="C38" s="66"/>
      <c r="D38" s="66"/>
      <c r="E38" s="67"/>
      <c r="F38" s="68">
        <f>SUM(D19:D32)</f>
        <v>0</v>
      </c>
    </row>
    <row r="39" spans="2:6">
      <c r="B39" s="65" t="s">
        <v>36</v>
      </c>
      <c r="C39" s="66"/>
      <c r="D39" s="66"/>
      <c r="E39" s="67"/>
      <c r="F39" s="68">
        <f>(1.21*F38)-F38</f>
        <v>0</v>
      </c>
    </row>
    <row r="40" spans="2:6">
      <c r="B40" s="65" t="s">
        <v>24</v>
      </c>
      <c r="C40" s="66"/>
      <c r="D40" s="66"/>
      <c r="E40" s="67"/>
      <c r="F40" s="69">
        <f>F39+F38</f>
        <v>0</v>
      </c>
    </row>
    <row r="41" spans="2:6" ht="26" customHeight="1"/>
    <row r="45" spans="2:6" ht="15" customHeight="1"/>
    <row r="46" spans="2:6" ht="15" customHeight="1"/>
    <row r="47" spans="2:6" ht="17" customHeight="1"/>
  </sheetData>
  <mergeCells count="1">
    <mergeCell ref="B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Objekt 01</vt:lpstr>
      <vt:lpstr>Objekt 02</vt:lpstr>
      <vt:lpstr>Objekt 03</vt:lpstr>
      <vt:lpstr>EM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Zadavatel</dc:creator>
  <cp:lastModifiedBy>Šárka Kunčíková</cp:lastModifiedBy>
  <dcterms:created xsi:type="dcterms:W3CDTF">2022-07-14T11:31:10Z</dcterms:created>
  <dcterms:modified xsi:type="dcterms:W3CDTF">2025-04-25T11:55:12Z</dcterms:modified>
</cp:coreProperties>
</file>