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\\vsf3\dokumenty$\martin.zenozicka\Dokumenty\Dokumenty\Hřbitov\Obnova hřbitova v Konici\VŘ\"/>
    </mc:Choice>
  </mc:AlternateContent>
  <xr:revisionPtr revIDLastSave="0" documentId="13_ncr:1_{CBCBF8FB-558F-481A-A878-A7D3A2F60D7A}" xr6:coauthVersionLast="36" xr6:coauthVersionMax="47" xr10:uidLastSave="{00000000-0000-0000-0000-000000000000}"/>
  <bookViews>
    <workbookView xWindow="-105" yWindow="-105" windowWidth="46290" windowHeight="26130" xr2:uid="{00000000-000D-0000-FFFF-FFFF00000000}"/>
  </bookViews>
  <sheets>
    <sheet name="Rekapitulace" sheetId="1" r:id="rId1"/>
    <sheet name="Položkový" sheetId="10" r:id="rId2"/>
  </sheets>
  <definedNames>
    <definedName name="Print_Area" localSheetId="1">Položkový!$B$2:$K$268</definedName>
    <definedName name="Print_Area" localSheetId="0">Rekapitulace!$B$2:$G$50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4" i="10" l="1"/>
  <c r="I245" i="10"/>
  <c r="I244" i="10"/>
  <c r="I243" i="10"/>
  <c r="I165" i="10"/>
  <c r="I149" i="10"/>
  <c r="I132" i="10"/>
  <c r="I117" i="10"/>
  <c r="I25" i="10"/>
  <c r="I24" i="10"/>
  <c r="I23" i="10"/>
  <c r="I22" i="10"/>
  <c r="C33" i="1" l="1"/>
  <c r="I273" i="10"/>
  <c r="I272" i="10"/>
  <c r="I275" i="10" l="1"/>
  <c r="G33" i="1" s="1"/>
  <c r="C32" i="1" l="1"/>
  <c r="I253" i="10"/>
  <c r="I252" i="10"/>
  <c r="I251" i="10"/>
  <c r="I250" i="10"/>
  <c r="I249" i="10"/>
  <c r="I263" i="10"/>
  <c r="I262" i="10"/>
  <c r="I261" i="10"/>
  <c r="I260" i="10"/>
  <c r="I259" i="10"/>
  <c r="I258" i="10"/>
  <c r="I257" i="10"/>
  <c r="I256" i="10"/>
  <c r="I255" i="10"/>
  <c r="I254" i="10"/>
  <c r="I248" i="10"/>
  <c r="I247" i="10"/>
  <c r="I246" i="10"/>
  <c r="I242" i="10"/>
  <c r="I241" i="10"/>
  <c r="I240" i="10"/>
  <c r="I239" i="10"/>
  <c r="I238" i="10"/>
  <c r="C31" i="1"/>
  <c r="I229" i="10"/>
  <c r="I228" i="10"/>
  <c r="I227" i="10"/>
  <c r="I226" i="10"/>
  <c r="I225" i="10"/>
  <c r="I224" i="10"/>
  <c r="I223" i="10"/>
  <c r="I222" i="10"/>
  <c r="I221" i="10"/>
  <c r="I220" i="10"/>
  <c r="I219" i="10"/>
  <c r="I230" i="10" s="1"/>
  <c r="I218" i="10"/>
  <c r="I217" i="10"/>
  <c r="I216" i="10"/>
  <c r="I215" i="10"/>
  <c r="I214" i="10"/>
  <c r="I213" i="10"/>
  <c r="I212" i="10"/>
  <c r="I211" i="10"/>
  <c r="I210" i="10"/>
  <c r="I209" i="10"/>
  <c r="C30" i="1"/>
  <c r="I200" i="10"/>
  <c r="I199" i="10"/>
  <c r="I198" i="10"/>
  <c r="I197" i="10"/>
  <c r="I196" i="10"/>
  <c r="I195" i="10"/>
  <c r="I194" i="10"/>
  <c r="I193" i="10"/>
  <c r="I192" i="10"/>
  <c r="I191" i="10"/>
  <c r="I190" i="10"/>
  <c r="I201" i="10" s="1"/>
  <c r="I189" i="10"/>
  <c r="I188" i="10"/>
  <c r="I187" i="10"/>
  <c r="I186" i="10"/>
  <c r="I185" i="10"/>
  <c r="I184" i="10"/>
  <c r="I183" i="10"/>
  <c r="I182" i="10"/>
  <c r="I181" i="10"/>
  <c r="I180" i="10"/>
  <c r="I264" i="10" l="1"/>
  <c r="I232" i="10"/>
  <c r="G31" i="1" s="1"/>
  <c r="I203" i="10"/>
  <c r="G30" i="1" s="1"/>
  <c r="I266" i="10" l="1"/>
  <c r="G32" i="1" s="1"/>
  <c r="C29" i="1" l="1"/>
  <c r="I171" i="10"/>
  <c r="I170" i="10"/>
  <c r="I169" i="10"/>
  <c r="I168" i="10"/>
  <c r="I167" i="10"/>
  <c r="I166" i="10"/>
  <c r="I164" i="10"/>
  <c r="C28" i="1"/>
  <c r="I156" i="10"/>
  <c r="I155" i="10"/>
  <c r="I154" i="10"/>
  <c r="I153" i="10"/>
  <c r="I152" i="10"/>
  <c r="I151" i="10"/>
  <c r="I150" i="10"/>
  <c r="I148" i="10"/>
  <c r="C27" i="1"/>
  <c r="C26" i="1"/>
  <c r="I139" i="10"/>
  <c r="I138" i="10"/>
  <c r="I137" i="10"/>
  <c r="I136" i="10"/>
  <c r="I133" i="10"/>
  <c r="I135" i="10"/>
  <c r="I134" i="10"/>
  <c r="I131" i="10"/>
  <c r="I123" i="10"/>
  <c r="I122" i="10"/>
  <c r="I121" i="10"/>
  <c r="I120" i="10"/>
  <c r="I119" i="10"/>
  <c r="I118" i="10"/>
  <c r="I116" i="10"/>
  <c r="C25" i="1"/>
  <c r="C24" i="1"/>
  <c r="I108" i="10"/>
  <c r="I107" i="10"/>
  <c r="I88" i="10"/>
  <c r="I106" i="10"/>
  <c r="I105" i="10"/>
  <c r="I104" i="10"/>
  <c r="I103" i="10"/>
  <c r="I102" i="10"/>
  <c r="I101" i="10"/>
  <c r="I100" i="10"/>
  <c r="I99" i="10"/>
  <c r="I98" i="10"/>
  <c r="I158" i="10" l="1"/>
  <c r="G28" i="1" s="1"/>
  <c r="I173" i="10"/>
  <c r="G29" i="1" s="1"/>
  <c r="I141" i="10"/>
  <c r="G27" i="1" s="1"/>
  <c r="I125" i="10"/>
  <c r="G26" i="1" s="1"/>
  <c r="I110" i="10"/>
  <c r="G25" i="1" s="1"/>
  <c r="I90" i="10"/>
  <c r="I89" i="10"/>
  <c r="I87" i="10"/>
  <c r="I86" i="10"/>
  <c r="I84" i="10"/>
  <c r="I83" i="10"/>
  <c r="I85" i="10"/>
  <c r="I82" i="10"/>
  <c r="I81" i="10"/>
  <c r="I80" i="10"/>
  <c r="I79" i="10"/>
  <c r="I78" i="10"/>
  <c r="C23" i="1"/>
  <c r="I69" i="10"/>
  <c r="I68" i="10"/>
  <c r="I92" i="10" l="1"/>
  <c r="G24" i="1" s="1"/>
  <c r="H67" i="10"/>
  <c r="I67" i="10" s="1"/>
  <c r="H65" i="10"/>
  <c r="I65" i="10" s="1"/>
  <c r="I66" i="10"/>
  <c r="I64" i="10"/>
  <c r="I63" i="10"/>
  <c r="H61" i="10"/>
  <c r="I61" i="10" s="1"/>
  <c r="I60" i="10"/>
  <c r="I62" i="10"/>
  <c r="I55" i="10"/>
  <c r="I59" i="10"/>
  <c r="I58" i="10"/>
  <c r="I57" i="10"/>
  <c r="I56" i="10"/>
  <c r="I54" i="10"/>
  <c r="I34" i="10"/>
  <c r="C22" i="1"/>
  <c r="C21" i="1"/>
  <c r="I11" i="10"/>
  <c r="I45" i="10"/>
  <c r="I44" i="10"/>
  <c r="I43" i="10"/>
  <c r="I33" i="10"/>
  <c r="I32" i="10"/>
  <c r="I31" i="10"/>
  <c r="I72" i="10" l="1"/>
  <c r="G23" i="1" s="1"/>
  <c r="I47" i="10"/>
  <c r="G22" i="1" s="1"/>
  <c r="I30" i="10"/>
  <c r="I29" i="10"/>
  <c r="I28" i="10"/>
  <c r="I27" i="10"/>
  <c r="I26" i="10"/>
  <c r="I21" i="10"/>
  <c r="I20" i="10"/>
  <c r="I19" i="10"/>
  <c r="I18" i="10" l="1"/>
  <c r="I17" i="10"/>
  <c r="I16" i="10"/>
  <c r="I15" i="10" l="1"/>
  <c r="I14" i="10"/>
  <c r="I13" i="10"/>
  <c r="I12" i="10"/>
  <c r="I10" i="10"/>
  <c r="I36" i="10" l="1"/>
  <c r="G21" i="1" s="1"/>
  <c r="G41" i="1" s="1"/>
  <c r="B2" i="10" l="1"/>
  <c r="B20" i="1" l="1"/>
  <c r="G42" i="1" l="1"/>
  <c r="G44" i="1" s="1"/>
  <c r="G45" i="1" s="1"/>
  <c r="G48" i="1" s="1"/>
  <c r="G49" i="1" s="1"/>
  <c r="G50" i="1" s="1"/>
</calcChain>
</file>

<file path=xl/sharedStrings.xml><?xml version="1.0" encoding="utf-8"?>
<sst xmlns="http://schemas.openxmlformats.org/spreadsheetml/2006/main" count="906" uniqueCount="284">
  <si>
    <t>Název projektu:</t>
  </si>
  <si>
    <t xml:space="preserve">Rozpočet - rekapitulace </t>
  </si>
  <si>
    <t>Investor/zadavatel:</t>
  </si>
  <si>
    <t>Zpracovatel:</t>
  </si>
  <si>
    <t>Rekapitulace</t>
  </si>
  <si>
    <t>CELKEM</t>
  </si>
  <si>
    <t>SPOLEČNÉ</t>
  </si>
  <si>
    <t>část společné - celkem</t>
  </si>
  <si>
    <t>Náklady celkem</t>
  </si>
  <si>
    <t>Náklady celkem vč. DPH</t>
  </si>
  <si>
    <t>Rozpočtové náklady</t>
  </si>
  <si>
    <t xml:space="preserve">č. </t>
  </si>
  <si>
    <t>položka</t>
  </si>
  <si>
    <t>m.j.</t>
  </si>
  <si>
    <t>cena m.j.</t>
  </si>
  <si>
    <t>poč.m.j</t>
  </si>
  <si>
    <t>cena celkem</t>
  </si>
  <si>
    <t>pozn.</t>
  </si>
  <si>
    <t>ks</t>
  </si>
  <si>
    <t>Práce celkem</t>
  </si>
  <si>
    <t>m3</t>
  </si>
  <si>
    <t>bm</t>
  </si>
  <si>
    <t>kg</t>
  </si>
  <si>
    <t>m2</t>
  </si>
  <si>
    <t>kód</t>
  </si>
  <si>
    <t>-</t>
  </si>
  <si>
    <t>tabletové hnojivo 3ks/strom</t>
  </si>
  <si>
    <t>l</t>
  </si>
  <si>
    <t>Vedlejší rozp. náklady</t>
  </si>
  <si>
    <t>DPH 21%</t>
  </si>
  <si>
    <t>Ing. Jaroslav Brzák</t>
  </si>
  <si>
    <t>Zahradní a krajinářská tvorba</t>
  </si>
  <si>
    <t>Vodní 274, 783 44 Náměšť na Hané</t>
  </si>
  <si>
    <t>Tel.: 605 174 701</t>
  </si>
  <si>
    <t xml:space="preserve">email: jarek.brzak@post.cz   </t>
  </si>
  <si>
    <t>Zhotovení obalu z rákosové nebo kokosové rohože v rovině a svahu do 1:5 (0,4x1,8m)</t>
  </si>
  <si>
    <t>Dovoz vody pro zálivku rostlin za vzdálenost do 1000 m (50l/strom) (stromy s balem)</t>
  </si>
  <si>
    <t>km</t>
  </si>
  <si>
    <t>soub</t>
  </si>
  <si>
    <t>Voda pro zálivku (50l/strom) (stromy s balem)</t>
  </si>
  <si>
    <t>Řez stromů netrnitých průklestem D koruny do 2 m (pouze listnáče)</t>
  </si>
  <si>
    <t>t</t>
  </si>
  <si>
    <t>Odvoz kontejnerů s odpadem z ořezů  stromů po výsadbě na skládku</t>
  </si>
  <si>
    <t>jedna cesta = 15km</t>
  </si>
  <si>
    <t>1 kontejner = 0,5t</t>
  </si>
  <si>
    <t>Kůra mulčovací</t>
  </si>
  <si>
    <t xml:space="preserve">Dovoz mulčovací kůry vč. manipulace </t>
  </si>
  <si>
    <t xml:space="preserve">1 auto = 10m3, 1 cesta 30 km, </t>
  </si>
  <si>
    <t xml:space="preserve">Popruh </t>
  </si>
  <si>
    <t>12 - 14, zemní bal</t>
  </si>
  <si>
    <t xml:space="preserve">Dovoz rostlin + manipulace </t>
  </si>
  <si>
    <t>25% z ceny každé rostliny</t>
  </si>
  <si>
    <t>185804312</t>
  </si>
  <si>
    <t>183403153</t>
  </si>
  <si>
    <t>998223011</t>
  </si>
  <si>
    <t xml:space="preserve"> </t>
  </si>
  <si>
    <t xml:space="preserve">  </t>
  </si>
  <si>
    <t>CS</t>
  </si>
  <si>
    <t>Vytyčení výsadeb s rozmístěním solitérních rostlin přes 10 přes 30 do 50 kusů</t>
  </si>
  <si>
    <t>119005153</t>
  </si>
  <si>
    <t>Hloubení jamek bez výměny půdy zeminy skupiny 1 až 4 obj přes 0,125 do 0,4 m3 v rovině a svahu do 1:5</t>
  </si>
  <si>
    <t>Výsadba dřeviny s balem D přes 0,6 do 0,8 m do jamky se zalitím v rovině a svahu do 1:5</t>
  </si>
  <si>
    <t>Zhotovení závlahové mísy dřevin D přes 0,5 do 1,0 m v rovině nebo na svahu do 1:5</t>
  </si>
  <si>
    <t>Hnojení sazenic průmyslovými hnojivy do 0,25 kg k jedné sazenici (3 tablety = 30g / strom) (stromy s balem)</t>
  </si>
  <si>
    <t>Ukotvení kmene dřevin v rovině nebo na svahu do 1:5 třemi kůly D do 0,1 m dl přes 2 do 3 m</t>
  </si>
  <si>
    <t>Mulčování rostlin kůrou tl přes 0,1 do 0,15 m v rovině a svahu do 1:5</t>
  </si>
  <si>
    <t>Kůl frézovaný vyvazovací dřevěný impregnovaný D 8cm dl. 3m (vč. dopravy a manipulace)</t>
  </si>
  <si>
    <t>Příčky 6/250 (vč. dopravy a manipulace)</t>
  </si>
  <si>
    <t>Bambusová rohož štípaná výšky 1,8m (0,4 bm/strom)</t>
  </si>
  <si>
    <t>Přesun hmot pro sadovnické a krajinářské úpravy vodorovně do 5000 m</t>
  </si>
  <si>
    <t>184813511</t>
  </si>
  <si>
    <t>Hnojivo průmyslové (0,05 kg/m2)</t>
  </si>
  <si>
    <t>R</t>
  </si>
  <si>
    <t>919726122</t>
  </si>
  <si>
    <t>SO - celkem</t>
  </si>
  <si>
    <t>OBNOVA HŘBITOVA V KONICI</t>
  </si>
  <si>
    <t>ARCHITEKTONICKÉ ŘEŠENÍ VČETNĚ ŘEŠENÍ ZELENĚ</t>
  </si>
  <si>
    <t>Město Konice</t>
  </si>
  <si>
    <t>Masarykovo nám. 27</t>
  </si>
  <si>
    <t xml:space="preserve">798 52 Konice </t>
  </si>
  <si>
    <t>A.1. Odstranění nevhodných stavebních prvků</t>
  </si>
  <si>
    <t>A.2. Úprava šachty v dolní části hřbitova</t>
  </si>
  <si>
    <t>A.3. Celoplošná úprava volného travnatého terénu mezi hroby</t>
  </si>
  <si>
    <t>B.1. Úprava chodníku ve spodní části hřbitova</t>
  </si>
  <si>
    <t>B.2. Zpevnění chodníku v horní části hřbitova</t>
  </si>
  <si>
    <t>B.3. Úprava bočního vchodu</t>
  </si>
  <si>
    <t>B.4. Kruhová dlážděná plocha na vrcholu hlavní osy</t>
  </si>
  <si>
    <t>B.5. Úprava vjezdu u márnice</t>
  </si>
  <si>
    <t>B.6. Úprava podesty nad spodním vchodem</t>
  </si>
  <si>
    <t>C.1. Rekonstrukce hlavní aleje</t>
  </si>
  <si>
    <t>C.2. Alej za horní hřbitovní zdí</t>
  </si>
  <si>
    <t>C.3. Stromy v ostatních částech hřbitova</t>
  </si>
  <si>
    <t>URS 2024/01</t>
  </si>
  <si>
    <t>113106121</t>
  </si>
  <si>
    <t>Rozebrání dlažeb z betonových nebo kamenných dlaždic komunikací pro pěší ručně</t>
  </si>
  <si>
    <t>Odstranění podkladu z betonu prostého tl přes 100 do 150 mm ručně</t>
  </si>
  <si>
    <t>113107131</t>
  </si>
  <si>
    <t>Odstranění podkladu z betonu prostého tl přes 150 do 300 mm ručně</t>
  </si>
  <si>
    <t>113107132</t>
  </si>
  <si>
    <t>Odstranění betonové skruže DN 90</t>
  </si>
  <si>
    <t>m</t>
  </si>
  <si>
    <t>odstranění do hl. cca 30 cm pod terén, znovuzaklopení stávajícím poklopem</t>
  </si>
  <si>
    <t>998231311</t>
  </si>
  <si>
    <t xml:space="preserve">	Odstranění lavičky stabilní zabetonované</t>
  </si>
  <si>
    <t>966001211</t>
  </si>
  <si>
    <t>Rozebrání dlažeb vozovek ze zámkové dlažby s ložem z kameniva ručně</t>
  </si>
  <si>
    <t xml:space="preserve">	Odstranění podkladu z kameniva drceného tl přes 200 do 300 mm ručně</t>
  </si>
  <si>
    <t>113107123</t>
  </si>
  <si>
    <t xml:space="preserve">D1, D2 – odstranění souvrství zámková dlažba </t>
  </si>
  <si>
    <t>D6 – Odstranění nevhodných souvrství pěšiny (smíšené kamenivo) – 85 m2, mocnost cca 30 cm</t>
  </si>
  <si>
    <t>Vodorovná doprava suti z kusových materiálů nošením do 50 m</t>
  </si>
  <si>
    <t>Nakládání, překládání nebo manipulace se sutí a vybouranými hmotami</t>
  </si>
  <si>
    <t>997221121</t>
  </si>
  <si>
    <t xml:space="preserve">Celkem 252,6m2, tj. 25,8m3 hmoty, 51,6t </t>
  </si>
  <si>
    <t>997231511</t>
  </si>
  <si>
    <t>Poplatek za uložení na skládce (skládkovné) stavebního odpadu betonového kód odpadu 17 01 01</t>
  </si>
  <si>
    <t>997221615</t>
  </si>
  <si>
    <t>Vodorovné přemístění suti a vybouraných hmot bez naložení ale se složením a urovnáním do 1 km</t>
  </si>
  <si>
    <t>997002511</t>
  </si>
  <si>
    <t>Příplatek ZKD 1 km přemístění suti a vybouraných hmot</t>
  </si>
  <si>
    <t>X1 - X142 Odstranění přídlažeb přídlažeb v uličkách a okolí hrobů, tl. Do 10 cm</t>
  </si>
  <si>
    <t>997002519</t>
  </si>
  <si>
    <t>113107139</t>
  </si>
  <si>
    <t>Odstranění podkladu z betonu vyztuženého sítěmi tl přes 400 do 500 mm ručně</t>
  </si>
  <si>
    <t>Odstranění betonových prvků o tl. 10 - 15 cm - celkem 29,6m2, 4,4m3, 8,9t</t>
  </si>
  <si>
    <t>Odstranění betonových prvků o tl. 20 cm - celkem 4,7 m2, 0,9m3, 1,9t</t>
  </si>
  <si>
    <t>Odstranění betonových prvků o tl. 30 cm - celkem 2,3 m2, 0,7m3, 1,4t</t>
  </si>
  <si>
    <t>Odstranění betonových prvků o tl. 50 cm - celkem 1,2 m2, 0,6m3, 1,2t</t>
  </si>
  <si>
    <t>Pro pol. 13-16, celkem 13,4t</t>
  </si>
  <si>
    <t>Odstranění pařezů D přes 0,2 do 0,3 m v rovině a svahu do 1:5 s odklizením do 20 m a zasypáním jámy</t>
  </si>
  <si>
    <t>112201112</t>
  </si>
  <si>
    <t>Odstranění pařezů D přes 0,3 do 0,4 m v rovině a svahu do 1:5 s odklizením do 20 m a zasypáním jámy</t>
  </si>
  <si>
    <t>112201113</t>
  </si>
  <si>
    <t>Odstranění pařezů D přes 0,4 do 0,5 m v rovině a svahu do 1:5 s odklizením do 20 m a zasypáním jámy</t>
  </si>
  <si>
    <t>112201114</t>
  </si>
  <si>
    <t>Odstranění pařezů D přes 0,5 do 0,6 m v rovině a svahu do 1:5 s odklizením do 20 m a zasypáním jámy</t>
  </si>
  <si>
    <t>112201115</t>
  </si>
  <si>
    <t xml:space="preserve">Geotextilie pro ochranu, separaci a filtraci netkaná měrná hm přes 200 do 300 g/m2 </t>
  </si>
  <si>
    <t>Zásyp jam, šachet rýh nebo kolem objektů sypaninou se zhutněním ručně</t>
  </si>
  <si>
    <t>Vodorovné přemístění do 6000 m bez naložení výkopku ze zemin schopných zúrodnění</t>
  </si>
  <si>
    <t>162706111</t>
  </si>
  <si>
    <t>Odstranění vyfrézované dřevní hmoty hl do 0,2 m v rovině nebo na svahu do 1:5</t>
  </si>
  <si>
    <t>122911111</t>
  </si>
  <si>
    <t>Plošná úprava terénu přes 500 m2 zemina skupiny 1 až 4 nerovnosti přes 150 do 200 mm v rovinně a svahu do 1:5</t>
  </si>
  <si>
    <t>181151331</t>
  </si>
  <si>
    <t>Chemické odplevelení před založením kultury postřikem na široko v rovině a svahu do 1:5 ručně</t>
  </si>
  <si>
    <t>Založení parkového trávníku travním kobercem pl přes 1000 m2 v rovině a ve svahu do 1:5</t>
  </si>
  <si>
    <t>181451151</t>
  </si>
  <si>
    <t>V cenách jsou započteny i náklady na pokosení, naložení a odvoz odpadu do 20 km se složením.</t>
  </si>
  <si>
    <t>Příplatek za členitost mezi hroby - 100%</t>
  </si>
  <si>
    <t>Obdělání půdy válením v rovině a svahu do 1:5</t>
  </si>
  <si>
    <t xml:space="preserve">183403161	</t>
  </si>
  <si>
    <t>Obdělání půdy hrabáním v rovině a svahu do 1:5</t>
  </si>
  <si>
    <t>chemikálie k odplevelení</t>
  </si>
  <si>
    <t>Travní koberec (+15% na prořez navíc)</t>
  </si>
  <si>
    <t>M</t>
  </si>
  <si>
    <t>cca 40m2=1t</t>
  </si>
  <si>
    <t>doprava trávníku</t>
  </si>
  <si>
    <t>Zalití rostlin vodou plocha přes 20 m</t>
  </si>
  <si>
    <t>15l/m2 x 1917m2=28,8m3 - 10 x zopakováno</t>
  </si>
  <si>
    <t>Dovoz vody pro zálivku rostlin za vzdálenost do 1000 m</t>
  </si>
  <si>
    <t>185851121</t>
  </si>
  <si>
    <t>Příplatek k dovozu vody pro zálivku rostlin do 1000 m ZKD 1000 m</t>
  </si>
  <si>
    <t>185851129</t>
  </si>
  <si>
    <t>5km</t>
  </si>
  <si>
    <t>Hnojení půdy umělým hnojivem na široko ve svahu přes 1:5 do 1:2</t>
  </si>
  <si>
    <t>185802123</t>
  </si>
  <si>
    <t>plné hnojivo 0,05kg/m2 x 1907 = 0,0959 t</t>
  </si>
  <si>
    <t>rozebrání stávající dlažby (vymývaný beton 40x60cm)</t>
  </si>
  <si>
    <t>pás - výkop pro osazení krajníku dvojřádek</t>
  </si>
  <si>
    <t>kladení příčného pásu betonová kostka jednořadě – vždy po 3 betonových dlaždicích (viz schema)</t>
  </si>
  <si>
    <t>Odstranění podkladu z kameniva těženého tl do 100 mm ručně</t>
  </si>
  <si>
    <t>113107111</t>
  </si>
  <si>
    <t>v tl. cca 4 cm, 0,07t/m2</t>
  </si>
  <si>
    <t xml:space="preserve">Vodorovná doprava suti ze sypkých materiálů do 1 km	</t>
  </si>
  <si>
    <t>997221551</t>
  </si>
  <si>
    <t>Příplatek ZKD 1 km u vodorovné dopravy suti ze sypkých materiálů</t>
  </si>
  <si>
    <t xml:space="preserve">997221559	</t>
  </si>
  <si>
    <t>128m2 x 0,07t=</t>
  </si>
  <si>
    <t>5 km x 8,96t</t>
  </si>
  <si>
    <t xml:space="preserve">	Odkopávky a prokopávky nezapažené v hornině třídy těžitelnosti I skupiny 1 a 2 objem do 20 m3 strojně</t>
  </si>
  <si>
    <t>122151101</t>
  </si>
  <si>
    <t>Osazení obruby z drobných kostek bez boční opěry do lože z betonu prostého</t>
  </si>
  <si>
    <t>916111122</t>
  </si>
  <si>
    <t>Osazení obruby z drobných kostek s boční opěrou do lože z betonu prostého</t>
  </si>
  <si>
    <t>916111123</t>
  </si>
  <si>
    <t>Žulová kostka 10 pro dvojřádek</t>
  </si>
  <si>
    <t>0,048t/m x 144 = 6,912 t</t>
  </si>
  <si>
    <t>Kladení betonové dlažby komunikací pro pěší do lože z kameniva velikosti přes 0,09 do 0,25 m2 pl přes 100 do 300 m2</t>
  </si>
  <si>
    <t>596811222</t>
  </si>
  <si>
    <t>Kladení dlažby z kostek drobných z kamene do lože z kameniva těženého tl 50 mm</t>
  </si>
  <si>
    <t>Řezání betonové, kameninové a kamenné dlažby do oblouku tl do 60 mm</t>
  </si>
  <si>
    <t>596991111</t>
  </si>
  <si>
    <t>okraje dlažby v místě v okolí pomníku</t>
  </si>
  <si>
    <t xml:space="preserve">	Přesun hmot pro pozemní komunikace s krytem dlážděným</t>
  </si>
  <si>
    <t>591211111</t>
  </si>
  <si>
    <t>dvojřádek 6,912t
dlažba 0,10100 t/m2 x 128=12,93t
žulový pásek příčný 0,18370t x 4,8=0,88t</t>
  </si>
  <si>
    <t>Úprava pláně v hornině třídy těžitelnosti I skupiny 1 až 2 se zhutněním ručně</t>
  </si>
  <si>
    <t>181911102</t>
  </si>
  <si>
    <t>0,048t/m x 92 = 4,416 t</t>
  </si>
  <si>
    <t>16/32 v tl. 200mm</t>
  </si>
  <si>
    <t>Podklad z kameniva hrubého drceného vel. 16-32 mm plochy do 100 m2 tl 200 mm</t>
  </si>
  <si>
    <t>564760101</t>
  </si>
  <si>
    <t>Plošná dlažba betonová 600 × 400 × 40 mm, vymývaný povrch říční oblázky 8-16mm</t>
  </si>
  <si>
    <t>Žulová kostka 10</t>
  </si>
  <si>
    <t>žulový pásek příčný 0,18370t x 2,555=0,469t</t>
  </si>
  <si>
    <t>okraje dlažby v návaznosti na horní kruh</t>
  </si>
  <si>
    <t>dvojřádek 4,416t
dlažba 0,10100 t/m2 x 55=5,555t
podklad kamenivo 0,39600t x 55 = 21,78t 
žulový pásek příčný 0,18370t x 2,555=0,469t</t>
  </si>
  <si>
    <t>Odstranění podkladu z kameniva drceného tl přes 300 do 400 mm ručně</t>
  </si>
  <si>
    <t>113107124</t>
  </si>
  <si>
    <t>0,58000 t x 5 = 2,9t</t>
  </si>
  <si>
    <t>Žulová kostka 10 pro jednořádek</t>
  </si>
  <si>
    <t>0,024t/m x 10,6 = 0,2544 t</t>
  </si>
  <si>
    <t>0,18370 t x 4 = 0,7348t</t>
  </si>
  <si>
    <t xml:space="preserve">16/32 v tl. 200mm; 0,39600 t x 4 = 1,584t </t>
  </si>
  <si>
    <t>0,10100 t/m2 x 4 =0,404 t</t>
  </si>
  <si>
    <t>odstr. Kameniva - 2,9t
jednořádek 0,2544t
podklad kamenivo 1,584t 
dlažba 0,404t</t>
  </si>
  <si>
    <t>Odkopávky a prokopávky nezapažené v hornině třídy těžitelnosti I skupiny 1 a 2 objem do 20 m3 strojně</t>
  </si>
  <si>
    <t>0,024t/m x 12,6 = 0,3024 t</t>
  </si>
  <si>
    <t>Podklad z kameniva hrubého drceného vel. 32-63 mm plochy do 100 m2 tl 200 mm</t>
  </si>
  <si>
    <t xml:space="preserve">564761101	</t>
  </si>
  <si>
    <t xml:space="preserve">16/32 v tl. 200mm; 0,39600 t x 11,7 = 4,6332t </t>
  </si>
  <si>
    <t>0,18370 t x 11,7 = 2,14929t</t>
  </si>
  <si>
    <t>0,10100 t/m2 x 11,7 = 1,1817 t</t>
  </si>
  <si>
    <t>13m2, 0,54m, 7,02m3, 11,93t</t>
  </si>
  <si>
    <t xml:space="preserve">32/63 v tl. 200mm; 0,38700 t x 13 = 5,031t </t>
  </si>
  <si>
    <t>odkopávky - 11,93t
podklad kamenivo 5,031t 
jednořádek 0,3024t
podklad kamenivo 4,6332t 
dlažba 2,14929t</t>
  </si>
  <si>
    <t>37m2, 0,54m, 19,98m3, 33,97t</t>
  </si>
  <si>
    <t>0,024t/m x 31 = 0,744 t</t>
  </si>
  <si>
    <t xml:space="preserve">32/63 v tl. 200mm; 0,38700 t x 37 = 14,319t </t>
  </si>
  <si>
    <t>0,10100 t/m2 x 27,9 = 2,8179 t</t>
  </si>
  <si>
    <t>0,18370 t x 27,9 = 5,12523t</t>
  </si>
  <si>
    <t xml:space="preserve">16/32 v tl. 200mm; 0,39600 t x 27,9 = 11,0484t </t>
  </si>
  <si>
    <t>odkopávky - 33,97t
podklad kamenivo 14,319t 
jednořádek 0,744t
podklad kamenivo 11,0484t 
dlažba 5,12523t</t>
  </si>
  <si>
    <t>0,58000 t x 7 = 4,06 t</t>
  </si>
  <si>
    <t>0,024t/m x 11,7 = 0,2808 t</t>
  </si>
  <si>
    <t xml:space="preserve">16/32 v tl. 200mm; 0,39600 t x 5,9 = 2,3364t </t>
  </si>
  <si>
    <t>0,18370 t x 5,9 = 1,08383t</t>
  </si>
  <si>
    <t>0,10100 t/m2 x 5,9 =0,5959 t</t>
  </si>
  <si>
    <t>odstr. Kameniva - 4,06t
jednořádek 0,2808t
podklad kamenivo 2,3364t 
dlažba 1,08383t</t>
  </si>
  <si>
    <t>Školkařský materiál - strom listnatý – Amelanchier arborea 'Robin Hill'</t>
  </si>
  <si>
    <t>Skládkovné z ořezu stromů - 	Poplatek za uložení na recyklační skládce (skládkovné) odpadu z rostlinných pletiv kód odpadu 02 01 03</t>
  </si>
  <si>
    <t>0,72m2 x 36 ks</t>
  </si>
  <si>
    <t>50 l/strom: 0,05 x 36</t>
  </si>
  <si>
    <t xml:space="preserve">3ks/strom x 36 stromů  </t>
  </si>
  <si>
    <t>1ks/strom děleno na 3 ks x 36 stromů</t>
  </si>
  <si>
    <t>2 bm/strom x 36 stromů</t>
  </si>
  <si>
    <t>0,4m/strom x 36 stromů</t>
  </si>
  <si>
    <t>36 stromů x 3 ks</t>
  </si>
  <si>
    <t>0,10m3/ks, celkem 36 ks</t>
  </si>
  <si>
    <t>0,05m3/ks, celkem 36 ks</t>
  </si>
  <si>
    <t>0,72m2 x 7 ks</t>
  </si>
  <si>
    <t>50 l/strom: 0,05 x 7</t>
  </si>
  <si>
    <t>Školkařský materiál - strom listnatý – Quercus robur</t>
  </si>
  <si>
    <t>14 - 16 zemní bal</t>
  </si>
  <si>
    <t xml:space="preserve">3ks/strom x 7 stromů  </t>
  </si>
  <si>
    <t>2 bm/strom x 7 stromů</t>
  </si>
  <si>
    <t>0,4m/strom x 7 stromů</t>
  </si>
  <si>
    <t>7 stromů x 3 ks</t>
  </si>
  <si>
    <t>0,10m3/ks, celkem 7 ks</t>
  </si>
  <si>
    <t>0,05m3/ks, celkem 7 ks</t>
  </si>
  <si>
    <t>0,10m3/ks, celkem 13 ks</t>
  </si>
  <si>
    <t>Školkařský materiál - strom listnatý – Liriodendron tulipifera</t>
  </si>
  <si>
    <t>Školkařský materiál - strom listnatý – Acer campestre</t>
  </si>
  <si>
    <t>Školkařský materiál - strom listnatý – Prunus serrulata 'Sunset Boulevard'</t>
  </si>
  <si>
    <t>Školkařský materiál - strom listnatý – Prunus sargentii</t>
  </si>
  <si>
    <t>Školkařský materiál - strom listnatý – Magnolia ´Spectrum´</t>
  </si>
  <si>
    <t>0,72m2 x 14 ks</t>
  </si>
  <si>
    <t>50 l/strom: 0,05 x 14</t>
  </si>
  <si>
    <t xml:space="preserve">3ks/strom x 14 stromů  </t>
  </si>
  <si>
    <t>1ks/strom děleno na 3 ks x 14 stromů</t>
  </si>
  <si>
    <t>2 bm/strom x 14 stromů</t>
  </si>
  <si>
    <t>0,4m/strom x 14 stromů</t>
  </si>
  <si>
    <t>14 stromů x 3 ks</t>
  </si>
  <si>
    <t>0,05m3/ks, celkem 14 ks</t>
  </si>
  <si>
    <t>CS URS 2024/01 + průzkum trhu</t>
  </si>
  <si>
    <t>01/2024</t>
  </si>
  <si>
    <t>D.1. Mobiliář</t>
  </si>
  <si>
    <t>936124112</t>
  </si>
  <si>
    <t xml:space="preserve">	Montáž lavičky stabilní parkové se zabetonováním noh</t>
  </si>
  <si>
    <t>Doprava laviček</t>
  </si>
  <si>
    <t>soubor</t>
  </si>
  <si>
    <t>(1000m2)</t>
  </si>
  <si>
    <t>Lavička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</si>
</sst>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4" fontId="0" fillId="0" borderId="0" xfId="0" applyNumberFormat="1"/>
    <xf numFmtId="0" fontId="1" fillId="0" borderId="4" xfId="0" applyFont="1" applyBorder="1"/>
    <xf numFmtId="4" fontId="1" fillId="0" borderId="0" xfId="0" applyNumberFormat="1" applyFont="1"/>
    <xf numFmtId="0" fontId="8" fillId="0" borderId="0" xfId="0" applyFont="1"/>
    <xf numFmtId="0" fontId="7" fillId="0" borderId="0" xfId="0" applyFont="1"/>
    <xf numFmtId="0" fontId="1" fillId="0" borderId="5" xfId="0" applyFont="1" applyBorder="1"/>
    <xf numFmtId="4" fontId="1" fillId="0" borderId="6" xfId="0" applyNumberFormat="1" applyFont="1" applyBorder="1"/>
    <xf numFmtId="0" fontId="6" fillId="0" borderId="5" xfId="0" applyFont="1" applyBorder="1"/>
    <xf numFmtId="4" fontId="6" fillId="0" borderId="6" xfId="0" applyNumberFormat="1" applyFont="1" applyBorder="1"/>
    <xf numFmtId="0" fontId="6" fillId="0" borderId="19" xfId="0" applyFont="1" applyBorder="1"/>
    <xf numFmtId="0" fontId="6" fillId="0" borderId="32" xfId="0" applyFont="1" applyBorder="1"/>
    <xf numFmtId="4" fontId="6" fillId="0" borderId="5" xfId="0" applyNumberFormat="1" applyFont="1" applyBorder="1"/>
    <xf numFmtId="4" fontId="2" fillId="2" borderId="10" xfId="0" applyNumberFormat="1" applyFont="1" applyFill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6" fillId="0" borderId="4" xfId="0" applyFont="1" applyBorder="1"/>
    <xf numFmtId="0" fontId="3" fillId="0" borderId="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4" fontId="6" fillId="2" borderId="10" xfId="0" applyNumberFormat="1" applyFont="1" applyFill="1" applyBorder="1"/>
    <xf numFmtId="0" fontId="3" fillId="0" borderId="4" xfId="0" applyFont="1" applyBorder="1"/>
    <xf numFmtId="4" fontId="6" fillId="2" borderId="20" xfId="0" applyNumberFormat="1" applyFont="1" applyFill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49" fontId="6" fillId="0" borderId="0" xfId="0" applyNumberFormat="1" applyFont="1"/>
    <xf numFmtId="4" fontId="6" fillId="0" borderId="0" xfId="0" applyNumberFormat="1" applyFont="1"/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0" fillId="0" borderId="0" xfId="0" applyProtection="1"/>
    <xf numFmtId="0" fontId="2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2" fillId="3" borderId="0" xfId="0" applyFont="1" applyFill="1" applyProtection="1"/>
    <xf numFmtId="0" fontId="0" fillId="3" borderId="0" xfId="0" applyFill="1" applyProtection="1"/>
    <xf numFmtId="0" fontId="2" fillId="2" borderId="24" xfId="0" applyFont="1" applyFill="1" applyBorder="1" applyAlignment="1" applyProtection="1">
      <alignment horizontal="center"/>
    </xf>
    <xf numFmtId="0" fontId="2" fillId="2" borderId="30" xfId="0" applyFont="1" applyFill="1" applyBorder="1" applyAlignment="1" applyProtection="1">
      <alignment horizontal="center"/>
    </xf>
    <xf numFmtId="0" fontId="2" fillId="2" borderId="25" xfId="0" applyFont="1" applyFill="1" applyBorder="1" applyAlignment="1" applyProtection="1">
      <alignment horizontal="center"/>
    </xf>
    <xf numFmtId="0" fontId="2" fillId="2" borderId="29" xfId="0" applyFont="1" applyFill="1" applyBorder="1" applyAlignment="1" applyProtection="1">
      <alignment horizontal="center"/>
    </xf>
    <xf numFmtId="0" fontId="2" fillId="2" borderId="26" xfId="0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horizontal="center" vertical="center"/>
    </xf>
    <xf numFmtId="4" fontId="3" fillId="0" borderId="5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 wrapText="1"/>
    </xf>
    <xf numFmtId="0" fontId="3" fillId="0" borderId="27" xfId="0" applyFont="1" applyBorder="1" applyAlignment="1" applyProtection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4" fontId="3" fillId="0" borderId="7" xfId="0" applyNumberFormat="1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28" xfId="0" applyFont="1" applyBorder="1" applyAlignment="1" applyProtection="1">
      <alignment vertical="center" wrapText="1"/>
    </xf>
    <xf numFmtId="0" fontId="3" fillId="5" borderId="27" xfId="0" applyFont="1" applyFill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25" xfId="0" applyFont="1" applyBorder="1" applyProtection="1"/>
    <xf numFmtId="0" fontId="6" fillId="0" borderId="25" xfId="0" applyFont="1" applyBorder="1" applyAlignment="1" applyProtection="1">
      <alignment horizontal="center"/>
    </xf>
    <xf numFmtId="0" fontId="6" fillId="0" borderId="29" xfId="0" applyFont="1" applyBorder="1" applyProtection="1"/>
    <xf numFmtId="4" fontId="7" fillId="4" borderId="10" xfId="0" applyNumberFormat="1" applyFont="1" applyFill="1" applyBorder="1" applyProtection="1"/>
    <xf numFmtId="0" fontId="6" fillId="0" borderId="34" xfId="0" applyFont="1" applyBorder="1" applyProtection="1"/>
    <xf numFmtId="0" fontId="0" fillId="0" borderId="26" xfId="0" applyBorder="1" applyProtection="1"/>
    <xf numFmtId="49" fontId="3" fillId="0" borderId="7" xfId="0" applyNumberFormat="1" applyFont="1" applyBorder="1" applyAlignment="1" applyProtection="1">
      <alignment horizontal="center" vertical="center"/>
    </xf>
    <xf numFmtId="0" fontId="0" fillId="0" borderId="5" xfId="0" applyBorder="1" applyProtection="1"/>
    <xf numFmtId="49" fontId="3" fillId="0" borderId="31" xfId="0" applyNumberFormat="1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vertical="center" wrapText="1"/>
    </xf>
    <xf numFmtId="0" fontId="3" fillId="0" borderId="3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wrapText="1"/>
    </xf>
    <xf numFmtId="0" fontId="4" fillId="0" borderId="28" xfId="0" applyFont="1" applyBorder="1" applyAlignment="1" applyProtection="1">
      <alignment vertical="center" wrapText="1"/>
    </xf>
    <xf numFmtId="0" fontId="6" fillId="0" borderId="26" xfId="0" applyFont="1" applyBorder="1" applyProtection="1"/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6" fillId="0" borderId="0" xfId="0" applyFont="1" applyProtection="1">
      <protection locked="0"/>
    </xf>
    <xf numFmtId="0" fontId="2" fillId="2" borderId="25" xfId="0" applyFont="1" applyFill="1" applyBorder="1" applyAlignment="1" applyProtection="1">
      <alignment horizontal="center"/>
      <protection locked="0"/>
    </xf>
    <xf numFmtId="4" fontId="3" fillId="6" borderId="5" xfId="0" applyNumberFormat="1" applyFont="1" applyFill="1" applyBorder="1" applyAlignment="1" applyProtection="1">
      <alignment vertical="center"/>
      <protection locked="0"/>
    </xf>
    <xf numFmtId="4" fontId="3" fillId="6" borderId="7" xfId="0" applyNumberFormat="1" applyFont="1" applyFill="1" applyBorder="1" applyAlignment="1" applyProtection="1">
      <alignment vertical="center"/>
      <protection locked="0"/>
    </xf>
    <xf numFmtId="4" fontId="3" fillId="0" borderId="5" xfId="0" applyNumberFormat="1" applyFont="1" applyBorder="1" applyAlignment="1" applyProtection="1">
      <alignment vertical="center"/>
      <protection locked="0"/>
    </xf>
    <xf numFmtId="0" fontId="6" fillId="0" borderId="25" xfId="0" applyFont="1" applyBorder="1" applyProtection="1">
      <protection locked="0"/>
    </xf>
    <xf numFmtId="4" fontId="3" fillId="0" borderId="7" xfId="0" applyNumberFormat="1" applyFont="1" applyBorder="1" applyAlignment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55"/>
  <sheetViews>
    <sheetView tabSelected="1" zoomScale="160" zoomScaleNormal="160" workbookViewId="0">
      <selection activeCell="F16" sqref="F16"/>
    </sheetView>
  </sheetViews>
  <sheetFormatPr defaultRowHeight="15" x14ac:dyDescent="0.25"/>
  <cols>
    <col min="1" max="1" width="2.85546875" customWidth="1"/>
    <col min="2" max="2" width="7.85546875" customWidth="1"/>
    <col min="5" max="5" width="26.85546875" customWidth="1"/>
    <col min="6" max="6" width="18.42578125" customWidth="1"/>
    <col min="7" max="7" width="13.140625" customWidth="1"/>
    <col min="8" max="8" width="3" customWidth="1"/>
    <col min="9" max="10" width="11.140625" bestFit="1" customWidth="1"/>
    <col min="11" max="11" width="12.7109375" bestFit="1" customWidth="1"/>
  </cols>
  <sheetData>
    <row r="2" spans="2:9" ht="15.75" x14ac:dyDescent="0.25">
      <c r="B2" s="4" t="s">
        <v>0</v>
      </c>
      <c r="C2" s="4"/>
      <c r="D2" s="4" t="s">
        <v>75</v>
      </c>
      <c r="E2" s="9"/>
    </row>
    <row r="3" spans="2:9" x14ac:dyDescent="0.25">
      <c r="B3" s="1" t="s">
        <v>76</v>
      </c>
      <c r="C3" s="1"/>
      <c r="D3" s="1"/>
    </row>
    <row r="4" spans="2:9" ht="4.5" customHeight="1" x14ac:dyDescent="0.25">
      <c r="B4" s="1"/>
      <c r="C4" s="1"/>
      <c r="D4" s="1"/>
    </row>
    <row r="5" spans="2:9" x14ac:dyDescent="0.25">
      <c r="B5" s="1" t="s">
        <v>1</v>
      </c>
      <c r="C5" s="3"/>
      <c r="D5" s="3"/>
      <c r="E5" s="3"/>
      <c r="F5" s="3"/>
      <c r="G5" s="3" t="s">
        <v>55</v>
      </c>
      <c r="H5" s="3"/>
      <c r="I5" s="3"/>
    </row>
    <row r="6" spans="2:9" x14ac:dyDescent="0.25">
      <c r="B6" s="5"/>
      <c r="C6" s="5"/>
      <c r="D6" s="5"/>
      <c r="E6" s="5"/>
      <c r="F6" s="5"/>
      <c r="G6" s="3"/>
      <c r="H6" s="3"/>
      <c r="I6" s="3"/>
    </row>
    <row r="7" spans="2:9" x14ac:dyDescent="0.25">
      <c r="B7" s="2" t="s">
        <v>2</v>
      </c>
      <c r="C7" s="5"/>
      <c r="D7" s="5"/>
      <c r="E7" s="10" t="s">
        <v>77</v>
      </c>
      <c r="F7" s="5"/>
      <c r="G7" s="3"/>
      <c r="H7" s="3"/>
      <c r="I7" s="3"/>
    </row>
    <row r="8" spans="2:9" x14ac:dyDescent="0.25">
      <c r="B8" s="5"/>
      <c r="C8" s="5"/>
      <c r="D8" s="5"/>
      <c r="E8" s="5" t="s">
        <v>78</v>
      </c>
      <c r="F8" s="5"/>
      <c r="G8" s="3" t="s">
        <v>55</v>
      </c>
      <c r="H8" s="3"/>
      <c r="I8" s="3"/>
    </row>
    <row r="9" spans="2:9" x14ac:dyDescent="0.25">
      <c r="B9" s="5"/>
      <c r="C9" s="5"/>
      <c r="D9" s="5"/>
      <c r="E9" s="5" t="s">
        <v>79</v>
      </c>
      <c r="F9" s="5"/>
      <c r="G9" s="3"/>
      <c r="H9" s="3"/>
      <c r="I9" s="3"/>
    </row>
    <row r="10" spans="2:9" ht="7.15" customHeight="1" x14ac:dyDescent="0.25">
      <c r="B10" s="5"/>
      <c r="C10" s="5"/>
      <c r="D10" s="5"/>
      <c r="E10" s="5"/>
      <c r="F10" s="5"/>
      <c r="G10" s="3"/>
      <c r="H10" s="3"/>
      <c r="I10" s="3"/>
    </row>
    <row r="11" spans="2:9" x14ac:dyDescent="0.25">
      <c r="B11" s="2"/>
      <c r="C11" s="5"/>
      <c r="D11" s="5"/>
      <c r="E11" s="5"/>
      <c r="F11" s="5"/>
      <c r="G11" s="3"/>
      <c r="H11" s="3"/>
      <c r="I11" s="3"/>
    </row>
    <row r="12" spans="2:9" x14ac:dyDescent="0.25">
      <c r="B12" s="2" t="s">
        <v>3</v>
      </c>
      <c r="C12" s="5"/>
      <c r="D12" s="5"/>
      <c r="E12" s="10" t="s">
        <v>30</v>
      </c>
      <c r="F12" s="5"/>
      <c r="G12" s="3"/>
      <c r="H12" s="3"/>
      <c r="I12" s="3"/>
    </row>
    <row r="13" spans="2:9" x14ac:dyDescent="0.25">
      <c r="B13" s="5"/>
      <c r="C13" s="5"/>
      <c r="D13" s="5"/>
      <c r="E13" s="5" t="s">
        <v>31</v>
      </c>
      <c r="F13" s="5"/>
      <c r="G13" s="3"/>
      <c r="H13" s="3"/>
      <c r="I13" s="3"/>
    </row>
    <row r="14" spans="2:9" x14ac:dyDescent="0.25">
      <c r="B14" s="5"/>
      <c r="C14" s="5"/>
      <c r="D14" s="5"/>
      <c r="E14" s="5" t="s">
        <v>32</v>
      </c>
      <c r="F14" s="5"/>
      <c r="G14" s="3"/>
      <c r="H14" s="3"/>
      <c r="I14" s="3"/>
    </row>
    <row r="15" spans="2:9" x14ac:dyDescent="0.25">
      <c r="B15" s="5"/>
      <c r="C15" s="5"/>
      <c r="D15" s="5"/>
      <c r="E15" s="5" t="s">
        <v>33</v>
      </c>
      <c r="F15" s="5"/>
      <c r="G15" s="3"/>
      <c r="H15" s="3"/>
      <c r="I15" s="3"/>
    </row>
    <row r="16" spans="2:9" x14ac:dyDescent="0.25">
      <c r="B16" s="5"/>
      <c r="C16" s="5"/>
      <c r="D16" s="5"/>
      <c r="E16" s="5" t="s">
        <v>34</v>
      </c>
      <c r="F16" s="5"/>
      <c r="G16" s="3"/>
      <c r="H16" s="3"/>
      <c r="I16" s="3"/>
    </row>
    <row r="17" spans="2:11" x14ac:dyDescent="0.25">
      <c r="B17" s="33" t="s">
        <v>276</v>
      </c>
      <c r="C17" s="5"/>
      <c r="D17" s="5"/>
      <c r="E17" s="5"/>
      <c r="F17" s="5"/>
      <c r="G17" s="3"/>
      <c r="H17" s="3"/>
      <c r="I17" s="3"/>
    </row>
    <row r="18" spans="2:11" x14ac:dyDescent="0.25">
      <c r="B18" s="1" t="s">
        <v>4</v>
      </c>
      <c r="C18" s="5"/>
      <c r="D18" s="5"/>
      <c r="E18" s="5"/>
      <c r="F18" s="5"/>
      <c r="G18" s="3"/>
      <c r="H18" s="3"/>
      <c r="I18" s="3"/>
    </row>
    <row r="19" spans="2:11" ht="8.25" customHeight="1" thickBot="1" x14ac:dyDescent="0.3">
      <c r="B19" s="5"/>
      <c r="C19" s="5"/>
      <c r="D19" s="5"/>
      <c r="E19" s="5"/>
      <c r="F19" s="5"/>
      <c r="G19" s="3"/>
      <c r="H19" s="3"/>
      <c r="I19" s="3"/>
    </row>
    <row r="20" spans="2:11" x14ac:dyDescent="0.25">
      <c r="B20" s="37" t="str">
        <f>Položkový!B2</f>
        <v>OBNOVA HŘBITOVA V KONICI</v>
      </c>
      <c r="C20" s="38"/>
      <c r="D20" s="38"/>
      <c r="E20" s="38"/>
      <c r="F20" s="38"/>
      <c r="G20" s="39"/>
      <c r="H20" s="3"/>
      <c r="I20" s="3"/>
    </row>
    <row r="21" spans="2:11" x14ac:dyDescent="0.25">
      <c r="B21" s="7"/>
      <c r="C21" s="13" t="str">
        <f>Položkový!C6</f>
        <v>A.1. Odstranění nevhodných stavebních prvků</v>
      </c>
      <c r="D21" s="13"/>
      <c r="E21" s="13"/>
      <c r="F21" s="13"/>
      <c r="G21" s="14">
        <f>Položkový!I36</f>
        <v>0</v>
      </c>
      <c r="H21" s="3"/>
      <c r="I21" s="3"/>
    </row>
    <row r="22" spans="2:11" x14ac:dyDescent="0.25">
      <c r="B22" s="7"/>
      <c r="C22" s="13" t="str">
        <f>Položkový!C39</f>
        <v>A.2. Úprava šachty v dolní části hřbitova</v>
      </c>
      <c r="D22" s="13"/>
      <c r="E22" s="13"/>
      <c r="F22" s="13"/>
      <c r="G22" s="14">
        <f>Položkový!I47</f>
        <v>0</v>
      </c>
      <c r="H22" s="3"/>
      <c r="I22" s="8"/>
      <c r="J22" s="6"/>
      <c r="K22" s="6"/>
    </row>
    <row r="23" spans="2:11" x14ac:dyDescent="0.25">
      <c r="B23" s="7"/>
      <c r="C23" s="13" t="str">
        <f>Položkový!C50</f>
        <v>A.3. Celoplošná úprava volného travnatého terénu mezi hroby</v>
      </c>
      <c r="D23" s="15"/>
      <c r="E23" s="16"/>
      <c r="F23" s="13"/>
      <c r="G23" s="14">
        <f>Položkový!I72</f>
        <v>0</v>
      </c>
      <c r="H23" s="3"/>
      <c r="I23" s="3"/>
    </row>
    <row r="24" spans="2:11" x14ac:dyDescent="0.25">
      <c r="B24" s="7"/>
      <c r="C24" s="13" t="str">
        <f>Položkový!C75</f>
        <v>B.1. Úprava chodníku ve spodní části hřbitova</v>
      </c>
      <c r="D24" s="13"/>
      <c r="E24" s="13"/>
      <c r="F24" s="13"/>
      <c r="G24" s="14">
        <f>Položkový!I92</f>
        <v>0</v>
      </c>
      <c r="H24" s="3"/>
      <c r="I24" s="3"/>
    </row>
    <row r="25" spans="2:11" x14ac:dyDescent="0.25">
      <c r="B25" s="7"/>
      <c r="C25" s="13" t="str">
        <f>Položkový!C95</f>
        <v>B.2. Zpevnění chodníku v horní části hřbitova</v>
      </c>
      <c r="D25" s="13"/>
      <c r="E25" s="13"/>
      <c r="F25" s="13"/>
      <c r="G25" s="14">
        <f>Položkový!I110</f>
        <v>0</v>
      </c>
      <c r="H25" s="3"/>
      <c r="I25" s="3"/>
    </row>
    <row r="26" spans="2:11" x14ac:dyDescent="0.25">
      <c r="B26" s="7"/>
      <c r="C26" s="13" t="str">
        <f>Položkový!C113</f>
        <v>B.3. Úprava bočního vchodu</v>
      </c>
      <c r="D26" s="13"/>
      <c r="E26" s="13"/>
      <c r="F26" s="13"/>
      <c r="G26" s="14">
        <f>Položkový!I125</f>
        <v>0</v>
      </c>
      <c r="H26" s="3"/>
      <c r="I26" s="3"/>
    </row>
    <row r="27" spans="2:11" x14ac:dyDescent="0.25">
      <c r="B27" s="7"/>
      <c r="C27" s="13" t="str">
        <f>Položkový!C128</f>
        <v>B.4. Kruhová dlážděná plocha na vrcholu hlavní osy</v>
      </c>
      <c r="D27" s="13"/>
      <c r="E27" s="13"/>
      <c r="F27" s="13"/>
      <c r="G27" s="14">
        <f>Položkový!I141</f>
        <v>0</v>
      </c>
      <c r="H27" s="3"/>
      <c r="I27" s="3"/>
    </row>
    <row r="28" spans="2:11" x14ac:dyDescent="0.25">
      <c r="B28" s="7"/>
      <c r="C28" s="13" t="str">
        <f>Položkový!C145</f>
        <v>B.5. Úprava vjezdu u márnice</v>
      </c>
      <c r="D28" s="13"/>
      <c r="E28" s="13"/>
      <c r="F28" s="13"/>
      <c r="G28" s="14">
        <f>Položkový!I158</f>
        <v>0</v>
      </c>
      <c r="H28" s="3"/>
      <c r="I28" s="3"/>
    </row>
    <row r="29" spans="2:11" x14ac:dyDescent="0.25">
      <c r="B29" s="7"/>
      <c r="C29" s="13" t="str">
        <f>Položkový!C161</f>
        <v>B.6. Úprava podesty nad spodním vchodem</v>
      </c>
      <c r="D29" s="13"/>
      <c r="E29" s="13"/>
      <c r="F29" s="13"/>
      <c r="G29" s="14">
        <f>Položkový!I173</f>
        <v>0</v>
      </c>
      <c r="H29" s="3"/>
      <c r="I29" s="3"/>
    </row>
    <row r="30" spans="2:11" x14ac:dyDescent="0.25">
      <c r="B30" s="7"/>
      <c r="C30" s="13" t="str">
        <f>Položkový!C177</f>
        <v>C.1. Rekonstrukce hlavní aleje</v>
      </c>
      <c r="D30" s="13"/>
      <c r="E30" s="13"/>
      <c r="F30" s="13"/>
      <c r="G30" s="14">
        <f>Položkový!I203</f>
        <v>0</v>
      </c>
      <c r="H30" s="3"/>
      <c r="I30" s="3"/>
    </row>
    <row r="31" spans="2:11" x14ac:dyDescent="0.25">
      <c r="B31" s="7"/>
      <c r="C31" s="13" t="str">
        <f>Položkový!C206</f>
        <v>C.2. Alej za horní hřbitovní zdí</v>
      </c>
      <c r="D31" s="13"/>
      <c r="E31" s="13"/>
      <c r="F31" s="13"/>
      <c r="G31" s="14">
        <f>Položkový!I232</f>
        <v>0</v>
      </c>
      <c r="H31" s="3"/>
      <c r="I31" s="3"/>
    </row>
    <row r="32" spans="2:11" x14ac:dyDescent="0.25">
      <c r="B32" s="7"/>
      <c r="C32" s="13" t="str">
        <f>Položkový!C235</f>
        <v>C.3. Stromy v ostatních částech hřbitova</v>
      </c>
      <c r="D32" s="13"/>
      <c r="E32" s="13"/>
      <c r="F32" s="13"/>
      <c r="G32" s="14">
        <f>Položkový!I266</f>
        <v>0</v>
      </c>
      <c r="H32" s="3"/>
      <c r="I32" s="3"/>
    </row>
    <row r="33" spans="2:9" x14ac:dyDescent="0.25">
      <c r="B33" s="7"/>
      <c r="C33" s="13" t="str">
        <f>Položkový!C269</f>
        <v>D.1. Mobiliář</v>
      </c>
      <c r="D33" s="13"/>
      <c r="E33" s="13"/>
      <c r="F33" s="13"/>
      <c r="G33" s="14">
        <f>Položkový!I275</f>
        <v>0</v>
      </c>
      <c r="H33" s="3"/>
      <c r="I33" s="3"/>
    </row>
    <row r="34" spans="2:9" x14ac:dyDescent="0.25">
      <c r="B34" s="7"/>
      <c r="C34" s="13"/>
      <c r="D34" s="13"/>
      <c r="E34" s="13"/>
      <c r="F34" s="13"/>
      <c r="G34" s="14"/>
      <c r="H34" s="3"/>
      <c r="I34" s="3"/>
    </row>
    <row r="35" spans="2:9" x14ac:dyDescent="0.25">
      <c r="B35" s="7"/>
      <c r="C35" s="17"/>
      <c r="D35" s="13"/>
      <c r="E35" s="13"/>
      <c r="F35" s="13"/>
      <c r="G35" s="14"/>
      <c r="H35" s="3"/>
      <c r="I35" s="3"/>
    </row>
    <row r="36" spans="2:9" x14ac:dyDescent="0.25">
      <c r="B36" s="7"/>
      <c r="C36" s="17"/>
      <c r="D36" s="13"/>
      <c r="E36" s="13"/>
      <c r="F36" s="13"/>
      <c r="G36" s="14"/>
      <c r="H36" s="3"/>
      <c r="I36" s="3"/>
    </row>
    <row r="37" spans="2:9" x14ac:dyDescent="0.25">
      <c r="B37" s="7"/>
      <c r="C37" s="13"/>
      <c r="D37" s="13"/>
      <c r="E37" s="13"/>
      <c r="F37" s="13"/>
      <c r="G37" s="14"/>
      <c r="H37" s="3"/>
      <c r="I37" s="3"/>
    </row>
    <row r="38" spans="2:9" x14ac:dyDescent="0.25">
      <c r="B38" s="7"/>
      <c r="C38" s="13"/>
      <c r="D38" s="13"/>
      <c r="E38" s="13"/>
      <c r="F38" s="13"/>
      <c r="G38" s="14"/>
      <c r="H38" s="3"/>
      <c r="I38" s="3"/>
    </row>
    <row r="39" spans="2:9" s="5" customFormat="1" x14ac:dyDescent="0.25">
      <c r="B39" s="7"/>
      <c r="C39" s="11"/>
      <c r="D39" s="11"/>
      <c r="E39" s="11"/>
      <c r="F39" s="11"/>
      <c r="G39" s="12"/>
    </row>
    <row r="40" spans="2:9" s="5" customFormat="1" ht="15.75" thickBot="1" x14ac:dyDescent="0.3">
      <c r="B40" s="7"/>
      <c r="C40" s="11"/>
      <c r="D40" s="11"/>
      <c r="E40" s="11"/>
      <c r="F40" s="11"/>
      <c r="G40" s="12"/>
    </row>
    <row r="41" spans="2:9" s="5" customFormat="1" ht="15.75" thickBot="1" x14ac:dyDescent="0.3">
      <c r="B41" s="40" t="s">
        <v>74</v>
      </c>
      <c r="C41" s="41"/>
      <c r="D41" s="41"/>
      <c r="E41" s="41"/>
      <c r="F41" s="42"/>
      <c r="G41" s="18">
        <f>SUM(G21:G40)</f>
        <v>0</v>
      </c>
    </row>
    <row r="42" spans="2:9" s="5" customFormat="1" ht="15.75" thickBot="1" x14ac:dyDescent="0.3">
      <c r="B42" s="35" t="s">
        <v>5</v>
      </c>
      <c r="C42" s="36"/>
      <c r="D42" s="36"/>
      <c r="E42" s="36"/>
      <c r="F42" s="36"/>
      <c r="G42" s="18">
        <f>G41</f>
        <v>0</v>
      </c>
    </row>
    <row r="43" spans="2:9" s="5" customFormat="1" x14ac:dyDescent="0.25">
      <c r="B43" s="19" t="s">
        <v>6</v>
      </c>
      <c r="C43" s="20"/>
      <c r="D43" s="1"/>
      <c r="E43" s="1"/>
      <c r="F43" s="1"/>
      <c r="G43" s="21"/>
    </row>
    <row r="44" spans="2:9" s="5" customFormat="1" ht="15.75" thickBot="1" x14ac:dyDescent="0.3">
      <c r="B44" s="22"/>
      <c r="C44" s="23" t="s">
        <v>28</v>
      </c>
      <c r="D44" s="23"/>
      <c r="E44" s="13"/>
      <c r="F44" s="13"/>
      <c r="G44" s="14">
        <f>G42*0.02</f>
        <v>0</v>
      </c>
    </row>
    <row r="45" spans="2:9" s="5" customFormat="1" ht="15.75" thickBot="1" x14ac:dyDescent="0.3">
      <c r="B45" s="35" t="s">
        <v>7</v>
      </c>
      <c r="C45" s="36"/>
      <c r="D45" s="36"/>
      <c r="E45" s="36"/>
      <c r="F45" s="36"/>
      <c r="G45" s="18">
        <f>SUM(G44:G44)</f>
        <v>0</v>
      </c>
    </row>
    <row r="46" spans="2:9" s="5" customFormat="1" ht="6" customHeight="1" x14ac:dyDescent="0.25"/>
    <row r="47" spans="2:9" s="5" customFormat="1" ht="6.75" customHeight="1" thickBot="1" x14ac:dyDescent="0.3"/>
    <row r="48" spans="2:9" s="5" customFormat="1" ht="15.75" thickBot="1" x14ac:dyDescent="0.3">
      <c r="B48" s="24" t="s">
        <v>8</v>
      </c>
      <c r="C48" s="25"/>
      <c r="D48" s="25"/>
      <c r="E48" s="25"/>
      <c r="F48" s="26"/>
      <c r="G48" s="27">
        <f>G42+G45</f>
        <v>0</v>
      </c>
    </row>
    <row r="49" spans="2:9" s="5" customFormat="1" ht="15.75" thickBot="1" x14ac:dyDescent="0.3">
      <c r="B49" s="28" t="s">
        <v>29</v>
      </c>
      <c r="C49" s="13"/>
      <c r="D49" s="13"/>
      <c r="E49" s="13"/>
      <c r="F49" s="15"/>
      <c r="G49" s="29">
        <f>G48*0.21</f>
        <v>0</v>
      </c>
    </row>
    <row r="50" spans="2:9" s="5" customFormat="1" ht="15.75" thickBot="1" x14ac:dyDescent="0.3">
      <c r="B50" s="30" t="s">
        <v>9</v>
      </c>
      <c r="C50" s="31"/>
      <c r="D50" s="31"/>
      <c r="E50" s="31"/>
      <c r="F50" s="32"/>
      <c r="G50" s="18">
        <f>SUM(G48:G49)</f>
        <v>0</v>
      </c>
    </row>
    <row r="51" spans="2:9" s="5" customFormat="1" x14ac:dyDescent="0.25"/>
    <row r="52" spans="2:9" x14ac:dyDescent="0.25">
      <c r="B52" s="5"/>
      <c r="C52" s="5"/>
      <c r="D52" s="5"/>
      <c r="E52" s="5"/>
      <c r="F52" s="5"/>
      <c r="G52" s="34"/>
      <c r="H52" s="5"/>
      <c r="I52" s="5"/>
    </row>
    <row r="53" spans="2:9" x14ac:dyDescent="0.25">
      <c r="B53" s="5"/>
      <c r="C53" s="5"/>
      <c r="D53" s="5"/>
      <c r="E53" s="5"/>
      <c r="F53" s="5"/>
      <c r="G53" s="5"/>
      <c r="H53" s="5"/>
      <c r="I53" s="5"/>
    </row>
    <row r="54" spans="2:9" x14ac:dyDescent="0.25">
      <c r="B54" s="5"/>
      <c r="C54" s="5"/>
      <c r="D54" s="5"/>
      <c r="E54" s="5"/>
      <c r="F54" s="5"/>
      <c r="G54" s="5"/>
      <c r="H54" s="5"/>
      <c r="I54" s="5"/>
    </row>
    <row r="55" spans="2:9" x14ac:dyDescent="0.25">
      <c r="B55" s="5"/>
      <c r="C55" s="5"/>
      <c r="D55" s="5"/>
      <c r="E55" s="5"/>
      <c r="F55" s="5"/>
      <c r="G55" s="5"/>
      <c r="H55" s="5"/>
      <c r="I55" s="5"/>
    </row>
  </sheetData>
  <sheetProtection algorithmName="SHA-512" hashValue="GNzfIyj9PYe4luiYrRtZPCdn8JbY9Om13JFRuGdsqaTd+7cOLpgkbETSTfEFNH4bSnH6krTsUMGpQIIKchzgoQ==" saltValue="Feora/oO1ri+91ZKVmCS2Q==" spinCount="100000" sheet="1" objects="1" scenarios="1"/>
  <mergeCells count="4">
    <mergeCell ref="B42:F42"/>
    <mergeCell ref="B45:F45"/>
    <mergeCell ref="B20:G20"/>
    <mergeCell ref="B41:F41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75"/>
  <sheetViews>
    <sheetView topLeftCell="A25" zoomScale="130" zoomScaleNormal="130" workbookViewId="0">
      <selection activeCell="G36" sqref="G36"/>
    </sheetView>
  </sheetViews>
  <sheetFormatPr defaultRowHeight="15" x14ac:dyDescent="0.25"/>
  <cols>
    <col min="1" max="1" width="0.42578125" style="43" customWidth="1"/>
    <col min="2" max="2" width="2.28515625" style="43" customWidth="1"/>
    <col min="3" max="3" width="5.28515625" style="43" customWidth="1"/>
    <col min="4" max="4" width="12.28515625" style="43" customWidth="1"/>
    <col min="5" max="5" width="54" style="43" customWidth="1"/>
    <col min="6" max="6" width="9.140625" style="43"/>
    <col min="7" max="7" width="11.42578125" style="83" bestFit="1" customWidth="1"/>
    <col min="8" max="8" width="11.28515625" style="43" bestFit="1" customWidth="1"/>
    <col min="9" max="9" width="12.5703125" style="43" customWidth="1"/>
    <col min="10" max="10" width="30.42578125" style="43" customWidth="1"/>
    <col min="11" max="11" width="12.5703125" style="43" customWidth="1"/>
    <col min="12" max="12" width="10.28515625" style="43" customWidth="1"/>
    <col min="13" max="13" width="2.42578125" style="43" customWidth="1"/>
    <col min="14" max="14" width="10.28515625" style="43" customWidth="1"/>
    <col min="15" max="15" width="11.42578125" style="43" customWidth="1"/>
    <col min="16" max="16384" width="9.140625" style="43"/>
  </cols>
  <sheetData>
    <row r="1" spans="2:11" ht="8.25" customHeight="1" x14ac:dyDescent="0.25">
      <c r="E1" s="43" t="s">
        <v>56</v>
      </c>
    </row>
    <row r="2" spans="2:11" x14ac:dyDescent="0.25">
      <c r="B2" s="44" t="str">
        <f>Rekapitulace!D2</f>
        <v>OBNOVA HŘBITOVA V KONICI</v>
      </c>
    </row>
    <row r="3" spans="2:11" ht="5.25" customHeight="1" x14ac:dyDescent="0.25">
      <c r="B3" s="45"/>
      <c r="C3" s="45"/>
      <c r="D3" s="45"/>
      <c r="E3" s="45"/>
    </row>
    <row r="4" spans="2:11" x14ac:dyDescent="0.25">
      <c r="C4" s="43" t="s">
        <v>10</v>
      </c>
      <c r="E4" s="46" t="s">
        <v>275</v>
      </c>
    </row>
    <row r="5" spans="2:11" x14ac:dyDescent="0.25">
      <c r="E5" s="46"/>
    </row>
    <row r="6" spans="2:11" x14ac:dyDescent="0.25">
      <c r="C6" s="47" t="s">
        <v>80</v>
      </c>
      <c r="D6" s="47"/>
      <c r="E6" s="48"/>
      <c r="F6" s="48"/>
      <c r="G6" s="84"/>
      <c r="H6" s="48"/>
      <c r="I6" s="48"/>
      <c r="J6" s="48"/>
      <c r="K6" s="48"/>
    </row>
    <row r="7" spans="2:11" ht="10.9" customHeight="1" x14ac:dyDescent="0.25">
      <c r="E7" s="46"/>
    </row>
    <row r="8" spans="2:11" ht="6.6" customHeight="1" thickBot="1" x14ac:dyDescent="0.3">
      <c r="C8" s="44"/>
      <c r="D8" s="44"/>
      <c r="E8" s="46"/>
      <c r="F8" s="46"/>
      <c r="G8" s="85"/>
      <c r="H8" s="46"/>
      <c r="I8" s="46"/>
      <c r="J8" s="46"/>
    </row>
    <row r="9" spans="2:11" ht="15.75" thickBot="1" x14ac:dyDescent="0.3">
      <c r="C9" s="49" t="s">
        <v>11</v>
      </c>
      <c r="D9" s="50" t="s">
        <v>24</v>
      </c>
      <c r="E9" s="51" t="s">
        <v>12</v>
      </c>
      <c r="F9" s="51" t="s">
        <v>13</v>
      </c>
      <c r="G9" s="86" t="s">
        <v>14</v>
      </c>
      <c r="H9" s="51" t="s">
        <v>15</v>
      </c>
      <c r="I9" s="51" t="s">
        <v>16</v>
      </c>
      <c r="J9" s="52" t="s">
        <v>17</v>
      </c>
      <c r="K9" s="53" t="s">
        <v>57</v>
      </c>
    </row>
    <row r="10" spans="2:11" ht="38.25" x14ac:dyDescent="0.25">
      <c r="C10" s="54">
        <v>1</v>
      </c>
      <c r="D10" s="55" t="s">
        <v>72</v>
      </c>
      <c r="E10" s="56" t="s">
        <v>99</v>
      </c>
      <c r="F10" s="57" t="s">
        <v>100</v>
      </c>
      <c r="G10" s="87"/>
      <c r="H10" s="57">
        <v>1</v>
      </c>
      <c r="I10" s="58">
        <f t="shared" ref="I10:I25" si="0">G10*H10</f>
        <v>0</v>
      </c>
      <c r="J10" s="56" t="s">
        <v>101</v>
      </c>
      <c r="K10" s="59"/>
    </row>
    <row r="11" spans="2:11" ht="25.5" x14ac:dyDescent="0.25">
      <c r="C11" s="60">
        <v>2</v>
      </c>
      <c r="D11" s="61" t="s">
        <v>102</v>
      </c>
      <c r="E11" s="56" t="s">
        <v>69</v>
      </c>
      <c r="F11" s="62" t="s">
        <v>41</v>
      </c>
      <c r="G11" s="88"/>
      <c r="H11" s="62">
        <v>0.74</v>
      </c>
      <c r="I11" s="63">
        <f t="shared" si="0"/>
        <v>0</v>
      </c>
      <c r="J11" s="64"/>
      <c r="K11" s="65" t="s">
        <v>92</v>
      </c>
    </row>
    <row r="12" spans="2:11" x14ac:dyDescent="0.25">
      <c r="C12" s="60">
        <v>3</v>
      </c>
      <c r="D12" s="55" t="s">
        <v>104</v>
      </c>
      <c r="E12" s="56" t="s">
        <v>103</v>
      </c>
      <c r="F12" s="62" t="s">
        <v>18</v>
      </c>
      <c r="G12" s="88"/>
      <c r="H12" s="62">
        <v>4</v>
      </c>
      <c r="I12" s="63">
        <f t="shared" si="0"/>
        <v>0</v>
      </c>
      <c r="J12" s="64"/>
      <c r="K12" s="65" t="s">
        <v>92</v>
      </c>
    </row>
    <row r="13" spans="2:11" ht="25.5" x14ac:dyDescent="0.25">
      <c r="C13" s="60">
        <v>4</v>
      </c>
      <c r="D13" s="55"/>
      <c r="E13" s="56" t="s">
        <v>105</v>
      </c>
      <c r="F13" s="62" t="s">
        <v>23</v>
      </c>
      <c r="G13" s="88"/>
      <c r="H13" s="62">
        <v>12.5</v>
      </c>
      <c r="I13" s="63">
        <f t="shared" si="0"/>
        <v>0</v>
      </c>
      <c r="J13" s="64" t="s">
        <v>108</v>
      </c>
      <c r="K13" s="65" t="s">
        <v>92</v>
      </c>
    </row>
    <row r="14" spans="2:11" ht="25.5" x14ac:dyDescent="0.25">
      <c r="C14" s="60">
        <v>5</v>
      </c>
      <c r="D14" s="55" t="s">
        <v>107</v>
      </c>
      <c r="E14" s="56" t="s">
        <v>106</v>
      </c>
      <c r="F14" s="62" t="s">
        <v>23</v>
      </c>
      <c r="G14" s="88"/>
      <c r="H14" s="62">
        <v>12.5</v>
      </c>
      <c r="I14" s="63">
        <f t="shared" si="0"/>
        <v>0</v>
      </c>
      <c r="J14" s="64" t="s">
        <v>108</v>
      </c>
      <c r="K14" s="65" t="s">
        <v>92</v>
      </c>
    </row>
    <row r="15" spans="2:11" ht="51" x14ac:dyDescent="0.25">
      <c r="C15" s="60">
        <v>6</v>
      </c>
      <c r="D15" s="55" t="s">
        <v>107</v>
      </c>
      <c r="E15" s="56" t="s">
        <v>106</v>
      </c>
      <c r="F15" s="62" t="s">
        <v>23</v>
      </c>
      <c r="G15" s="88"/>
      <c r="H15" s="62">
        <v>85</v>
      </c>
      <c r="I15" s="63">
        <f t="shared" si="0"/>
        <v>0</v>
      </c>
      <c r="J15" s="64" t="s">
        <v>109</v>
      </c>
      <c r="K15" s="65" t="s">
        <v>92</v>
      </c>
    </row>
    <row r="16" spans="2:11" ht="38.25" x14ac:dyDescent="0.25">
      <c r="C16" s="60">
        <v>7</v>
      </c>
      <c r="D16" s="55" t="s">
        <v>93</v>
      </c>
      <c r="E16" s="56" t="s">
        <v>94</v>
      </c>
      <c r="F16" s="62" t="s">
        <v>23</v>
      </c>
      <c r="G16" s="88"/>
      <c r="H16" s="62">
        <v>252.6</v>
      </c>
      <c r="I16" s="63">
        <f t="shared" si="0"/>
        <v>0</v>
      </c>
      <c r="J16" s="64" t="s">
        <v>120</v>
      </c>
      <c r="K16" s="65" t="s">
        <v>92</v>
      </c>
    </row>
    <row r="17" spans="3:11" ht="25.5" x14ac:dyDescent="0.25">
      <c r="C17" s="60">
        <v>8</v>
      </c>
      <c r="D17" s="55" t="s">
        <v>112</v>
      </c>
      <c r="E17" s="56" t="s">
        <v>110</v>
      </c>
      <c r="F17" s="62" t="s">
        <v>41</v>
      </c>
      <c r="G17" s="88"/>
      <c r="H17" s="62">
        <v>51.6</v>
      </c>
      <c r="I17" s="63">
        <f t="shared" si="0"/>
        <v>0</v>
      </c>
      <c r="J17" s="64" t="s">
        <v>113</v>
      </c>
      <c r="K17" s="65" t="s">
        <v>92</v>
      </c>
    </row>
    <row r="18" spans="3:11" ht="25.5" x14ac:dyDescent="0.25">
      <c r="C18" s="60">
        <v>9</v>
      </c>
      <c r="D18" s="55" t="s">
        <v>114</v>
      </c>
      <c r="E18" s="56" t="s">
        <v>111</v>
      </c>
      <c r="F18" s="62" t="s">
        <v>41</v>
      </c>
      <c r="G18" s="88"/>
      <c r="H18" s="62">
        <v>51.6</v>
      </c>
      <c r="I18" s="63">
        <f t="shared" si="0"/>
        <v>0</v>
      </c>
      <c r="J18" s="64" t="s">
        <v>113</v>
      </c>
      <c r="K18" s="65" t="s">
        <v>92</v>
      </c>
    </row>
    <row r="19" spans="3:11" ht="25.5" x14ac:dyDescent="0.25">
      <c r="C19" s="60">
        <v>10</v>
      </c>
      <c r="D19" s="55" t="s">
        <v>118</v>
      </c>
      <c r="E19" s="56" t="s">
        <v>117</v>
      </c>
      <c r="F19" s="62" t="s">
        <v>41</v>
      </c>
      <c r="G19" s="88"/>
      <c r="H19" s="62">
        <v>51.6</v>
      </c>
      <c r="I19" s="63">
        <f t="shared" si="0"/>
        <v>0</v>
      </c>
      <c r="J19" s="64" t="s">
        <v>113</v>
      </c>
      <c r="K19" s="65" t="s">
        <v>92</v>
      </c>
    </row>
    <row r="20" spans="3:11" ht="25.5" x14ac:dyDescent="0.25">
      <c r="C20" s="60">
        <v>11</v>
      </c>
      <c r="D20" s="55" t="s">
        <v>121</v>
      </c>
      <c r="E20" s="56" t="s">
        <v>119</v>
      </c>
      <c r="F20" s="62" t="s">
        <v>41</v>
      </c>
      <c r="G20" s="88"/>
      <c r="H20" s="62">
        <v>516</v>
      </c>
      <c r="I20" s="63">
        <f t="shared" si="0"/>
        <v>0</v>
      </c>
      <c r="J20" s="64" t="s">
        <v>113</v>
      </c>
      <c r="K20" s="65" t="s">
        <v>92</v>
      </c>
    </row>
    <row r="21" spans="3:11" ht="25.5" x14ac:dyDescent="0.25">
      <c r="C21" s="60">
        <v>12</v>
      </c>
      <c r="D21" s="55" t="s">
        <v>116</v>
      </c>
      <c r="E21" s="56" t="s">
        <v>115</v>
      </c>
      <c r="F21" s="62" t="s">
        <v>41</v>
      </c>
      <c r="G21" s="88"/>
      <c r="H21" s="62">
        <v>51.6</v>
      </c>
      <c r="I21" s="63">
        <f t="shared" si="0"/>
        <v>0</v>
      </c>
      <c r="J21" s="64" t="s">
        <v>113</v>
      </c>
      <c r="K21" s="65" t="s">
        <v>92</v>
      </c>
    </row>
    <row r="22" spans="3:11" ht="38.25" x14ac:dyDescent="0.25">
      <c r="C22" s="66">
        <v>13</v>
      </c>
      <c r="D22" s="55" t="s">
        <v>96</v>
      </c>
      <c r="E22" s="56" t="s">
        <v>95</v>
      </c>
      <c r="F22" s="62" t="s">
        <v>23</v>
      </c>
      <c r="G22" s="88"/>
      <c r="H22" s="62">
        <v>29.6</v>
      </c>
      <c r="I22" s="63">
        <f t="shared" si="0"/>
        <v>0</v>
      </c>
      <c r="J22" s="64" t="s">
        <v>124</v>
      </c>
      <c r="K22" s="65" t="s">
        <v>92</v>
      </c>
    </row>
    <row r="23" spans="3:11" ht="38.25" x14ac:dyDescent="0.25">
      <c r="C23" s="66">
        <v>14</v>
      </c>
      <c r="D23" s="55" t="s">
        <v>98</v>
      </c>
      <c r="E23" s="56" t="s">
        <v>97</v>
      </c>
      <c r="F23" s="62" t="s">
        <v>23</v>
      </c>
      <c r="G23" s="88"/>
      <c r="H23" s="62">
        <v>4.7</v>
      </c>
      <c r="I23" s="63">
        <f t="shared" si="0"/>
        <v>0</v>
      </c>
      <c r="J23" s="64" t="s">
        <v>125</v>
      </c>
      <c r="K23" s="65" t="s">
        <v>92</v>
      </c>
    </row>
    <row r="24" spans="3:11" ht="38.25" x14ac:dyDescent="0.25">
      <c r="C24" s="66">
        <v>15</v>
      </c>
      <c r="D24" s="55" t="s">
        <v>98</v>
      </c>
      <c r="E24" s="56" t="s">
        <v>97</v>
      </c>
      <c r="F24" s="62" t="s">
        <v>23</v>
      </c>
      <c r="G24" s="88"/>
      <c r="H24" s="62">
        <v>2.2999999999999998</v>
      </c>
      <c r="I24" s="63">
        <f t="shared" si="0"/>
        <v>0</v>
      </c>
      <c r="J24" s="64" t="s">
        <v>126</v>
      </c>
      <c r="K24" s="65" t="s">
        <v>92</v>
      </c>
    </row>
    <row r="25" spans="3:11" ht="38.25" x14ac:dyDescent="0.25">
      <c r="C25" s="66">
        <v>16</v>
      </c>
      <c r="D25" s="55" t="s">
        <v>122</v>
      </c>
      <c r="E25" s="56" t="s">
        <v>123</v>
      </c>
      <c r="F25" s="62" t="s">
        <v>23</v>
      </c>
      <c r="G25" s="88"/>
      <c r="H25" s="62">
        <v>1.2</v>
      </c>
      <c r="I25" s="63">
        <f t="shared" si="0"/>
        <v>0</v>
      </c>
      <c r="J25" s="64" t="s">
        <v>127</v>
      </c>
      <c r="K25" s="65" t="s">
        <v>92</v>
      </c>
    </row>
    <row r="26" spans="3:11" ht="25.5" x14ac:dyDescent="0.25">
      <c r="C26" s="60">
        <v>17</v>
      </c>
      <c r="D26" s="55" t="s">
        <v>112</v>
      </c>
      <c r="E26" s="56" t="s">
        <v>110</v>
      </c>
      <c r="F26" s="62" t="s">
        <v>41</v>
      </c>
      <c r="G26" s="88"/>
      <c r="H26" s="62">
        <v>13.4</v>
      </c>
      <c r="I26" s="63">
        <f t="shared" ref="I26:I34" si="1">G26*H26</f>
        <v>0</v>
      </c>
      <c r="J26" s="64" t="s">
        <v>128</v>
      </c>
      <c r="K26" s="65" t="s">
        <v>92</v>
      </c>
    </row>
    <row r="27" spans="3:11" ht="25.5" x14ac:dyDescent="0.25">
      <c r="C27" s="60">
        <v>18</v>
      </c>
      <c r="D27" s="55" t="s">
        <v>118</v>
      </c>
      <c r="E27" s="56" t="s">
        <v>117</v>
      </c>
      <c r="F27" s="62" t="s">
        <v>41</v>
      </c>
      <c r="G27" s="88"/>
      <c r="H27" s="62">
        <v>13.4</v>
      </c>
      <c r="I27" s="63">
        <f t="shared" si="1"/>
        <v>0</v>
      </c>
      <c r="J27" s="64" t="s">
        <v>128</v>
      </c>
      <c r="K27" s="65" t="s">
        <v>92</v>
      </c>
    </row>
    <row r="28" spans="3:11" x14ac:dyDescent="0.25">
      <c r="C28" s="60">
        <v>19</v>
      </c>
      <c r="D28" s="55" t="s">
        <v>121</v>
      </c>
      <c r="E28" s="56" t="s">
        <v>119</v>
      </c>
      <c r="F28" s="62" t="s">
        <v>41</v>
      </c>
      <c r="G28" s="88"/>
      <c r="H28" s="62">
        <v>134</v>
      </c>
      <c r="I28" s="63">
        <f t="shared" si="1"/>
        <v>0</v>
      </c>
      <c r="J28" s="64" t="s">
        <v>128</v>
      </c>
      <c r="K28" s="65" t="s">
        <v>92</v>
      </c>
    </row>
    <row r="29" spans="3:11" ht="25.5" x14ac:dyDescent="0.25">
      <c r="C29" s="60">
        <v>20</v>
      </c>
      <c r="D29" s="55" t="s">
        <v>116</v>
      </c>
      <c r="E29" s="56" t="s">
        <v>115</v>
      </c>
      <c r="F29" s="62" t="s">
        <v>41</v>
      </c>
      <c r="G29" s="88"/>
      <c r="H29" s="62">
        <v>13.4</v>
      </c>
      <c r="I29" s="63">
        <f t="shared" si="1"/>
        <v>0</v>
      </c>
      <c r="J29" s="64" t="s">
        <v>128</v>
      </c>
      <c r="K29" s="65" t="s">
        <v>92</v>
      </c>
    </row>
    <row r="30" spans="3:11" ht="25.5" x14ac:dyDescent="0.25">
      <c r="C30" s="60">
        <v>21</v>
      </c>
      <c r="D30" s="55" t="s">
        <v>130</v>
      </c>
      <c r="E30" s="56" t="s">
        <v>129</v>
      </c>
      <c r="F30" s="62" t="s">
        <v>18</v>
      </c>
      <c r="G30" s="88"/>
      <c r="H30" s="62">
        <v>2</v>
      </c>
      <c r="I30" s="63">
        <f t="shared" si="1"/>
        <v>0</v>
      </c>
      <c r="J30" s="64"/>
      <c r="K30" s="65" t="s">
        <v>92</v>
      </c>
    </row>
    <row r="31" spans="3:11" ht="25.5" x14ac:dyDescent="0.25">
      <c r="C31" s="60">
        <v>22</v>
      </c>
      <c r="D31" s="55" t="s">
        <v>132</v>
      </c>
      <c r="E31" s="56" t="s">
        <v>131</v>
      </c>
      <c r="F31" s="62" t="s">
        <v>18</v>
      </c>
      <c r="G31" s="88"/>
      <c r="H31" s="62">
        <v>9</v>
      </c>
      <c r="I31" s="63">
        <f t="shared" si="1"/>
        <v>0</v>
      </c>
      <c r="J31" s="64"/>
      <c r="K31" s="65" t="s">
        <v>92</v>
      </c>
    </row>
    <row r="32" spans="3:11" ht="25.5" x14ac:dyDescent="0.25">
      <c r="C32" s="60">
        <v>23</v>
      </c>
      <c r="D32" s="55" t="s">
        <v>134</v>
      </c>
      <c r="E32" s="56" t="s">
        <v>133</v>
      </c>
      <c r="F32" s="62" t="s">
        <v>18</v>
      </c>
      <c r="G32" s="88"/>
      <c r="H32" s="62">
        <v>11</v>
      </c>
      <c r="I32" s="63">
        <f t="shared" si="1"/>
        <v>0</v>
      </c>
      <c r="J32" s="64"/>
      <c r="K32" s="65" t="s">
        <v>92</v>
      </c>
    </row>
    <row r="33" spans="3:11" ht="25.5" x14ac:dyDescent="0.25">
      <c r="C33" s="60">
        <v>24</v>
      </c>
      <c r="D33" s="55" t="s">
        <v>136</v>
      </c>
      <c r="E33" s="56" t="s">
        <v>135</v>
      </c>
      <c r="F33" s="57" t="s">
        <v>18</v>
      </c>
      <c r="G33" s="87"/>
      <c r="H33" s="57">
        <v>7</v>
      </c>
      <c r="I33" s="58">
        <f t="shared" si="1"/>
        <v>0</v>
      </c>
      <c r="J33" s="56"/>
      <c r="K33" s="65" t="s">
        <v>92</v>
      </c>
    </row>
    <row r="34" spans="3:11" ht="25.5" x14ac:dyDescent="0.25">
      <c r="C34" s="60">
        <v>25</v>
      </c>
      <c r="D34" s="55" t="s">
        <v>142</v>
      </c>
      <c r="E34" s="56" t="s">
        <v>141</v>
      </c>
      <c r="F34" s="57" t="s">
        <v>23</v>
      </c>
      <c r="G34" s="87"/>
      <c r="H34" s="57">
        <v>7.21</v>
      </c>
      <c r="I34" s="58">
        <f t="shared" si="1"/>
        <v>0</v>
      </c>
      <c r="J34" s="56"/>
      <c r="K34" s="65" t="s">
        <v>92</v>
      </c>
    </row>
    <row r="35" spans="3:11" ht="15.75" thickBot="1" x14ac:dyDescent="0.3">
      <c r="C35" s="54"/>
      <c r="D35" s="55"/>
      <c r="E35" s="56"/>
      <c r="F35" s="57"/>
      <c r="G35" s="89"/>
      <c r="H35" s="57"/>
      <c r="I35" s="58"/>
      <c r="J35" s="56"/>
      <c r="K35" s="59"/>
    </row>
    <row r="36" spans="3:11" ht="15.75" thickBot="1" x14ac:dyDescent="0.3">
      <c r="C36" s="67"/>
      <c r="D36" s="68"/>
      <c r="E36" s="69" t="s">
        <v>19</v>
      </c>
      <c r="F36" s="70"/>
      <c r="G36" s="90"/>
      <c r="H36" s="71"/>
      <c r="I36" s="72">
        <f>SUM(I10:I35)</f>
        <v>0</v>
      </c>
      <c r="J36" s="73" t="s">
        <v>55</v>
      </c>
      <c r="K36" s="74"/>
    </row>
    <row r="37" spans="3:11" x14ac:dyDescent="0.25">
      <c r="E37" s="46"/>
    </row>
    <row r="38" spans="3:11" x14ac:dyDescent="0.25">
      <c r="E38" s="46"/>
    </row>
    <row r="39" spans="3:11" x14ac:dyDescent="0.25">
      <c r="C39" s="47" t="s">
        <v>81</v>
      </c>
      <c r="D39" s="47"/>
      <c r="E39" s="48"/>
      <c r="F39" s="48"/>
      <c r="G39" s="84"/>
      <c r="H39" s="48"/>
      <c r="I39" s="48"/>
      <c r="J39" s="48"/>
      <c r="K39" s="48"/>
    </row>
    <row r="40" spans="3:11" x14ac:dyDescent="0.25">
      <c r="E40" s="46"/>
    </row>
    <row r="41" spans="3:11" ht="7.15" customHeight="1" thickBot="1" x14ac:dyDescent="0.3">
      <c r="C41" s="44"/>
      <c r="D41" s="44"/>
      <c r="E41" s="46"/>
      <c r="F41" s="46"/>
      <c r="G41" s="85"/>
      <c r="H41" s="46"/>
      <c r="I41" s="46"/>
      <c r="J41" s="46"/>
    </row>
    <row r="42" spans="3:11" ht="15.75" thickBot="1" x14ac:dyDescent="0.3">
      <c r="C42" s="49" t="s">
        <v>11</v>
      </c>
      <c r="D42" s="50" t="s">
        <v>24</v>
      </c>
      <c r="E42" s="51" t="s">
        <v>12</v>
      </c>
      <c r="F42" s="51" t="s">
        <v>13</v>
      </c>
      <c r="G42" s="86" t="s">
        <v>14</v>
      </c>
      <c r="H42" s="51" t="s">
        <v>15</v>
      </c>
      <c r="I42" s="51" t="s">
        <v>16</v>
      </c>
      <c r="J42" s="52" t="s">
        <v>17</v>
      </c>
      <c r="K42" s="53" t="s">
        <v>57</v>
      </c>
    </row>
    <row r="43" spans="3:11" ht="25.5" x14ac:dyDescent="0.25">
      <c r="C43" s="54">
        <v>1</v>
      </c>
      <c r="D43" s="55" t="s">
        <v>73</v>
      </c>
      <c r="E43" s="56" t="s">
        <v>137</v>
      </c>
      <c r="F43" s="57" t="s">
        <v>23</v>
      </c>
      <c r="G43" s="87"/>
      <c r="H43" s="57">
        <v>2</v>
      </c>
      <c r="I43" s="58">
        <f>G43*H43</f>
        <v>0</v>
      </c>
      <c r="J43" s="56"/>
      <c r="K43" s="65" t="s">
        <v>92</v>
      </c>
    </row>
    <row r="44" spans="3:11" ht="25.5" x14ac:dyDescent="0.25">
      <c r="C44" s="60">
        <v>2</v>
      </c>
      <c r="D44" s="55">
        <v>174111101</v>
      </c>
      <c r="E44" s="56" t="s">
        <v>138</v>
      </c>
      <c r="F44" s="62" t="s">
        <v>20</v>
      </c>
      <c r="G44" s="88"/>
      <c r="H44" s="62">
        <v>0.3</v>
      </c>
      <c r="I44" s="63">
        <f>G44*H44</f>
        <v>0</v>
      </c>
      <c r="J44" s="64"/>
      <c r="K44" s="65" t="s">
        <v>92</v>
      </c>
    </row>
    <row r="45" spans="3:11" ht="25.5" x14ac:dyDescent="0.25">
      <c r="C45" s="60">
        <v>3</v>
      </c>
      <c r="D45" s="55" t="s">
        <v>140</v>
      </c>
      <c r="E45" s="56" t="s">
        <v>139</v>
      </c>
      <c r="F45" s="62" t="s">
        <v>20</v>
      </c>
      <c r="G45" s="88"/>
      <c r="H45" s="62">
        <v>0.3</v>
      </c>
      <c r="I45" s="63">
        <f>G45*H45</f>
        <v>0</v>
      </c>
      <c r="J45" s="64"/>
      <c r="K45" s="65" t="s">
        <v>92</v>
      </c>
    </row>
    <row r="46" spans="3:11" ht="15.75" thickBot="1" x14ac:dyDescent="0.3">
      <c r="C46" s="60"/>
      <c r="D46" s="55"/>
      <c r="E46" s="56"/>
      <c r="F46" s="62"/>
      <c r="G46" s="91"/>
      <c r="H46" s="62"/>
      <c r="I46" s="63"/>
      <c r="J46" s="64"/>
      <c r="K46" s="65"/>
    </row>
    <row r="47" spans="3:11" ht="15.75" thickBot="1" x14ac:dyDescent="0.3">
      <c r="C47" s="67"/>
      <c r="D47" s="68"/>
      <c r="E47" s="69" t="s">
        <v>19</v>
      </c>
      <c r="F47" s="70"/>
      <c r="G47" s="90"/>
      <c r="H47" s="71"/>
      <c r="I47" s="72">
        <f>SUM(I43:I46)</f>
        <v>0</v>
      </c>
      <c r="J47" s="73" t="s">
        <v>55</v>
      </c>
      <c r="K47" s="74"/>
    </row>
    <row r="48" spans="3:11" x14ac:dyDescent="0.25">
      <c r="E48" s="46"/>
    </row>
    <row r="49" spans="3:11" x14ac:dyDescent="0.25">
      <c r="E49" s="46"/>
    </row>
    <row r="50" spans="3:11" x14ac:dyDescent="0.25">
      <c r="C50" s="47" t="s">
        <v>82</v>
      </c>
      <c r="D50" s="47"/>
      <c r="E50" s="48"/>
      <c r="F50" s="48"/>
      <c r="G50" s="84"/>
      <c r="H50" s="48"/>
      <c r="I50" s="48"/>
      <c r="J50" s="48"/>
      <c r="K50" s="48"/>
    </row>
    <row r="51" spans="3:11" ht="6.6" customHeight="1" x14ac:dyDescent="0.25">
      <c r="E51" s="46"/>
    </row>
    <row r="52" spans="3:11" ht="10.15" customHeight="1" thickBot="1" x14ac:dyDescent="0.3">
      <c r="C52" s="44"/>
      <c r="D52" s="44"/>
      <c r="E52" s="46"/>
      <c r="F52" s="46"/>
      <c r="G52" s="85"/>
      <c r="H52" s="46"/>
      <c r="I52" s="46"/>
      <c r="J52" s="46"/>
    </row>
    <row r="53" spans="3:11" ht="15.75" thickBot="1" x14ac:dyDescent="0.3">
      <c r="C53" s="49" t="s">
        <v>11</v>
      </c>
      <c r="D53" s="50" t="s">
        <v>24</v>
      </c>
      <c r="E53" s="51" t="s">
        <v>12</v>
      </c>
      <c r="F53" s="51" t="s">
        <v>13</v>
      </c>
      <c r="G53" s="86" t="s">
        <v>14</v>
      </c>
      <c r="H53" s="51" t="s">
        <v>15</v>
      </c>
      <c r="I53" s="51" t="s">
        <v>16</v>
      </c>
      <c r="J53" s="52" t="s">
        <v>17</v>
      </c>
      <c r="K53" s="53" t="s">
        <v>57</v>
      </c>
    </row>
    <row r="54" spans="3:11" ht="25.5" x14ac:dyDescent="0.25">
      <c r="C54" s="54">
        <v>1</v>
      </c>
      <c r="D54" s="55" t="s">
        <v>70</v>
      </c>
      <c r="E54" s="56" t="s">
        <v>145</v>
      </c>
      <c r="F54" s="57" t="s">
        <v>23</v>
      </c>
      <c r="G54" s="87"/>
      <c r="H54" s="57">
        <v>1917</v>
      </c>
      <c r="I54" s="58">
        <f t="shared" ref="I54:I69" si="2">G54*H54</f>
        <v>0</v>
      </c>
      <c r="J54" s="56"/>
      <c r="K54" s="65" t="s">
        <v>92</v>
      </c>
    </row>
    <row r="55" spans="3:11" x14ac:dyDescent="0.25">
      <c r="C55" s="66">
        <v>2</v>
      </c>
      <c r="D55" s="55" t="s">
        <v>155</v>
      </c>
      <c r="E55" s="56" t="s">
        <v>153</v>
      </c>
      <c r="F55" s="62" t="s">
        <v>27</v>
      </c>
      <c r="G55" s="88"/>
      <c r="H55" s="62">
        <v>2</v>
      </c>
      <c r="I55" s="63">
        <f t="shared" si="2"/>
        <v>0</v>
      </c>
      <c r="J55" s="64" t="s">
        <v>282</v>
      </c>
      <c r="K55" s="65"/>
    </row>
    <row r="56" spans="3:11" ht="25.5" x14ac:dyDescent="0.25">
      <c r="C56" s="60">
        <v>3</v>
      </c>
      <c r="D56" s="55" t="s">
        <v>144</v>
      </c>
      <c r="E56" s="56" t="s">
        <v>143</v>
      </c>
      <c r="F56" s="62" t="s">
        <v>23</v>
      </c>
      <c r="G56" s="88"/>
      <c r="H56" s="62">
        <v>1917</v>
      </c>
      <c r="I56" s="63">
        <f t="shared" si="2"/>
        <v>0</v>
      </c>
      <c r="J56" s="64"/>
      <c r="K56" s="65" t="s">
        <v>92</v>
      </c>
    </row>
    <row r="57" spans="3:11" x14ac:dyDescent="0.25">
      <c r="C57" s="60">
        <v>4</v>
      </c>
      <c r="D57" s="55" t="s">
        <v>72</v>
      </c>
      <c r="E57" s="56" t="s">
        <v>149</v>
      </c>
      <c r="F57" s="62" t="s">
        <v>23</v>
      </c>
      <c r="G57" s="88"/>
      <c r="H57" s="62">
        <v>1917</v>
      </c>
      <c r="I57" s="63">
        <f t="shared" si="2"/>
        <v>0</v>
      </c>
      <c r="J57" s="64"/>
      <c r="K57" s="65"/>
    </row>
    <row r="58" spans="3:11" x14ac:dyDescent="0.25">
      <c r="C58" s="60">
        <v>5</v>
      </c>
      <c r="D58" s="55" t="s">
        <v>151</v>
      </c>
      <c r="E58" s="56" t="s">
        <v>150</v>
      </c>
      <c r="F58" s="62" t="s">
        <v>23</v>
      </c>
      <c r="G58" s="88"/>
      <c r="H58" s="62">
        <v>1917</v>
      </c>
      <c r="I58" s="63">
        <f t="shared" si="2"/>
        <v>0</v>
      </c>
      <c r="J58" s="64"/>
      <c r="K58" s="65" t="s">
        <v>92</v>
      </c>
    </row>
    <row r="59" spans="3:11" x14ac:dyDescent="0.25">
      <c r="C59" s="60">
        <v>6</v>
      </c>
      <c r="D59" s="55" t="s">
        <v>53</v>
      </c>
      <c r="E59" s="56" t="s">
        <v>152</v>
      </c>
      <c r="F59" s="62" t="s">
        <v>23</v>
      </c>
      <c r="G59" s="88"/>
      <c r="H59" s="62">
        <v>1917</v>
      </c>
      <c r="I59" s="63">
        <f t="shared" si="2"/>
        <v>0</v>
      </c>
      <c r="J59" s="64"/>
      <c r="K59" s="65" t="s">
        <v>92</v>
      </c>
    </row>
    <row r="60" spans="3:11" ht="51" x14ac:dyDescent="0.25">
      <c r="C60" s="60">
        <v>7</v>
      </c>
      <c r="D60" s="55" t="s">
        <v>147</v>
      </c>
      <c r="E60" s="56" t="s">
        <v>146</v>
      </c>
      <c r="F60" s="62" t="s">
        <v>23</v>
      </c>
      <c r="G60" s="88"/>
      <c r="H60" s="62">
        <v>1917</v>
      </c>
      <c r="I60" s="63">
        <f t="shared" si="2"/>
        <v>0</v>
      </c>
      <c r="J60" s="64" t="s">
        <v>148</v>
      </c>
      <c r="K60" s="65" t="s">
        <v>92</v>
      </c>
    </row>
    <row r="61" spans="3:11" x14ac:dyDescent="0.25">
      <c r="C61" s="60">
        <v>8</v>
      </c>
      <c r="D61" s="55" t="s">
        <v>155</v>
      </c>
      <c r="E61" s="56" t="s">
        <v>154</v>
      </c>
      <c r="F61" s="62" t="s">
        <v>23</v>
      </c>
      <c r="G61" s="88"/>
      <c r="H61" s="62">
        <f>1917+(1917*0.15)</f>
        <v>2204.5500000000002</v>
      </c>
      <c r="I61" s="63">
        <f t="shared" si="2"/>
        <v>0</v>
      </c>
      <c r="J61" s="64" t="s">
        <v>156</v>
      </c>
      <c r="K61" s="65"/>
    </row>
    <row r="62" spans="3:11" x14ac:dyDescent="0.25">
      <c r="C62" s="60">
        <v>9</v>
      </c>
      <c r="D62" s="55" t="s">
        <v>151</v>
      </c>
      <c r="E62" s="56" t="s">
        <v>150</v>
      </c>
      <c r="F62" s="62" t="s">
        <v>23</v>
      </c>
      <c r="G62" s="88"/>
      <c r="H62" s="62">
        <v>1917</v>
      </c>
      <c r="I62" s="63">
        <f t="shared" si="2"/>
        <v>0</v>
      </c>
      <c r="J62" s="64"/>
      <c r="K62" s="65" t="s">
        <v>92</v>
      </c>
    </row>
    <row r="63" spans="3:11" ht="25.5" x14ac:dyDescent="0.25">
      <c r="C63" s="60">
        <v>10</v>
      </c>
      <c r="D63" s="55" t="s">
        <v>102</v>
      </c>
      <c r="E63" s="56" t="s">
        <v>69</v>
      </c>
      <c r="F63" s="62" t="s">
        <v>41</v>
      </c>
      <c r="G63" s="88"/>
      <c r="H63" s="62">
        <v>48</v>
      </c>
      <c r="I63" s="63">
        <f t="shared" si="2"/>
        <v>0</v>
      </c>
      <c r="J63" s="64"/>
      <c r="K63" s="65" t="s">
        <v>92</v>
      </c>
    </row>
    <row r="64" spans="3:11" x14ac:dyDescent="0.25">
      <c r="C64" s="60">
        <v>11</v>
      </c>
      <c r="D64" s="55" t="s">
        <v>72</v>
      </c>
      <c r="E64" s="56" t="s">
        <v>157</v>
      </c>
      <c r="F64" s="62" t="s">
        <v>41</v>
      </c>
      <c r="G64" s="88"/>
      <c r="H64" s="62">
        <v>48</v>
      </c>
      <c r="I64" s="63">
        <f t="shared" si="2"/>
        <v>0</v>
      </c>
      <c r="J64" s="64"/>
      <c r="K64" s="65"/>
    </row>
    <row r="65" spans="3:11" ht="25.5" x14ac:dyDescent="0.25">
      <c r="C65" s="60">
        <v>12</v>
      </c>
      <c r="D65" s="55" t="s">
        <v>52</v>
      </c>
      <c r="E65" s="56" t="s">
        <v>158</v>
      </c>
      <c r="F65" s="62" t="s">
        <v>20</v>
      </c>
      <c r="G65" s="88"/>
      <c r="H65" s="62">
        <f>28.8*10</f>
        <v>288</v>
      </c>
      <c r="I65" s="63">
        <f t="shared" si="2"/>
        <v>0</v>
      </c>
      <c r="J65" s="64" t="s">
        <v>159</v>
      </c>
      <c r="K65" s="65" t="s">
        <v>92</v>
      </c>
    </row>
    <row r="66" spans="3:11" x14ac:dyDescent="0.25">
      <c r="C66" s="60">
        <v>13</v>
      </c>
      <c r="D66" s="55" t="s">
        <v>161</v>
      </c>
      <c r="E66" s="56" t="s">
        <v>160</v>
      </c>
      <c r="F66" s="62" t="s">
        <v>20</v>
      </c>
      <c r="G66" s="88"/>
      <c r="H66" s="62">
        <v>288</v>
      </c>
      <c r="I66" s="63">
        <f t="shared" si="2"/>
        <v>0</v>
      </c>
      <c r="J66" s="64"/>
      <c r="K66" s="65" t="s">
        <v>92</v>
      </c>
    </row>
    <row r="67" spans="3:11" ht="25.5" x14ac:dyDescent="0.25">
      <c r="C67" s="60">
        <v>14</v>
      </c>
      <c r="D67" s="55" t="s">
        <v>163</v>
      </c>
      <c r="E67" s="56" t="s">
        <v>162</v>
      </c>
      <c r="F67" s="62" t="s">
        <v>20</v>
      </c>
      <c r="G67" s="88"/>
      <c r="H67" s="62">
        <f>288*5</f>
        <v>1440</v>
      </c>
      <c r="I67" s="63">
        <f t="shared" si="2"/>
        <v>0</v>
      </c>
      <c r="J67" s="64" t="s">
        <v>164</v>
      </c>
      <c r="K67" s="65" t="s">
        <v>92</v>
      </c>
    </row>
    <row r="68" spans="3:11" ht="25.5" x14ac:dyDescent="0.25">
      <c r="C68" s="60">
        <v>15</v>
      </c>
      <c r="D68" s="55" t="s">
        <v>166</v>
      </c>
      <c r="E68" s="56" t="s">
        <v>165</v>
      </c>
      <c r="F68" s="62" t="s">
        <v>41</v>
      </c>
      <c r="G68" s="88"/>
      <c r="H68" s="62">
        <v>9.5899999999999999E-2</v>
      </c>
      <c r="I68" s="63">
        <f t="shared" si="2"/>
        <v>0</v>
      </c>
      <c r="J68" s="64" t="s">
        <v>167</v>
      </c>
      <c r="K68" s="65" t="s">
        <v>92</v>
      </c>
    </row>
    <row r="69" spans="3:11" x14ac:dyDescent="0.25">
      <c r="C69" s="60">
        <v>16</v>
      </c>
      <c r="D69" s="55" t="s">
        <v>155</v>
      </c>
      <c r="E69" s="56" t="s">
        <v>71</v>
      </c>
      <c r="F69" s="62" t="s">
        <v>22</v>
      </c>
      <c r="G69" s="88"/>
      <c r="H69" s="62">
        <v>95.85</v>
      </c>
      <c r="I69" s="63">
        <f t="shared" si="2"/>
        <v>0</v>
      </c>
      <c r="J69" s="64"/>
      <c r="K69" s="65"/>
    </row>
    <row r="70" spans="3:11" x14ac:dyDescent="0.25">
      <c r="C70" s="60"/>
      <c r="D70" s="55"/>
      <c r="E70" s="56"/>
      <c r="F70" s="62"/>
      <c r="G70" s="91"/>
      <c r="H70" s="62"/>
      <c r="I70" s="63"/>
      <c r="J70" s="64"/>
      <c r="K70" s="65"/>
    </row>
    <row r="71" spans="3:11" ht="15.75" thickBot="1" x14ac:dyDescent="0.3">
      <c r="C71" s="60"/>
      <c r="D71" s="55"/>
      <c r="E71" s="56"/>
      <c r="F71" s="62"/>
      <c r="G71" s="91"/>
      <c r="H71" s="62"/>
      <c r="I71" s="63"/>
      <c r="J71" s="64"/>
      <c r="K71" s="65"/>
    </row>
    <row r="72" spans="3:11" ht="15.75" thickBot="1" x14ac:dyDescent="0.3">
      <c r="C72" s="67"/>
      <c r="D72" s="68"/>
      <c r="E72" s="69" t="s">
        <v>19</v>
      </c>
      <c r="F72" s="70"/>
      <c r="G72" s="90"/>
      <c r="H72" s="71"/>
      <c r="I72" s="72">
        <f>SUM(I54:I71)</f>
        <v>0</v>
      </c>
      <c r="J72" s="73" t="s">
        <v>55</v>
      </c>
      <c r="K72" s="74"/>
    </row>
    <row r="73" spans="3:11" x14ac:dyDescent="0.25">
      <c r="E73" s="46"/>
    </row>
    <row r="74" spans="3:11" x14ac:dyDescent="0.25">
      <c r="E74" s="46"/>
    </row>
    <row r="75" spans="3:11" x14ac:dyDescent="0.25">
      <c r="C75" s="47" t="s">
        <v>83</v>
      </c>
      <c r="D75" s="47"/>
      <c r="E75" s="48"/>
      <c r="F75" s="48"/>
      <c r="G75" s="84"/>
      <c r="H75" s="48"/>
      <c r="I75" s="48"/>
      <c r="J75" s="48"/>
      <c r="K75" s="48"/>
    </row>
    <row r="76" spans="3:11" ht="15.75" thickBot="1" x14ac:dyDescent="0.3">
      <c r="E76" s="46"/>
    </row>
    <row r="77" spans="3:11" ht="15.75" thickBot="1" x14ac:dyDescent="0.3">
      <c r="C77" s="49" t="s">
        <v>11</v>
      </c>
      <c r="D77" s="50" t="s">
        <v>24</v>
      </c>
      <c r="E77" s="51" t="s">
        <v>12</v>
      </c>
      <c r="F77" s="51" t="s">
        <v>13</v>
      </c>
      <c r="G77" s="86" t="s">
        <v>14</v>
      </c>
      <c r="H77" s="51" t="s">
        <v>15</v>
      </c>
      <c r="I77" s="51" t="s">
        <v>16</v>
      </c>
      <c r="J77" s="52" t="s">
        <v>17</v>
      </c>
      <c r="K77" s="53" t="s">
        <v>57</v>
      </c>
    </row>
    <row r="78" spans="3:11" ht="25.5" x14ac:dyDescent="0.25">
      <c r="C78" s="54">
        <v>1</v>
      </c>
      <c r="D78" s="55" t="s">
        <v>93</v>
      </c>
      <c r="E78" s="56" t="s">
        <v>94</v>
      </c>
      <c r="F78" s="57" t="s">
        <v>23</v>
      </c>
      <c r="G78" s="87"/>
      <c r="H78" s="57">
        <v>128</v>
      </c>
      <c r="I78" s="58">
        <f t="shared" ref="I78:I90" si="3">G78*H78</f>
        <v>0</v>
      </c>
      <c r="J78" s="56" t="s">
        <v>168</v>
      </c>
      <c r="K78" s="65" t="s">
        <v>92</v>
      </c>
    </row>
    <row r="79" spans="3:11" x14ac:dyDescent="0.25">
      <c r="C79" s="60">
        <v>2</v>
      </c>
      <c r="D79" s="55" t="s">
        <v>172</v>
      </c>
      <c r="E79" s="56" t="s">
        <v>171</v>
      </c>
      <c r="F79" s="62" t="s">
        <v>23</v>
      </c>
      <c r="G79" s="88"/>
      <c r="H79" s="62">
        <v>128</v>
      </c>
      <c r="I79" s="63">
        <f t="shared" si="3"/>
        <v>0</v>
      </c>
      <c r="J79" s="64" t="s">
        <v>173</v>
      </c>
      <c r="K79" s="65" t="s">
        <v>92</v>
      </c>
    </row>
    <row r="80" spans="3:11" x14ac:dyDescent="0.25">
      <c r="C80" s="60">
        <v>3</v>
      </c>
      <c r="D80" s="55" t="s">
        <v>175</v>
      </c>
      <c r="E80" s="56" t="s">
        <v>174</v>
      </c>
      <c r="F80" s="62" t="s">
        <v>41</v>
      </c>
      <c r="G80" s="88"/>
      <c r="H80" s="62">
        <v>8.9600000000000009</v>
      </c>
      <c r="I80" s="63">
        <f t="shared" si="3"/>
        <v>0</v>
      </c>
      <c r="J80" s="64" t="s">
        <v>178</v>
      </c>
      <c r="K80" s="65" t="s">
        <v>92</v>
      </c>
    </row>
    <row r="81" spans="3:11" ht="25.5" x14ac:dyDescent="0.25">
      <c r="C81" s="60">
        <v>4</v>
      </c>
      <c r="D81" s="55" t="s">
        <v>177</v>
      </c>
      <c r="E81" s="56" t="s">
        <v>176</v>
      </c>
      <c r="F81" s="62" t="s">
        <v>41</v>
      </c>
      <c r="G81" s="88"/>
      <c r="H81" s="62">
        <v>44.8</v>
      </c>
      <c r="I81" s="63">
        <f t="shared" si="3"/>
        <v>0</v>
      </c>
      <c r="J81" s="64" t="s">
        <v>179</v>
      </c>
      <c r="K81" s="65" t="s">
        <v>92</v>
      </c>
    </row>
    <row r="82" spans="3:11" ht="25.5" x14ac:dyDescent="0.25">
      <c r="C82" s="60">
        <v>5</v>
      </c>
      <c r="D82" s="55" t="s">
        <v>181</v>
      </c>
      <c r="E82" s="56" t="s">
        <v>180</v>
      </c>
      <c r="F82" s="62" t="s">
        <v>20</v>
      </c>
      <c r="G82" s="88"/>
      <c r="H82" s="62">
        <v>12.96</v>
      </c>
      <c r="I82" s="63">
        <f t="shared" si="3"/>
        <v>0</v>
      </c>
      <c r="J82" s="64" t="s">
        <v>169</v>
      </c>
      <c r="K82" s="65" t="s">
        <v>92</v>
      </c>
    </row>
    <row r="83" spans="3:11" ht="25.5" x14ac:dyDescent="0.25">
      <c r="C83" s="60">
        <v>6</v>
      </c>
      <c r="D83" s="55" t="s">
        <v>183</v>
      </c>
      <c r="E83" s="56" t="s">
        <v>182</v>
      </c>
      <c r="F83" s="62" t="s">
        <v>100</v>
      </c>
      <c r="G83" s="88"/>
      <c r="H83" s="62">
        <v>144</v>
      </c>
      <c r="I83" s="63">
        <f t="shared" si="3"/>
        <v>0</v>
      </c>
      <c r="J83" s="64"/>
      <c r="K83" s="65" t="s">
        <v>92</v>
      </c>
    </row>
    <row r="84" spans="3:11" ht="25.5" x14ac:dyDescent="0.25">
      <c r="C84" s="60">
        <v>7</v>
      </c>
      <c r="D84" s="55" t="s">
        <v>185</v>
      </c>
      <c r="E84" s="56" t="s">
        <v>184</v>
      </c>
      <c r="F84" s="62" t="s">
        <v>100</v>
      </c>
      <c r="G84" s="88"/>
      <c r="H84" s="62">
        <v>144</v>
      </c>
      <c r="I84" s="63">
        <f t="shared" si="3"/>
        <v>0</v>
      </c>
      <c r="J84" s="64"/>
      <c r="K84" s="65" t="s">
        <v>92</v>
      </c>
    </row>
    <row r="85" spans="3:11" x14ac:dyDescent="0.25">
      <c r="C85" s="60">
        <v>8</v>
      </c>
      <c r="D85" s="55" t="s">
        <v>155</v>
      </c>
      <c r="E85" s="56" t="s">
        <v>186</v>
      </c>
      <c r="F85" s="62" t="s">
        <v>41</v>
      </c>
      <c r="G85" s="88"/>
      <c r="H85" s="62">
        <v>6.9119999999999999</v>
      </c>
      <c r="I85" s="63">
        <f t="shared" si="3"/>
        <v>0</v>
      </c>
      <c r="J85" s="64" t="s">
        <v>187</v>
      </c>
      <c r="K85" s="65"/>
    </row>
    <row r="86" spans="3:11" ht="38.25" x14ac:dyDescent="0.25">
      <c r="C86" s="60">
        <v>9</v>
      </c>
      <c r="D86" s="75" t="s">
        <v>189</v>
      </c>
      <c r="E86" s="64" t="s">
        <v>188</v>
      </c>
      <c r="F86" s="62" t="s">
        <v>23</v>
      </c>
      <c r="G86" s="88"/>
      <c r="H86" s="62">
        <v>128</v>
      </c>
      <c r="I86" s="63">
        <f t="shared" si="3"/>
        <v>0</v>
      </c>
      <c r="J86" s="76"/>
      <c r="K86" s="65" t="s">
        <v>92</v>
      </c>
    </row>
    <row r="87" spans="3:11" ht="51" x14ac:dyDescent="0.25">
      <c r="C87" s="60">
        <v>10</v>
      </c>
      <c r="D87" s="75" t="s">
        <v>195</v>
      </c>
      <c r="E87" s="56" t="s">
        <v>190</v>
      </c>
      <c r="F87" s="62" t="s">
        <v>23</v>
      </c>
      <c r="G87" s="88"/>
      <c r="H87" s="62">
        <v>4.8</v>
      </c>
      <c r="I87" s="63">
        <f t="shared" si="3"/>
        <v>0</v>
      </c>
      <c r="J87" s="64" t="s">
        <v>170</v>
      </c>
      <c r="K87" s="65" t="s">
        <v>92</v>
      </c>
    </row>
    <row r="88" spans="3:11" x14ac:dyDescent="0.25">
      <c r="C88" s="60">
        <v>11</v>
      </c>
      <c r="D88" s="55" t="s">
        <v>155</v>
      </c>
      <c r="E88" s="56" t="s">
        <v>204</v>
      </c>
      <c r="F88" s="62" t="s">
        <v>41</v>
      </c>
      <c r="G88" s="88"/>
      <c r="H88" s="62">
        <v>0.88</v>
      </c>
      <c r="I88" s="63">
        <f>G88*H88</f>
        <v>0</v>
      </c>
      <c r="J88" s="64"/>
      <c r="K88" s="65"/>
    </row>
    <row r="89" spans="3:11" ht="25.5" x14ac:dyDescent="0.25">
      <c r="C89" s="60">
        <v>12</v>
      </c>
      <c r="D89" s="75" t="s">
        <v>192</v>
      </c>
      <c r="E89" s="64" t="s">
        <v>191</v>
      </c>
      <c r="F89" s="62" t="s">
        <v>100</v>
      </c>
      <c r="G89" s="88"/>
      <c r="H89" s="62">
        <v>14</v>
      </c>
      <c r="I89" s="63">
        <f t="shared" si="3"/>
        <v>0</v>
      </c>
      <c r="J89" s="64" t="s">
        <v>193</v>
      </c>
      <c r="K89" s="65" t="s">
        <v>92</v>
      </c>
    </row>
    <row r="90" spans="3:11" ht="51" x14ac:dyDescent="0.25">
      <c r="C90" s="60">
        <v>13</v>
      </c>
      <c r="D90" s="55" t="s">
        <v>54</v>
      </c>
      <c r="E90" s="56" t="s">
        <v>194</v>
      </c>
      <c r="F90" s="62" t="s">
        <v>41</v>
      </c>
      <c r="G90" s="88"/>
      <c r="H90" s="62">
        <v>20.72</v>
      </c>
      <c r="I90" s="63">
        <f t="shared" si="3"/>
        <v>0</v>
      </c>
      <c r="J90" s="64" t="s">
        <v>196</v>
      </c>
      <c r="K90" s="65" t="s">
        <v>92</v>
      </c>
    </row>
    <row r="91" spans="3:11" ht="15.75" thickBot="1" x14ac:dyDescent="0.3">
      <c r="C91" s="60"/>
      <c r="D91" s="55"/>
      <c r="E91" s="56"/>
      <c r="F91" s="62"/>
      <c r="G91" s="91"/>
      <c r="H91" s="62"/>
      <c r="I91" s="63"/>
      <c r="J91" s="64"/>
      <c r="K91" s="65"/>
    </row>
    <row r="92" spans="3:11" ht="15.75" thickBot="1" x14ac:dyDescent="0.3">
      <c r="C92" s="67"/>
      <c r="D92" s="68"/>
      <c r="E92" s="69" t="s">
        <v>19</v>
      </c>
      <c r="F92" s="70"/>
      <c r="G92" s="90"/>
      <c r="H92" s="71"/>
      <c r="I92" s="72">
        <f>SUM(I78:I91)</f>
        <v>0</v>
      </c>
      <c r="J92" s="73" t="s">
        <v>55</v>
      </c>
      <c r="K92" s="74"/>
    </row>
    <row r="93" spans="3:11" x14ac:dyDescent="0.25">
      <c r="E93" s="46"/>
    </row>
    <row r="94" spans="3:11" x14ac:dyDescent="0.25">
      <c r="E94" s="46"/>
    </row>
    <row r="95" spans="3:11" x14ac:dyDescent="0.25">
      <c r="C95" s="47" t="s">
        <v>84</v>
      </c>
      <c r="D95" s="47"/>
      <c r="E95" s="48"/>
      <c r="F95" s="48"/>
      <c r="G95" s="84"/>
      <c r="H95" s="48"/>
      <c r="I95" s="48"/>
      <c r="J95" s="48"/>
      <c r="K95" s="48"/>
    </row>
    <row r="96" spans="3:11" ht="15.75" thickBot="1" x14ac:dyDescent="0.3">
      <c r="E96" s="46"/>
    </row>
    <row r="97" spans="3:11" ht="15.75" thickBot="1" x14ac:dyDescent="0.3">
      <c r="C97" s="49" t="s">
        <v>11</v>
      </c>
      <c r="D97" s="50" t="s">
        <v>24</v>
      </c>
      <c r="E97" s="51" t="s">
        <v>12</v>
      </c>
      <c r="F97" s="51" t="s">
        <v>13</v>
      </c>
      <c r="G97" s="86" t="s">
        <v>14</v>
      </c>
      <c r="H97" s="51" t="s">
        <v>15</v>
      </c>
      <c r="I97" s="51" t="s">
        <v>16</v>
      </c>
      <c r="J97" s="52" t="s">
        <v>17</v>
      </c>
      <c r="K97" s="53" t="s">
        <v>57</v>
      </c>
    </row>
    <row r="98" spans="3:11" ht="25.5" x14ac:dyDescent="0.25">
      <c r="C98" s="54">
        <v>1</v>
      </c>
      <c r="D98" s="55" t="s">
        <v>198</v>
      </c>
      <c r="E98" s="56" t="s">
        <v>197</v>
      </c>
      <c r="F98" s="57" t="s">
        <v>23</v>
      </c>
      <c r="G98" s="87"/>
      <c r="H98" s="57">
        <v>75</v>
      </c>
      <c r="I98" s="58">
        <f>G98*H98</f>
        <v>0</v>
      </c>
      <c r="J98" s="56"/>
      <c r="K98" s="65" t="s">
        <v>92</v>
      </c>
    </row>
    <row r="99" spans="3:11" ht="25.5" x14ac:dyDescent="0.25">
      <c r="C99" s="60">
        <v>2</v>
      </c>
      <c r="D99" s="55" t="s">
        <v>183</v>
      </c>
      <c r="E99" s="56" t="s">
        <v>182</v>
      </c>
      <c r="F99" s="62" t="s">
        <v>100</v>
      </c>
      <c r="G99" s="88"/>
      <c r="H99" s="62">
        <v>92</v>
      </c>
      <c r="I99" s="63">
        <f t="shared" ref="I99:I105" si="4">G99*H99</f>
        <v>0</v>
      </c>
      <c r="J99" s="64"/>
      <c r="K99" s="65" t="s">
        <v>92</v>
      </c>
    </row>
    <row r="100" spans="3:11" ht="25.5" x14ac:dyDescent="0.25">
      <c r="C100" s="60">
        <v>3</v>
      </c>
      <c r="D100" s="55" t="s">
        <v>185</v>
      </c>
      <c r="E100" s="56" t="s">
        <v>184</v>
      </c>
      <c r="F100" s="62" t="s">
        <v>100</v>
      </c>
      <c r="G100" s="88"/>
      <c r="H100" s="62">
        <v>92</v>
      </c>
      <c r="I100" s="63">
        <f t="shared" si="4"/>
        <v>0</v>
      </c>
      <c r="J100" s="64"/>
      <c r="K100" s="65" t="s">
        <v>92</v>
      </c>
    </row>
    <row r="101" spans="3:11" x14ac:dyDescent="0.25">
      <c r="C101" s="60">
        <v>4</v>
      </c>
      <c r="D101" s="55" t="s">
        <v>155</v>
      </c>
      <c r="E101" s="56" t="s">
        <v>186</v>
      </c>
      <c r="F101" s="62" t="s">
        <v>41</v>
      </c>
      <c r="G101" s="88"/>
      <c r="H101" s="62">
        <v>6.9119999999999999</v>
      </c>
      <c r="I101" s="63">
        <f t="shared" si="4"/>
        <v>0</v>
      </c>
      <c r="J101" s="64" t="s">
        <v>199</v>
      </c>
      <c r="K101" s="65"/>
    </row>
    <row r="102" spans="3:11" ht="25.5" x14ac:dyDescent="0.25">
      <c r="C102" s="60">
        <v>5</v>
      </c>
      <c r="D102" s="55" t="s">
        <v>202</v>
      </c>
      <c r="E102" s="56" t="s">
        <v>201</v>
      </c>
      <c r="F102" s="62" t="s">
        <v>23</v>
      </c>
      <c r="G102" s="88"/>
      <c r="H102" s="62">
        <v>55</v>
      </c>
      <c r="I102" s="63">
        <f t="shared" si="4"/>
        <v>0</v>
      </c>
      <c r="J102" s="64" t="s">
        <v>200</v>
      </c>
      <c r="K102" s="65" t="s">
        <v>92</v>
      </c>
    </row>
    <row r="103" spans="3:11" ht="38.25" x14ac:dyDescent="0.25">
      <c r="C103" s="60">
        <v>6</v>
      </c>
      <c r="D103" s="75" t="s">
        <v>189</v>
      </c>
      <c r="E103" s="64" t="s">
        <v>188</v>
      </c>
      <c r="F103" s="62" t="s">
        <v>23</v>
      </c>
      <c r="G103" s="88"/>
      <c r="H103" s="62">
        <v>55</v>
      </c>
      <c r="I103" s="63">
        <f t="shared" si="4"/>
        <v>0</v>
      </c>
      <c r="J103" s="64"/>
      <c r="K103" s="65" t="s">
        <v>92</v>
      </c>
    </row>
    <row r="104" spans="3:11" ht="25.5" x14ac:dyDescent="0.25">
      <c r="C104" s="60">
        <v>7</v>
      </c>
      <c r="D104" s="55" t="s">
        <v>155</v>
      </c>
      <c r="E104" s="56" t="s">
        <v>203</v>
      </c>
      <c r="F104" s="62" t="s">
        <v>23</v>
      </c>
      <c r="G104" s="88"/>
      <c r="H104" s="62">
        <v>55</v>
      </c>
      <c r="I104" s="63">
        <f t="shared" si="4"/>
        <v>0</v>
      </c>
      <c r="J104" s="64"/>
      <c r="K104" s="65"/>
    </row>
    <row r="105" spans="3:11" ht="51" x14ac:dyDescent="0.25">
      <c r="C105" s="60">
        <v>8</v>
      </c>
      <c r="D105" s="75" t="s">
        <v>195</v>
      </c>
      <c r="E105" s="56" t="s">
        <v>190</v>
      </c>
      <c r="F105" s="62" t="s">
        <v>23</v>
      </c>
      <c r="G105" s="88"/>
      <c r="H105" s="62">
        <v>2.5550000000000002</v>
      </c>
      <c r="I105" s="63">
        <f t="shared" si="4"/>
        <v>0</v>
      </c>
      <c r="J105" s="64" t="s">
        <v>170</v>
      </c>
      <c r="K105" s="65" t="s">
        <v>92</v>
      </c>
    </row>
    <row r="106" spans="3:11" ht="25.5" x14ac:dyDescent="0.25">
      <c r="C106" s="60">
        <v>9</v>
      </c>
      <c r="D106" s="55" t="s">
        <v>155</v>
      </c>
      <c r="E106" s="56" t="s">
        <v>204</v>
      </c>
      <c r="F106" s="62" t="s">
        <v>41</v>
      </c>
      <c r="G106" s="88"/>
      <c r="H106" s="62">
        <v>0.46899999999999997</v>
      </c>
      <c r="I106" s="63">
        <f>G106*H106</f>
        <v>0</v>
      </c>
      <c r="J106" s="64" t="s">
        <v>205</v>
      </c>
      <c r="K106" s="65"/>
    </row>
    <row r="107" spans="3:11" ht="25.5" x14ac:dyDescent="0.25">
      <c r="C107" s="60">
        <v>10</v>
      </c>
      <c r="D107" s="75" t="s">
        <v>192</v>
      </c>
      <c r="E107" s="64" t="s">
        <v>191</v>
      </c>
      <c r="F107" s="62" t="s">
        <v>100</v>
      </c>
      <c r="G107" s="88"/>
      <c r="H107" s="62">
        <v>1.8</v>
      </c>
      <c r="I107" s="63">
        <f t="shared" ref="I107:I108" si="5">G107*H107</f>
        <v>0</v>
      </c>
      <c r="J107" s="64" t="s">
        <v>206</v>
      </c>
      <c r="K107" s="65" t="s">
        <v>92</v>
      </c>
    </row>
    <row r="108" spans="3:11" ht="76.5" x14ac:dyDescent="0.25">
      <c r="C108" s="60">
        <v>11</v>
      </c>
      <c r="D108" s="55" t="s">
        <v>54</v>
      </c>
      <c r="E108" s="56" t="s">
        <v>194</v>
      </c>
      <c r="F108" s="62" t="s">
        <v>41</v>
      </c>
      <c r="G108" s="88"/>
      <c r="H108" s="62">
        <v>32.22</v>
      </c>
      <c r="I108" s="63">
        <f t="shared" si="5"/>
        <v>0</v>
      </c>
      <c r="J108" s="64" t="s">
        <v>207</v>
      </c>
      <c r="K108" s="65" t="s">
        <v>92</v>
      </c>
    </row>
    <row r="109" spans="3:11" ht="15.75" thickBot="1" x14ac:dyDescent="0.3">
      <c r="C109" s="60"/>
      <c r="D109" s="55"/>
      <c r="E109" s="56"/>
      <c r="F109" s="62"/>
      <c r="G109" s="91"/>
      <c r="H109" s="62"/>
      <c r="I109" s="63"/>
      <c r="J109" s="64"/>
      <c r="K109" s="65"/>
    </row>
    <row r="110" spans="3:11" ht="15.75" thickBot="1" x14ac:dyDescent="0.3">
      <c r="C110" s="67"/>
      <c r="D110" s="68"/>
      <c r="E110" s="69" t="s">
        <v>19</v>
      </c>
      <c r="F110" s="70"/>
      <c r="G110" s="90"/>
      <c r="H110" s="71"/>
      <c r="I110" s="72">
        <f>SUM(I98:I109)</f>
        <v>0</v>
      </c>
      <c r="J110" s="73" t="s">
        <v>55</v>
      </c>
      <c r="K110" s="74"/>
    </row>
    <row r="111" spans="3:11" x14ac:dyDescent="0.25">
      <c r="E111" s="46"/>
    </row>
    <row r="112" spans="3:11" x14ac:dyDescent="0.25">
      <c r="E112" s="46"/>
    </row>
    <row r="113" spans="3:11" x14ac:dyDescent="0.25">
      <c r="C113" s="47" t="s">
        <v>85</v>
      </c>
      <c r="D113" s="47"/>
      <c r="E113" s="48"/>
      <c r="F113" s="48"/>
      <c r="G113" s="84"/>
      <c r="H113" s="48"/>
      <c r="I113" s="48"/>
      <c r="J113" s="48"/>
      <c r="K113" s="48"/>
    </row>
    <row r="114" spans="3:11" ht="15.75" thickBot="1" x14ac:dyDescent="0.3">
      <c r="E114" s="46"/>
    </row>
    <row r="115" spans="3:11" ht="15.75" thickBot="1" x14ac:dyDescent="0.3">
      <c r="C115" s="49" t="s">
        <v>11</v>
      </c>
      <c r="D115" s="50" t="s">
        <v>24</v>
      </c>
      <c r="E115" s="51" t="s">
        <v>12</v>
      </c>
      <c r="F115" s="51" t="s">
        <v>13</v>
      </c>
      <c r="G115" s="86" t="s">
        <v>14</v>
      </c>
      <c r="H115" s="51" t="s">
        <v>15</v>
      </c>
      <c r="I115" s="51" t="s">
        <v>16</v>
      </c>
      <c r="J115" s="52" t="s">
        <v>17</v>
      </c>
      <c r="K115" s="53" t="s">
        <v>57</v>
      </c>
    </row>
    <row r="116" spans="3:11" ht="25.5" x14ac:dyDescent="0.25">
      <c r="C116" s="60">
        <v>1</v>
      </c>
      <c r="D116" s="55" t="s">
        <v>209</v>
      </c>
      <c r="E116" s="56" t="s">
        <v>208</v>
      </c>
      <c r="F116" s="62" t="s">
        <v>23</v>
      </c>
      <c r="G116" s="88"/>
      <c r="H116" s="62">
        <v>5</v>
      </c>
      <c r="I116" s="63">
        <f t="shared" ref="I116" si="6">G116*H116</f>
        <v>0</v>
      </c>
      <c r="J116" s="64" t="s">
        <v>210</v>
      </c>
      <c r="K116" s="65" t="s">
        <v>92</v>
      </c>
    </row>
    <row r="117" spans="3:11" ht="25.5" x14ac:dyDescent="0.25">
      <c r="C117" s="60">
        <v>2</v>
      </c>
      <c r="D117" s="55" t="s">
        <v>198</v>
      </c>
      <c r="E117" s="56" t="s">
        <v>197</v>
      </c>
      <c r="F117" s="62" t="s">
        <v>23</v>
      </c>
      <c r="G117" s="88"/>
      <c r="H117" s="62">
        <v>5</v>
      </c>
      <c r="I117" s="63">
        <f>G117*H117</f>
        <v>0</v>
      </c>
      <c r="J117" s="64"/>
      <c r="K117" s="65" t="s">
        <v>92</v>
      </c>
    </row>
    <row r="118" spans="3:11" ht="25.5" x14ac:dyDescent="0.25">
      <c r="C118" s="60">
        <v>3</v>
      </c>
      <c r="D118" s="55" t="s">
        <v>185</v>
      </c>
      <c r="E118" s="56" t="s">
        <v>184</v>
      </c>
      <c r="F118" s="62" t="s">
        <v>100</v>
      </c>
      <c r="G118" s="88"/>
      <c r="H118" s="62">
        <v>10.6</v>
      </c>
      <c r="I118" s="63">
        <f t="shared" ref="I118:I121" si="7">G118*H118</f>
        <v>0</v>
      </c>
      <c r="J118" s="64"/>
      <c r="K118" s="65" t="s">
        <v>92</v>
      </c>
    </row>
    <row r="119" spans="3:11" x14ac:dyDescent="0.25">
      <c r="C119" s="60">
        <v>4</v>
      </c>
      <c r="D119" s="55" t="s">
        <v>155</v>
      </c>
      <c r="E119" s="56" t="s">
        <v>211</v>
      </c>
      <c r="F119" s="62" t="s">
        <v>41</v>
      </c>
      <c r="G119" s="88"/>
      <c r="H119" s="62">
        <v>0.25440000000000002</v>
      </c>
      <c r="I119" s="63">
        <f t="shared" si="7"/>
        <v>0</v>
      </c>
      <c r="J119" s="64" t="s">
        <v>212</v>
      </c>
      <c r="K119" s="65"/>
    </row>
    <row r="120" spans="3:11" ht="25.5" x14ac:dyDescent="0.25">
      <c r="C120" s="60">
        <v>5</v>
      </c>
      <c r="D120" s="55" t="s">
        <v>202</v>
      </c>
      <c r="E120" s="56" t="s">
        <v>201</v>
      </c>
      <c r="F120" s="62" t="s">
        <v>23</v>
      </c>
      <c r="G120" s="88"/>
      <c r="H120" s="62">
        <v>4</v>
      </c>
      <c r="I120" s="63">
        <f t="shared" si="7"/>
        <v>0</v>
      </c>
      <c r="J120" s="64" t="s">
        <v>214</v>
      </c>
      <c r="K120" s="65" t="s">
        <v>92</v>
      </c>
    </row>
    <row r="121" spans="3:11" ht="25.5" x14ac:dyDescent="0.25">
      <c r="C121" s="60">
        <v>6</v>
      </c>
      <c r="D121" s="75" t="s">
        <v>195</v>
      </c>
      <c r="E121" s="56" t="s">
        <v>190</v>
      </c>
      <c r="F121" s="62" t="s">
        <v>23</v>
      </c>
      <c r="G121" s="88"/>
      <c r="H121" s="62">
        <v>4</v>
      </c>
      <c r="I121" s="63">
        <f t="shared" si="7"/>
        <v>0</v>
      </c>
      <c r="J121" s="64" t="s">
        <v>213</v>
      </c>
      <c r="K121" s="65" t="s">
        <v>92</v>
      </c>
    </row>
    <row r="122" spans="3:11" x14ac:dyDescent="0.25">
      <c r="C122" s="60">
        <v>7</v>
      </c>
      <c r="D122" s="55" t="s">
        <v>155</v>
      </c>
      <c r="E122" s="56" t="s">
        <v>204</v>
      </c>
      <c r="F122" s="62" t="s">
        <v>41</v>
      </c>
      <c r="G122" s="88"/>
      <c r="H122" s="62">
        <v>0.46899999999999997</v>
      </c>
      <c r="I122" s="63">
        <f>G122*H122</f>
        <v>0</v>
      </c>
      <c r="J122" s="64" t="s">
        <v>215</v>
      </c>
      <c r="K122" s="65"/>
    </row>
    <row r="123" spans="3:11" ht="51" x14ac:dyDescent="0.25">
      <c r="C123" s="60">
        <v>8</v>
      </c>
      <c r="D123" s="55" t="s">
        <v>54</v>
      </c>
      <c r="E123" s="56" t="s">
        <v>194</v>
      </c>
      <c r="F123" s="62" t="s">
        <v>41</v>
      </c>
      <c r="G123" s="88"/>
      <c r="H123" s="62">
        <v>5.1424000000000003</v>
      </c>
      <c r="I123" s="63">
        <f t="shared" ref="I123" si="8">G123*H123</f>
        <v>0</v>
      </c>
      <c r="J123" s="64" t="s">
        <v>216</v>
      </c>
      <c r="K123" s="65" t="s">
        <v>92</v>
      </c>
    </row>
    <row r="124" spans="3:11" ht="15.75" thickBot="1" x14ac:dyDescent="0.3">
      <c r="C124" s="60"/>
      <c r="D124" s="55"/>
      <c r="E124" s="56"/>
      <c r="F124" s="62"/>
      <c r="G124" s="91"/>
      <c r="H124" s="62"/>
      <c r="I124" s="63"/>
      <c r="J124" s="64"/>
      <c r="K124" s="65"/>
    </row>
    <row r="125" spans="3:11" ht="15.75" thickBot="1" x14ac:dyDescent="0.3">
      <c r="C125" s="67"/>
      <c r="D125" s="68"/>
      <c r="E125" s="69" t="s">
        <v>19</v>
      </c>
      <c r="F125" s="70"/>
      <c r="G125" s="90"/>
      <c r="H125" s="71"/>
      <c r="I125" s="72">
        <f>SUM(I116:I124)</f>
        <v>0</v>
      </c>
      <c r="J125" s="73" t="s">
        <v>55</v>
      </c>
      <c r="K125" s="74"/>
    </row>
    <row r="126" spans="3:11" x14ac:dyDescent="0.25">
      <c r="E126" s="46"/>
    </row>
    <row r="127" spans="3:11" x14ac:dyDescent="0.25">
      <c r="E127" s="46"/>
    </row>
    <row r="128" spans="3:11" x14ac:dyDescent="0.25">
      <c r="C128" s="47" t="s">
        <v>86</v>
      </c>
      <c r="D128" s="47"/>
      <c r="E128" s="48"/>
      <c r="F128" s="48"/>
      <c r="G128" s="84"/>
      <c r="H128" s="48"/>
      <c r="I128" s="48"/>
      <c r="J128" s="48"/>
      <c r="K128" s="48"/>
    </row>
    <row r="129" spans="3:11" ht="15.75" thickBot="1" x14ac:dyDescent="0.3">
      <c r="E129" s="46"/>
    </row>
    <row r="130" spans="3:11" ht="15.75" thickBot="1" x14ac:dyDescent="0.3">
      <c r="C130" s="49" t="s">
        <v>11</v>
      </c>
      <c r="D130" s="50" t="s">
        <v>24</v>
      </c>
      <c r="E130" s="51" t="s">
        <v>12</v>
      </c>
      <c r="F130" s="51" t="s">
        <v>13</v>
      </c>
      <c r="G130" s="86" t="s">
        <v>14</v>
      </c>
      <c r="H130" s="51" t="s">
        <v>15</v>
      </c>
      <c r="I130" s="51" t="s">
        <v>16</v>
      </c>
      <c r="J130" s="52" t="s">
        <v>17</v>
      </c>
      <c r="K130" s="53" t="s">
        <v>57</v>
      </c>
    </row>
    <row r="131" spans="3:11" ht="25.5" x14ac:dyDescent="0.25">
      <c r="C131" s="60">
        <v>1</v>
      </c>
      <c r="D131" s="55" t="s">
        <v>181</v>
      </c>
      <c r="E131" s="56" t="s">
        <v>217</v>
      </c>
      <c r="F131" s="62" t="s">
        <v>20</v>
      </c>
      <c r="G131" s="88"/>
      <c r="H131" s="62">
        <v>7.02</v>
      </c>
      <c r="I131" s="63">
        <f t="shared" ref="I131" si="9">G131*H131</f>
        <v>0</v>
      </c>
      <c r="J131" s="64" t="s">
        <v>224</v>
      </c>
      <c r="K131" s="65" t="s">
        <v>92</v>
      </c>
    </row>
    <row r="132" spans="3:11" ht="25.5" x14ac:dyDescent="0.25">
      <c r="C132" s="60">
        <v>2</v>
      </c>
      <c r="D132" s="55" t="s">
        <v>198</v>
      </c>
      <c r="E132" s="56" t="s">
        <v>197</v>
      </c>
      <c r="F132" s="62" t="s">
        <v>23</v>
      </c>
      <c r="G132" s="88"/>
      <c r="H132" s="62">
        <v>13</v>
      </c>
      <c r="I132" s="63">
        <f>G132*H132</f>
        <v>0</v>
      </c>
      <c r="J132" s="64"/>
      <c r="K132" s="65" t="s">
        <v>92</v>
      </c>
    </row>
    <row r="133" spans="3:11" ht="25.5" x14ac:dyDescent="0.25">
      <c r="C133" s="60">
        <v>3</v>
      </c>
      <c r="D133" s="55" t="s">
        <v>220</v>
      </c>
      <c r="E133" s="56" t="s">
        <v>219</v>
      </c>
      <c r="F133" s="62" t="s">
        <v>23</v>
      </c>
      <c r="G133" s="88"/>
      <c r="H133" s="62">
        <v>13</v>
      </c>
      <c r="I133" s="63">
        <f t="shared" ref="I133" si="10">G133*H133</f>
        <v>0</v>
      </c>
      <c r="J133" s="64" t="s">
        <v>225</v>
      </c>
      <c r="K133" s="65" t="s">
        <v>92</v>
      </c>
    </row>
    <row r="134" spans="3:11" ht="25.5" x14ac:dyDescent="0.25">
      <c r="C134" s="60">
        <v>4</v>
      </c>
      <c r="D134" s="55" t="s">
        <v>185</v>
      </c>
      <c r="E134" s="56" t="s">
        <v>184</v>
      </c>
      <c r="F134" s="62" t="s">
        <v>100</v>
      </c>
      <c r="G134" s="88"/>
      <c r="H134" s="62">
        <v>12.6</v>
      </c>
      <c r="I134" s="63">
        <f t="shared" ref="I134:I137" si="11">G134*H134</f>
        <v>0</v>
      </c>
      <c r="J134" s="64"/>
      <c r="K134" s="65" t="s">
        <v>92</v>
      </c>
    </row>
    <row r="135" spans="3:11" x14ac:dyDescent="0.25">
      <c r="C135" s="60">
        <v>5</v>
      </c>
      <c r="D135" s="55" t="s">
        <v>155</v>
      </c>
      <c r="E135" s="56" t="s">
        <v>211</v>
      </c>
      <c r="F135" s="62" t="s">
        <v>41</v>
      </c>
      <c r="G135" s="88"/>
      <c r="H135" s="62">
        <v>0.25440000000000002</v>
      </c>
      <c r="I135" s="63">
        <f t="shared" si="11"/>
        <v>0</v>
      </c>
      <c r="J135" s="64" t="s">
        <v>218</v>
      </c>
      <c r="K135" s="65" t="s">
        <v>92</v>
      </c>
    </row>
    <row r="136" spans="3:11" ht="25.5" x14ac:dyDescent="0.25">
      <c r="C136" s="60">
        <v>6</v>
      </c>
      <c r="D136" s="55" t="s">
        <v>202</v>
      </c>
      <c r="E136" s="56" t="s">
        <v>201</v>
      </c>
      <c r="F136" s="62" t="s">
        <v>23</v>
      </c>
      <c r="G136" s="88"/>
      <c r="H136" s="62">
        <v>11.7</v>
      </c>
      <c r="I136" s="63">
        <f t="shared" si="11"/>
        <v>0</v>
      </c>
      <c r="J136" s="64" t="s">
        <v>221</v>
      </c>
      <c r="K136" s="65" t="s">
        <v>92</v>
      </c>
    </row>
    <row r="137" spans="3:11" ht="25.5" x14ac:dyDescent="0.25">
      <c r="C137" s="60">
        <v>7</v>
      </c>
      <c r="D137" s="75" t="s">
        <v>195</v>
      </c>
      <c r="E137" s="56" t="s">
        <v>190</v>
      </c>
      <c r="F137" s="62" t="s">
        <v>23</v>
      </c>
      <c r="G137" s="88"/>
      <c r="H137" s="62">
        <v>11.7</v>
      </c>
      <c r="I137" s="63">
        <f t="shared" si="11"/>
        <v>0</v>
      </c>
      <c r="J137" s="64" t="s">
        <v>222</v>
      </c>
      <c r="K137" s="65" t="s">
        <v>92</v>
      </c>
    </row>
    <row r="138" spans="3:11" x14ac:dyDescent="0.25">
      <c r="C138" s="60">
        <v>8</v>
      </c>
      <c r="D138" s="55" t="s">
        <v>155</v>
      </c>
      <c r="E138" s="56" t="s">
        <v>204</v>
      </c>
      <c r="F138" s="62" t="s">
        <v>41</v>
      </c>
      <c r="G138" s="88"/>
      <c r="H138" s="62">
        <v>1.1817</v>
      </c>
      <c r="I138" s="63">
        <f>G138*H138</f>
        <v>0</v>
      </c>
      <c r="J138" s="64" t="s">
        <v>223</v>
      </c>
      <c r="K138" s="65" t="s">
        <v>92</v>
      </c>
    </row>
    <row r="139" spans="3:11" ht="63.75" x14ac:dyDescent="0.25">
      <c r="C139" s="60">
        <v>9</v>
      </c>
      <c r="D139" s="55" t="s">
        <v>54</v>
      </c>
      <c r="E139" s="56" t="s">
        <v>194</v>
      </c>
      <c r="F139" s="62" t="s">
        <v>41</v>
      </c>
      <c r="G139" s="88"/>
      <c r="H139" s="62">
        <v>24.045999999999999</v>
      </c>
      <c r="I139" s="63">
        <f t="shared" ref="I139" si="12">G139*H139</f>
        <v>0</v>
      </c>
      <c r="J139" s="64" t="s">
        <v>226</v>
      </c>
      <c r="K139" s="65" t="s">
        <v>92</v>
      </c>
    </row>
    <row r="140" spans="3:11" ht="15.75" thickBot="1" x14ac:dyDescent="0.3">
      <c r="C140" s="60"/>
      <c r="D140" s="55"/>
      <c r="E140" s="56"/>
      <c r="F140" s="62"/>
      <c r="G140" s="91"/>
      <c r="H140" s="62"/>
      <c r="I140" s="63"/>
      <c r="J140" s="64"/>
      <c r="K140" s="65"/>
    </row>
    <row r="141" spans="3:11" ht="15.75" thickBot="1" x14ac:dyDescent="0.3">
      <c r="C141" s="67"/>
      <c r="D141" s="68"/>
      <c r="E141" s="69" t="s">
        <v>19</v>
      </c>
      <c r="F141" s="70"/>
      <c r="G141" s="90"/>
      <c r="H141" s="71"/>
      <c r="I141" s="72">
        <f>SUM(I131:I140)</f>
        <v>0</v>
      </c>
      <c r="J141" s="73" t="s">
        <v>55</v>
      </c>
      <c r="K141" s="74"/>
    </row>
    <row r="142" spans="3:11" x14ac:dyDescent="0.25">
      <c r="E142" s="46"/>
    </row>
    <row r="143" spans="3:11" x14ac:dyDescent="0.25">
      <c r="E143" s="46"/>
    </row>
    <row r="144" spans="3:11" x14ac:dyDescent="0.25">
      <c r="E144" s="46"/>
    </row>
    <row r="145" spans="3:11" x14ac:dyDescent="0.25">
      <c r="C145" s="47" t="s">
        <v>87</v>
      </c>
      <c r="D145" s="47"/>
      <c r="E145" s="48"/>
      <c r="F145" s="48"/>
      <c r="G145" s="84"/>
      <c r="H145" s="48"/>
      <c r="I145" s="48"/>
      <c r="J145" s="48"/>
      <c r="K145" s="48"/>
    </row>
    <row r="146" spans="3:11" ht="15.75" thickBot="1" x14ac:dyDescent="0.3">
      <c r="E146" s="46"/>
    </row>
    <row r="147" spans="3:11" ht="15.75" thickBot="1" x14ac:dyDescent="0.3">
      <c r="C147" s="49" t="s">
        <v>11</v>
      </c>
      <c r="D147" s="50" t="s">
        <v>24</v>
      </c>
      <c r="E147" s="51" t="s">
        <v>12</v>
      </c>
      <c r="F147" s="51" t="s">
        <v>13</v>
      </c>
      <c r="G147" s="86" t="s">
        <v>14</v>
      </c>
      <c r="H147" s="51" t="s">
        <v>15</v>
      </c>
      <c r="I147" s="51" t="s">
        <v>16</v>
      </c>
      <c r="J147" s="52" t="s">
        <v>17</v>
      </c>
      <c r="K147" s="53" t="s">
        <v>57</v>
      </c>
    </row>
    <row r="148" spans="3:11" ht="25.5" x14ac:dyDescent="0.25">
      <c r="C148" s="60">
        <v>1</v>
      </c>
      <c r="D148" s="55" t="s">
        <v>181</v>
      </c>
      <c r="E148" s="56" t="s">
        <v>217</v>
      </c>
      <c r="F148" s="62" t="s">
        <v>20</v>
      </c>
      <c r="G148" s="88"/>
      <c r="H148" s="62">
        <v>19.98</v>
      </c>
      <c r="I148" s="63">
        <f t="shared" ref="I148" si="13">G148*H148</f>
        <v>0</v>
      </c>
      <c r="J148" s="64" t="s">
        <v>227</v>
      </c>
      <c r="K148" s="65" t="s">
        <v>92</v>
      </c>
    </row>
    <row r="149" spans="3:11" ht="25.5" x14ac:dyDescent="0.25">
      <c r="C149" s="60">
        <v>2</v>
      </c>
      <c r="D149" s="55" t="s">
        <v>198</v>
      </c>
      <c r="E149" s="56" t="s">
        <v>197</v>
      </c>
      <c r="F149" s="62" t="s">
        <v>23</v>
      </c>
      <c r="G149" s="88"/>
      <c r="H149" s="62">
        <v>37</v>
      </c>
      <c r="I149" s="63">
        <f>G149*H149</f>
        <v>0</v>
      </c>
      <c r="J149" s="64"/>
      <c r="K149" s="65" t="s">
        <v>92</v>
      </c>
    </row>
    <row r="150" spans="3:11" ht="25.5" x14ac:dyDescent="0.25">
      <c r="C150" s="60">
        <v>3</v>
      </c>
      <c r="D150" s="55" t="s">
        <v>220</v>
      </c>
      <c r="E150" s="56" t="s">
        <v>219</v>
      </c>
      <c r="F150" s="62" t="s">
        <v>23</v>
      </c>
      <c r="G150" s="88"/>
      <c r="H150" s="62">
        <v>37</v>
      </c>
      <c r="I150" s="63">
        <f t="shared" ref="I150:I154" si="14">G150*H150</f>
        <v>0</v>
      </c>
      <c r="J150" s="64" t="s">
        <v>229</v>
      </c>
      <c r="K150" s="65" t="s">
        <v>92</v>
      </c>
    </row>
    <row r="151" spans="3:11" ht="25.5" x14ac:dyDescent="0.25">
      <c r="C151" s="60">
        <v>4</v>
      </c>
      <c r="D151" s="55" t="s">
        <v>185</v>
      </c>
      <c r="E151" s="56" t="s">
        <v>184</v>
      </c>
      <c r="F151" s="62" t="s">
        <v>100</v>
      </c>
      <c r="G151" s="88"/>
      <c r="H151" s="62">
        <v>31</v>
      </c>
      <c r="I151" s="63">
        <f t="shared" si="14"/>
        <v>0</v>
      </c>
      <c r="J151" s="64"/>
      <c r="K151" s="65" t="s">
        <v>92</v>
      </c>
    </row>
    <row r="152" spans="3:11" x14ac:dyDescent="0.25">
      <c r="C152" s="60">
        <v>5</v>
      </c>
      <c r="D152" s="55" t="s">
        <v>155</v>
      </c>
      <c r="E152" s="56" t="s">
        <v>211</v>
      </c>
      <c r="F152" s="62" t="s">
        <v>41</v>
      </c>
      <c r="G152" s="88"/>
      <c r="H152" s="62">
        <v>0.74399999999999999</v>
      </c>
      <c r="I152" s="63">
        <f t="shared" si="14"/>
        <v>0</v>
      </c>
      <c r="J152" s="64" t="s">
        <v>228</v>
      </c>
      <c r="K152" s="65" t="s">
        <v>92</v>
      </c>
    </row>
    <row r="153" spans="3:11" ht="25.5" x14ac:dyDescent="0.25">
      <c r="C153" s="60">
        <v>6</v>
      </c>
      <c r="D153" s="55" t="s">
        <v>202</v>
      </c>
      <c r="E153" s="56" t="s">
        <v>201</v>
      </c>
      <c r="F153" s="62" t="s">
        <v>23</v>
      </c>
      <c r="G153" s="88"/>
      <c r="H153" s="62">
        <v>27.9</v>
      </c>
      <c r="I153" s="63">
        <f t="shared" si="14"/>
        <v>0</v>
      </c>
      <c r="J153" s="64" t="s">
        <v>232</v>
      </c>
      <c r="K153" s="65" t="s">
        <v>92</v>
      </c>
    </row>
    <row r="154" spans="3:11" ht="25.5" x14ac:dyDescent="0.25">
      <c r="C154" s="60">
        <v>7</v>
      </c>
      <c r="D154" s="75" t="s">
        <v>195</v>
      </c>
      <c r="E154" s="56" t="s">
        <v>190</v>
      </c>
      <c r="F154" s="62" t="s">
        <v>23</v>
      </c>
      <c r="G154" s="88"/>
      <c r="H154" s="62">
        <v>27.9</v>
      </c>
      <c r="I154" s="63">
        <f t="shared" si="14"/>
        <v>0</v>
      </c>
      <c r="J154" s="64" t="s">
        <v>231</v>
      </c>
      <c r="K154" s="65" t="s">
        <v>92</v>
      </c>
    </row>
    <row r="155" spans="3:11" x14ac:dyDescent="0.25">
      <c r="C155" s="60">
        <v>8</v>
      </c>
      <c r="D155" s="55" t="s">
        <v>155</v>
      </c>
      <c r="E155" s="56" t="s">
        <v>204</v>
      </c>
      <c r="F155" s="62" t="s">
        <v>41</v>
      </c>
      <c r="G155" s="88"/>
      <c r="H155" s="62">
        <v>2.8178999999999998</v>
      </c>
      <c r="I155" s="63">
        <f>G155*H155</f>
        <v>0</v>
      </c>
      <c r="J155" s="64" t="s">
        <v>230</v>
      </c>
      <c r="K155" s="65" t="s">
        <v>92</v>
      </c>
    </row>
    <row r="156" spans="3:11" ht="63.75" x14ac:dyDescent="0.25">
      <c r="C156" s="60">
        <v>9</v>
      </c>
      <c r="D156" s="55" t="s">
        <v>54</v>
      </c>
      <c r="E156" s="56" t="s">
        <v>194</v>
      </c>
      <c r="F156" s="62" t="s">
        <v>41</v>
      </c>
      <c r="G156" s="88"/>
      <c r="H156" s="62">
        <v>65.206999999999994</v>
      </c>
      <c r="I156" s="63">
        <f t="shared" ref="I156" si="15">G156*H156</f>
        <v>0</v>
      </c>
      <c r="J156" s="64" t="s">
        <v>233</v>
      </c>
      <c r="K156" s="65" t="s">
        <v>92</v>
      </c>
    </row>
    <row r="157" spans="3:11" ht="15.75" thickBot="1" x14ac:dyDescent="0.3">
      <c r="C157" s="60"/>
      <c r="D157" s="55"/>
      <c r="E157" s="56"/>
      <c r="F157" s="62"/>
      <c r="G157" s="91"/>
      <c r="H157" s="62"/>
      <c r="I157" s="63"/>
      <c r="J157" s="64"/>
      <c r="K157" s="65"/>
    </row>
    <row r="158" spans="3:11" ht="15.75" thickBot="1" x14ac:dyDescent="0.3">
      <c r="C158" s="67"/>
      <c r="D158" s="68"/>
      <c r="E158" s="69" t="s">
        <v>19</v>
      </c>
      <c r="F158" s="70"/>
      <c r="G158" s="90"/>
      <c r="H158" s="71"/>
      <c r="I158" s="72">
        <f>SUM(I148:I157)</f>
        <v>0</v>
      </c>
      <c r="J158" s="73" t="s">
        <v>55</v>
      </c>
      <c r="K158" s="74"/>
    </row>
    <row r="159" spans="3:11" x14ac:dyDescent="0.25">
      <c r="E159" s="46"/>
    </row>
    <row r="160" spans="3:11" x14ac:dyDescent="0.25">
      <c r="E160" s="46"/>
    </row>
    <row r="161" spans="3:11" x14ac:dyDescent="0.25">
      <c r="C161" s="47" t="s">
        <v>88</v>
      </c>
      <c r="D161" s="47"/>
      <c r="E161" s="48"/>
      <c r="F161" s="48"/>
      <c r="G161" s="84"/>
      <c r="H161" s="48"/>
      <c r="I161" s="48"/>
      <c r="J161" s="48"/>
      <c r="K161" s="48"/>
    </row>
    <row r="162" spans="3:11" ht="15.75" thickBot="1" x14ac:dyDescent="0.3">
      <c r="E162" s="46"/>
    </row>
    <row r="163" spans="3:11" ht="15.75" thickBot="1" x14ac:dyDescent="0.3">
      <c r="C163" s="49" t="s">
        <v>11</v>
      </c>
      <c r="D163" s="50" t="s">
        <v>24</v>
      </c>
      <c r="E163" s="51" t="s">
        <v>12</v>
      </c>
      <c r="F163" s="51" t="s">
        <v>13</v>
      </c>
      <c r="G163" s="86" t="s">
        <v>14</v>
      </c>
      <c r="H163" s="51" t="s">
        <v>15</v>
      </c>
      <c r="I163" s="51" t="s">
        <v>16</v>
      </c>
      <c r="J163" s="52" t="s">
        <v>17</v>
      </c>
      <c r="K163" s="53" t="s">
        <v>57</v>
      </c>
    </row>
    <row r="164" spans="3:11" ht="25.5" x14ac:dyDescent="0.25">
      <c r="C164" s="60">
        <v>1</v>
      </c>
      <c r="D164" s="55" t="s">
        <v>209</v>
      </c>
      <c r="E164" s="56" t="s">
        <v>208</v>
      </c>
      <c r="F164" s="62" t="s">
        <v>23</v>
      </c>
      <c r="G164" s="88"/>
      <c r="H164" s="62">
        <v>7</v>
      </c>
      <c r="I164" s="63">
        <f t="shared" ref="I164" si="16">G164*H164</f>
        <v>0</v>
      </c>
      <c r="J164" s="64" t="s">
        <v>234</v>
      </c>
      <c r="K164" s="65" t="s">
        <v>92</v>
      </c>
    </row>
    <row r="165" spans="3:11" ht="25.5" x14ac:dyDescent="0.25">
      <c r="C165" s="60">
        <v>2</v>
      </c>
      <c r="D165" s="55" t="s">
        <v>198</v>
      </c>
      <c r="E165" s="56" t="s">
        <v>197</v>
      </c>
      <c r="F165" s="62" t="s">
        <v>23</v>
      </c>
      <c r="G165" s="88"/>
      <c r="H165" s="62">
        <v>7</v>
      </c>
      <c r="I165" s="63">
        <f>G165*H165</f>
        <v>0</v>
      </c>
      <c r="J165" s="64"/>
      <c r="K165" s="65" t="s">
        <v>92</v>
      </c>
    </row>
    <row r="166" spans="3:11" ht="25.5" x14ac:dyDescent="0.25">
      <c r="C166" s="60">
        <v>3</v>
      </c>
      <c r="D166" s="55" t="s">
        <v>185</v>
      </c>
      <c r="E166" s="56" t="s">
        <v>184</v>
      </c>
      <c r="F166" s="62" t="s">
        <v>100</v>
      </c>
      <c r="G166" s="88"/>
      <c r="H166" s="62">
        <v>11.7</v>
      </c>
      <c r="I166" s="63">
        <f t="shared" ref="I166:I169" si="17">G166*H166</f>
        <v>0</v>
      </c>
      <c r="J166" s="64"/>
      <c r="K166" s="65" t="s">
        <v>92</v>
      </c>
    </row>
    <row r="167" spans="3:11" x14ac:dyDescent="0.25">
      <c r="C167" s="60">
        <v>4</v>
      </c>
      <c r="D167" s="55" t="s">
        <v>155</v>
      </c>
      <c r="E167" s="56" t="s">
        <v>211</v>
      </c>
      <c r="F167" s="62" t="s">
        <v>41</v>
      </c>
      <c r="G167" s="88"/>
      <c r="H167" s="62">
        <v>0.28079999999999999</v>
      </c>
      <c r="I167" s="63">
        <f t="shared" si="17"/>
        <v>0</v>
      </c>
      <c r="J167" s="64" t="s">
        <v>235</v>
      </c>
      <c r="K167" s="65"/>
    </row>
    <row r="168" spans="3:11" ht="25.5" x14ac:dyDescent="0.25">
      <c r="C168" s="60">
        <v>5</v>
      </c>
      <c r="D168" s="55" t="s">
        <v>202</v>
      </c>
      <c r="E168" s="56" t="s">
        <v>201</v>
      </c>
      <c r="F168" s="62" t="s">
        <v>23</v>
      </c>
      <c r="G168" s="88"/>
      <c r="H168" s="62">
        <v>5.9</v>
      </c>
      <c r="I168" s="63">
        <f t="shared" si="17"/>
        <v>0</v>
      </c>
      <c r="J168" s="64" t="s">
        <v>236</v>
      </c>
      <c r="K168" s="65" t="s">
        <v>92</v>
      </c>
    </row>
    <row r="169" spans="3:11" ht="25.5" x14ac:dyDescent="0.25">
      <c r="C169" s="60">
        <v>6</v>
      </c>
      <c r="D169" s="75" t="s">
        <v>195</v>
      </c>
      <c r="E169" s="56" t="s">
        <v>190</v>
      </c>
      <c r="F169" s="62" t="s">
        <v>23</v>
      </c>
      <c r="G169" s="88"/>
      <c r="H169" s="62">
        <v>5.9</v>
      </c>
      <c r="I169" s="63">
        <f t="shared" si="17"/>
        <v>0</v>
      </c>
      <c r="J169" s="64" t="s">
        <v>237</v>
      </c>
      <c r="K169" s="65" t="s">
        <v>92</v>
      </c>
    </row>
    <row r="170" spans="3:11" x14ac:dyDescent="0.25">
      <c r="C170" s="60">
        <v>7</v>
      </c>
      <c r="D170" s="55" t="s">
        <v>155</v>
      </c>
      <c r="E170" s="56" t="s">
        <v>204</v>
      </c>
      <c r="F170" s="62" t="s">
        <v>41</v>
      </c>
      <c r="G170" s="88"/>
      <c r="H170" s="62">
        <v>0.59589999999999999</v>
      </c>
      <c r="I170" s="63">
        <f>G170*H170</f>
        <v>0</v>
      </c>
      <c r="J170" s="64" t="s">
        <v>238</v>
      </c>
      <c r="K170" s="65"/>
    </row>
    <row r="171" spans="3:11" ht="51" x14ac:dyDescent="0.25">
      <c r="C171" s="60">
        <v>8</v>
      </c>
      <c r="D171" s="55" t="s">
        <v>54</v>
      </c>
      <c r="E171" s="56" t="s">
        <v>194</v>
      </c>
      <c r="F171" s="62" t="s">
        <v>41</v>
      </c>
      <c r="G171" s="88"/>
      <c r="H171" s="62">
        <v>7.7410300000000003</v>
      </c>
      <c r="I171" s="63">
        <f t="shared" ref="I171" si="18">G171*H171</f>
        <v>0</v>
      </c>
      <c r="J171" s="64" t="s">
        <v>239</v>
      </c>
      <c r="K171" s="65" t="s">
        <v>92</v>
      </c>
    </row>
    <row r="172" spans="3:11" ht="15.75" thickBot="1" x14ac:dyDescent="0.3">
      <c r="C172" s="60"/>
      <c r="D172" s="55"/>
      <c r="E172" s="56"/>
      <c r="F172" s="62"/>
      <c r="G172" s="91"/>
      <c r="H172" s="62"/>
      <c r="I172" s="63"/>
      <c r="J172" s="64"/>
      <c r="K172" s="65"/>
    </row>
    <row r="173" spans="3:11" ht="15.75" thickBot="1" x14ac:dyDescent="0.3">
      <c r="C173" s="67"/>
      <c r="D173" s="68"/>
      <c r="E173" s="69" t="s">
        <v>19</v>
      </c>
      <c r="F173" s="70"/>
      <c r="G173" s="90"/>
      <c r="H173" s="71"/>
      <c r="I173" s="72">
        <f>SUM(I164:I172)</f>
        <v>0</v>
      </c>
      <c r="J173" s="73" t="s">
        <v>55</v>
      </c>
      <c r="K173" s="74"/>
    </row>
    <row r="174" spans="3:11" x14ac:dyDescent="0.25">
      <c r="E174" s="46"/>
    </row>
    <row r="175" spans="3:11" x14ac:dyDescent="0.25">
      <c r="E175" s="46"/>
    </row>
    <row r="176" spans="3:11" x14ac:dyDescent="0.25">
      <c r="E176" s="46"/>
    </row>
    <row r="177" spans="3:11" x14ac:dyDescent="0.25">
      <c r="C177" s="47" t="s">
        <v>89</v>
      </c>
      <c r="D177" s="47"/>
      <c r="E177" s="48"/>
      <c r="F177" s="48"/>
      <c r="G177" s="84"/>
      <c r="H177" s="48"/>
      <c r="I177" s="48"/>
      <c r="J177" s="48"/>
      <c r="K177" s="48"/>
    </row>
    <row r="178" spans="3:11" ht="15.75" thickBot="1" x14ac:dyDescent="0.3">
      <c r="E178" s="46"/>
    </row>
    <row r="179" spans="3:11" ht="15.75" thickBot="1" x14ac:dyDescent="0.3">
      <c r="C179" s="49" t="s">
        <v>11</v>
      </c>
      <c r="D179" s="50" t="s">
        <v>24</v>
      </c>
      <c r="E179" s="51" t="s">
        <v>12</v>
      </c>
      <c r="F179" s="51" t="s">
        <v>13</v>
      </c>
      <c r="G179" s="86" t="s">
        <v>14</v>
      </c>
      <c r="H179" s="51" t="s">
        <v>15</v>
      </c>
      <c r="I179" s="51" t="s">
        <v>16</v>
      </c>
      <c r="J179" s="52" t="s">
        <v>17</v>
      </c>
      <c r="K179" s="53" t="s">
        <v>57</v>
      </c>
    </row>
    <row r="180" spans="3:11" ht="25.5" x14ac:dyDescent="0.25">
      <c r="C180" s="60">
        <v>1</v>
      </c>
      <c r="D180" s="77" t="s">
        <v>59</v>
      </c>
      <c r="E180" s="64" t="s">
        <v>58</v>
      </c>
      <c r="F180" s="62" t="s">
        <v>18</v>
      </c>
      <c r="G180" s="88"/>
      <c r="H180" s="62">
        <v>36</v>
      </c>
      <c r="I180" s="63">
        <f>G180*H180</f>
        <v>0</v>
      </c>
      <c r="J180" s="78"/>
      <c r="K180" s="65" t="s">
        <v>92</v>
      </c>
    </row>
    <row r="181" spans="3:11" ht="25.5" x14ac:dyDescent="0.25">
      <c r="C181" s="60">
        <v>2</v>
      </c>
      <c r="D181" s="79">
        <v>183101115</v>
      </c>
      <c r="E181" s="64" t="s">
        <v>60</v>
      </c>
      <c r="F181" s="62" t="s">
        <v>18</v>
      </c>
      <c r="G181" s="88"/>
      <c r="H181" s="62">
        <v>36</v>
      </c>
      <c r="I181" s="63">
        <f t="shared" ref="I181:I188" si="19">G181*H181</f>
        <v>0</v>
      </c>
      <c r="J181" s="78"/>
      <c r="K181" s="65" t="s">
        <v>92</v>
      </c>
    </row>
    <row r="182" spans="3:11" ht="26.25" x14ac:dyDescent="0.25">
      <c r="C182" s="60">
        <v>3</v>
      </c>
      <c r="D182" s="79">
        <v>184102116</v>
      </c>
      <c r="E182" s="80" t="s">
        <v>61</v>
      </c>
      <c r="F182" s="62" t="s">
        <v>18</v>
      </c>
      <c r="G182" s="88"/>
      <c r="H182" s="62">
        <v>36</v>
      </c>
      <c r="I182" s="63">
        <f t="shared" si="19"/>
        <v>0</v>
      </c>
      <c r="J182" s="78"/>
      <c r="K182" s="65" t="s">
        <v>92</v>
      </c>
    </row>
    <row r="183" spans="3:11" ht="26.25" x14ac:dyDescent="0.25">
      <c r="C183" s="60">
        <v>4</v>
      </c>
      <c r="D183" s="79">
        <v>184215412</v>
      </c>
      <c r="E183" s="80" t="s">
        <v>62</v>
      </c>
      <c r="F183" s="62" t="s">
        <v>18</v>
      </c>
      <c r="G183" s="88"/>
      <c r="H183" s="62">
        <v>36</v>
      </c>
      <c r="I183" s="63">
        <f t="shared" si="19"/>
        <v>0</v>
      </c>
      <c r="J183" s="78"/>
      <c r="K183" s="65" t="s">
        <v>92</v>
      </c>
    </row>
    <row r="184" spans="3:11" ht="26.25" x14ac:dyDescent="0.25">
      <c r="C184" s="60">
        <v>5</v>
      </c>
      <c r="D184" s="79">
        <v>184816111</v>
      </c>
      <c r="E184" s="80" t="s">
        <v>63</v>
      </c>
      <c r="F184" s="62" t="s">
        <v>18</v>
      </c>
      <c r="G184" s="88"/>
      <c r="H184" s="62">
        <v>36</v>
      </c>
      <c r="I184" s="63">
        <f t="shared" si="19"/>
        <v>0</v>
      </c>
      <c r="J184" s="78"/>
      <c r="K184" s="65" t="s">
        <v>92</v>
      </c>
    </row>
    <row r="185" spans="3:11" ht="26.25" x14ac:dyDescent="0.25">
      <c r="C185" s="60">
        <v>6</v>
      </c>
      <c r="D185" s="79">
        <v>184501141</v>
      </c>
      <c r="E185" s="80" t="s">
        <v>35</v>
      </c>
      <c r="F185" s="62" t="s">
        <v>23</v>
      </c>
      <c r="G185" s="88"/>
      <c r="H185" s="62">
        <v>25.92</v>
      </c>
      <c r="I185" s="63">
        <f t="shared" si="19"/>
        <v>0</v>
      </c>
      <c r="J185" s="78" t="s">
        <v>242</v>
      </c>
      <c r="K185" s="65" t="s">
        <v>92</v>
      </c>
    </row>
    <row r="186" spans="3:11" ht="26.25" x14ac:dyDescent="0.25">
      <c r="C186" s="60">
        <v>7</v>
      </c>
      <c r="D186" s="79">
        <v>184215133</v>
      </c>
      <c r="E186" s="80" t="s">
        <v>64</v>
      </c>
      <c r="F186" s="62" t="s">
        <v>18</v>
      </c>
      <c r="G186" s="88"/>
      <c r="H186" s="62">
        <v>36</v>
      </c>
      <c r="I186" s="63">
        <f t="shared" si="19"/>
        <v>0</v>
      </c>
      <c r="J186" s="78"/>
      <c r="K186" s="65" t="s">
        <v>92</v>
      </c>
    </row>
    <row r="187" spans="3:11" ht="26.25" x14ac:dyDescent="0.25">
      <c r="C187" s="60">
        <v>8</v>
      </c>
      <c r="D187" s="79">
        <v>184911431</v>
      </c>
      <c r="E187" s="80" t="s">
        <v>65</v>
      </c>
      <c r="F187" s="62" t="s">
        <v>23</v>
      </c>
      <c r="G187" s="88"/>
      <c r="H187" s="62">
        <v>36</v>
      </c>
      <c r="I187" s="63">
        <f t="shared" si="19"/>
        <v>0</v>
      </c>
      <c r="J187" s="78"/>
      <c r="K187" s="65" t="s">
        <v>92</v>
      </c>
    </row>
    <row r="188" spans="3:11" ht="26.25" x14ac:dyDescent="0.25">
      <c r="C188" s="60">
        <v>9</v>
      </c>
      <c r="D188" s="79">
        <v>184806111</v>
      </c>
      <c r="E188" s="80" t="s">
        <v>40</v>
      </c>
      <c r="F188" s="62" t="s">
        <v>18</v>
      </c>
      <c r="G188" s="88"/>
      <c r="H188" s="62">
        <v>36</v>
      </c>
      <c r="I188" s="63">
        <f t="shared" si="19"/>
        <v>0</v>
      </c>
      <c r="J188" s="78"/>
      <c r="K188" s="65" t="s">
        <v>92</v>
      </c>
    </row>
    <row r="189" spans="3:11" ht="26.25" x14ac:dyDescent="0.25">
      <c r="C189" s="60">
        <v>10</v>
      </c>
      <c r="D189" s="79">
        <v>185851121</v>
      </c>
      <c r="E189" s="80" t="s">
        <v>36</v>
      </c>
      <c r="F189" s="62" t="s">
        <v>20</v>
      </c>
      <c r="G189" s="88"/>
      <c r="H189" s="62">
        <v>1.8</v>
      </c>
      <c r="I189" s="63">
        <f t="shared" ref="I189:I201" si="20">G189*H189</f>
        <v>0</v>
      </c>
      <c r="J189" s="78" t="s">
        <v>243</v>
      </c>
      <c r="K189" s="65" t="s">
        <v>92</v>
      </c>
    </row>
    <row r="190" spans="3:11" ht="26.25" x14ac:dyDescent="0.25">
      <c r="C190" s="60"/>
      <c r="D190" s="79" t="s">
        <v>25</v>
      </c>
      <c r="E190" s="80" t="s">
        <v>240</v>
      </c>
      <c r="F190" s="62" t="s">
        <v>18</v>
      </c>
      <c r="G190" s="88"/>
      <c r="H190" s="62">
        <v>36</v>
      </c>
      <c r="I190" s="63">
        <f t="shared" si="20"/>
        <v>0</v>
      </c>
      <c r="J190" s="78" t="s">
        <v>49</v>
      </c>
      <c r="K190" s="81"/>
    </row>
    <row r="191" spans="3:11" ht="26.25" x14ac:dyDescent="0.25">
      <c r="C191" s="60"/>
      <c r="D191" s="79" t="s">
        <v>25</v>
      </c>
      <c r="E191" s="80" t="s">
        <v>66</v>
      </c>
      <c r="F191" s="62" t="s">
        <v>18</v>
      </c>
      <c r="G191" s="88"/>
      <c r="H191" s="62">
        <v>108</v>
      </c>
      <c r="I191" s="63">
        <f t="shared" si="20"/>
        <v>0</v>
      </c>
      <c r="J191" s="78" t="s">
        <v>244</v>
      </c>
      <c r="K191" s="81"/>
    </row>
    <row r="192" spans="3:11" ht="25.5" x14ac:dyDescent="0.25">
      <c r="C192" s="60"/>
      <c r="D192" s="79" t="s">
        <v>25</v>
      </c>
      <c r="E192" s="80" t="s">
        <v>67</v>
      </c>
      <c r="F192" s="62" t="s">
        <v>18</v>
      </c>
      <c r="G192" s="88"/>
      <c r="H192" s="62">
        <v>36</v>
      </c>
      <c r="I192" s="63">
        <f t="shared" si="20"/>
        <v>0</v>
      </c>
      <c r="J192" s="78" t="s">
        <v>245</v>
      </c>
      <c r="K192" s="81"/>
    </row>
    <row r="193" spans="3:11" x14ac:dyDescent="0.25">
      <c r="C193" s="60"/>
      <c r="D193" s="79" t="s">
        <v>25</v>
      </c>
      <c r="E193" s="80" t="s">
        <v>48</v>
      </c>
      <c r="F193" s="62" t="s">
        <v>21</v>
      </c>
      <c r="G193" s="88"/>
      <c r="H193" s="62">
        <v>72</v>
      </c>
      <c r="I193" s="63">
        <f t="shared" si="20"/>
        <v>0</v>
      </c>
      <c r="J193" s="78" t="s">
        <v>246</v>
      </c>
      <c r="K193" s="81"/>
    </row>
    <row r="194" spans="3:11" x14ac:dyDescent="0.25">
      <c r="C194" s="60"/>
      <c r="D194" s="79" t="s">
        <v>25</v>
      </c>
      <c r="E194" s="80" t="s">
        <v>68</v>
      </c>
      <c r="F194" s="62" t="s">
        <v>21</v>
      </c>
      <c r="G194" s="88"/>
      <c r="H194" s="62">
        <v>14.4</v>
      </c>
      <c r="I194" s="63">
        <f t="shared" si="20"/>
        <v>0</v>
      </c>
      <c r="J194" s="78" t="s">
        <v>247</v>
      </c>
      <c r="K194" s="81"/>
    </row>
    <row r="195" spans="3:11" x14ac:dyDescent="0.25">
      <c r="C195" s="60"/>
      <c r="D195" s="79" t="s">
        <v>25</v>
      </c>
      <c r="E195" s="80" t="s">
        <v>26</v>
      </c>
      <c r="F195" s="62" t="s">
        <v>18</v>
      </c>
      <c r="G195" s="88"/>
      <c r="H195" s="62">
        <v>108</v>
      </c>
      <c r="I195" s="63">
        <f t="shared" si="20"/>
        <v>0</v>
      </c>
      <c r="J195" s="78" t="s">
        <v>248</v>
      </c>
      <c r="K195" s="81"/>
    </row>
    <row r="196" spans="3:11" x14ac:dyDescent="0.25">
      <c r="C196" s="60"/>
      <c r="D196" s="79" t="s">
        <v>25</v>
      </c>
      <c r="E196" s="80" t="s">
        <v>45</v>
      </c>
      <c r="F196" s="62" t="s">
        <v>20</v>
      </c>
      <c r="G196" s="88"/>
      <c r="H196" s="62">
        <v>3.6</v>
      </c>
      <c r="I196" s="63">
        <f t="shared" si="20"/>
        <v>0</v>
      </c>
      <c r="J196" s="78" t="s">
        <v>249</v>
      </c>
      <c r="K196" s="81"/>
    </row>
    <row r="197" spans="3:11" x14ac:dyDescent="0.25">
      <c r="C197" s="60"/>
      <c r="D197" s="79" t="s">
        <v>25</v>
      </c>
      <c r="E197" s="80" t="s">
        <v>46</v>
      </c>
      <c r="F197" s="62" t="s">
        <v>37</v>
      </c>
      <c r="G197" s="88"/>
      <c r="H197" s="62">
        <v>40</v>
      </c>
      <c r="I197" s="63">
        <f t="shared" si="20"/>
        <v>0</v>
      </c>
      <c r="J197" s="78" t="s">
        <v>47</v>
      </c>
      <c r="K197" s="81"/>
    </row>
    <row r="198" spans="3:11" x14ac:dyDescent="0.25">
      <c r="C198" s="60"/>
      <c r="D198" s="79" t="s">
        <v>25</v>
      </c>
      <c r="E198" s="80" t="s">
        <v>39</v>
      </c>
      <c r="F198" s="62" t="s">
        <v>20</v>
      </c>
      <c r="G198" s="88"/>
      <c r="H198" s="62">
        <v>1.8</v>
      </c>
      <c r="I198" s="63">
        <f t="shared" si="20"/>
        <v>0</v>
      </c>
      <c r="J198" s="78" t="s">
        <v>250</v>
      </c>
      <c r="K198" s="81"/>
    </row>
    <row r="199" spans="3:11" ht="26.25" x14ac:dyDescent="0.25">
      <c r="C199" s="60"/>
      <c r="D199" s="79" t="s">
        <v>25</v>
      </c>
      <c r="E199" s="80" t="s">
        <v>42</v>
      </c>
      <c r="F199" s="62" t="s">
        <v>37</v>
      </c>
      <c r="G199" s="88"/>
      <c r="H199" s="62">
        <v>17</v>
      </c>
      <c r="I199" s="63">
        <f t="shared" si="20"/>
        <v>0</v>
      </c>
      <c r="J199" s="78" t="s">
        <v>43</v>
      </c>
      <c r="K199" s="81"/>
    </row>
    <row r="200" spans="3:11" ht="39" x14ac:dyDescent="0.25">
      <c r="C200" s="60"/>
      <c r="D200" s="79">
        <v>997221858</v>
      </c>
      <c r="E200" s="80" t="s">
        <v>241</v>
      </c>
      <c r="F200" s="62" t="s">
        <v>41</v>
      </c>
      <c r="G200" s="88"/>
      <c r="H200" s="62">
        <v>0.5</v>
      </c>
      <c r="I200" s="63">
        <f t="shared" si="20"/>
        <v>0</v>
      </c>
      <c r="J200" s="78" t="s">
        <v>44</v>
      </c>
      <c r="K200" s="65" t="s">
        <v>92</v>
      </c>
    </row>
    <row r="201" spans="3:11" x14ac:dyDescent="0.25">
      <c r="C201" s="60"/>
      <c r="D201" s="79" t="s">
        <v>25</v>
      </c>
      <c r="E201" s="80" t="s">
        <v>50</v>
      </c>
      <c r="F201" s="62" t="s">
        <v>38</v>
      </c>
      <c r="G201" s="88"/>
      <c r="H201" s="62">
        <v>1</v>
      </c>
      <c r="I201" s="63">
        <f t="shared" si="20"/>
        <v>0</v>
      </c>
      <c r="J201" s="78" t="s">
        <v>51</v>
      </c>
      <c r="K201" s="81"/>
    </row>
    <row r="202" spans="3:11" ht="15.75" thickBot="1" x14ac:dyDescent="0.3">
      <c r="C202" s="60"/>
      <c r="D202" s="79"/>
      <c r="E202" s="80"/>
      <c r="F202" s="62"/>
      <c r="G202" s="91"/>
      <c r="H202" s="62"/>
      <c r="I202" s="63"/>
      <c r="J202" s="78"/>
      <c r="K202" s="81"/>
    </row>
    <row r="203" spans="3:11" ht="15.75" thickBot="1" x14ac:dyDescent="0.3">
      <c r="C203" s="67"/>
      <c r="D203" s="68"/>
      <c r="E203" s="69" t="s">
        <v>19</v>
      </c>
      <c r="F203" s="70"/>
      <c r="G203" s="90"/>
      <c r="H203" s="71"/>
      <c r="I203" s="72">
        <f>SUM(I180:I202)</f>
        <v>0</v>
      </c>
      <c r="J203" s="73"/>
      <c r="K203" s="82"/>
    </row>
    <row r="204" spans="3:11" x14ac:dyDescent="0.25">
      <c r="E204" s="46"/>
    </row>
    <row r="205" spans="3:11" x14ac:dyDescent="0.25">
      <c r="E205" s="46"/>
    </row>
    <row r="206" spans="3:11" x14ac:dyDescent="0.25">
      <c r="C206" s="47" t="s">
        <v>90</v>
      </c>
      <c r="D206" s="47"/>
      <c r="E206" s="48"/>
      <c r="F206" s="48"/>
      <c r="G206" s="84"/>
      <c r="H206" s="48"/>
      <c r="I206" s="48"/>
      <c r="J206" s="48"/>
      <c r="K206" s="48"/>
    </row>
    <row r="207" spans="3:11" ht="15.75" thickBot="1" x14ac:dyDescent="0.3">
      <c r="E207" s="46"/>
    </row>
    <row r="208" spans="3:11" ht="15.75" thickBot="1" x14ac:dyDescent="0.3">
      <c r="C208" s="49" t="s">
        <v>11</v>
      </c>
      <c r="D208" s="50" t="s">
        <v>24</v>
      </c>
      <c r="E208" s="51" t="s">
        <v>12</v>
      </c>
      <c r="F208" s="51" t="s">
        <v>13</v>
      </c>
      <c r="G208" s="86" t="s">
        <v>14</v>
      </c>
      <c r="H208" s="51" t="s">
        <v>15</v>
      </c>
      <c r="I208" s="51" t="s">
        <v>16</v>
      </c>
      <c r="J208" s="52" t="s">
        <v>17</v>
      </c>
      <c r="K208" s="53" t="s">
        <v>57</v>
      </c>
    </row>
    <row r="209" spans="3:11" ht="25.5" x14ac:dyDescent="0.25">
      <c r="C209" s="60">
        <v>1</v>
      </c>
      <c r="D209" s="77" t="s">
        <v>59</v>
      </c>
      <c r="E209" s="64" t="s">
        <v>58</v>
      </c>
      <c r="F209" s="62" t="s">
        <v>18</v>
      </c>
      <c r="G209" s="88"/>
      <c r="H209" s="62">
        <v>7</v>
      </c>
      <c r="I209" s="63">
        <f>G209*H209</f>
        <v>0</v>
      </c>
      <c r="J209" s="78"/>
      <c r="K209" s="65" t="s">
        <v>92</v>
      </c>
    </row>
    <row r="210" spans="3:11" ht="25.5" x14ac:dyDescent="0.25">
      <c r="C210" s="60">
        <v>2</v>
      </c>
      <c r="D210" s="79">
        <v>183101115</v>
      </c>
      <c r="E210" s="64" t="s">
        <v>60</v>
      </c>
      <c r="F210" s="62" t="s">
        <v>18</v>
      </c>
      <c r="G210" s="88"/>
      <c r="H210" s="62">
        <v>7</v>
      </c>
      <c r="I210" s="63">
        <f t="shared" ref="I210:I217" si="21">G210*H210</f>
        <v>0</v>
      </c>
      <c r="J210" s="78"/>
      <c r="K210" s="65" t="s">
        <v>92</v>
      </c>
    </row>
    <row r="211" spans="3:11" ht="26.25" x14ac:dyDescent="0.25">
      <c r="C211" s="60">
        <v>3</v>
      </c>
      <c r="D211" s="79">
        <v>184102116</v>
      </c>
      <c r="E211" s="80" t="s">
        <v>61</v>
      </c>
      <c r="F211" s="62" t="s">
        <v>18</v>
      </c>
      <c r="G211" s="88"/>
      <c r="H211" s="62">
        <v>7</v>
      </c>
      <c r="I211" s="63">
        <f t="shared" si="21"/>
        <v>0</v>
      </c>
      <c r="J211" s="78"/>
      <c r="K211" s="65" t="s">
        <v>92</v>
      </c>
    </row>
    <row r="212" spans="3:11" ht="26.25" x14ac:dyDescent="0.25">
      <c r="C212" s="60">
        <v>4</v>
      </c>
      <c r="D212" s="79">
        <v>184215412</v>
      </c>
      <c r="E212" s="80" t="s">
        <v>62</v>
      </c>
      <c r="F212" s="62" t="s">
        <v>18</v>
      </c>
      <c r="G212" s="88"/>
      <c r="H212" s="62">
        <v>7</v>
      </c>
      <c r="I212" s="63">
        <f t="shared" si="21"/>
        <v>0</v>
      </c>
      <c r="J212" s="78"/>
      <c r="K212" s="65" t="s">
        <v>92</v>
      </c>
    </row>
    <row r="213" spans="3:11" ht="26.25" x14ac:dyDescent="0.25">
      <c r="C213" s="60">
        <v>5</v>
      </c>
      <c r="D213" s="79">
        <v>184816111</v>
      </c>
      <c r="E213" s="80" t="s">
        <v>63</v>
      </c>
      <c r="F213" s="62" t="s">
        <v>18</v>
      </c>
      <c r="G213" s="88"/>
      <c r="H213" s="62">
        <v>7</v>
      </c>
      <c r="I213" s="63">
        <f t="shared" si="21"/>
        <v>0</v>
      </c>
      <c r="J213" s="78"/>
      <c r="K213" s="65" t="s">
        <v>92</v>
      </c>
    </row>
    <row r="214" spans="3:11" ht="26.25" x14ac:dyDescent="0.25">
      <c r="C214" s="60">
        <v>6</v>
      </c>
      <c r="D214" s="79">
        <v>184501141</v>
      </c>
      <c r="E214" s="80" t="s">
        <v>35</v>
      </c>
      <c r="F214" s="62" t="s">
        <v>23</v>
      </c>
      <c r="G214" s="88"/>
      <c r="H214" s="62">
        <v>5.04</v>
      </c>
      <c r="I214" s="63">
        <f t="shared" si="21"/>
        <v>0</v>
      </c>
      <c r="J214" s="78" t="s">
        <v>251</v>
      </c>
      <c r="K214" s="65" t="s">
        <v>92</v>
      </c>
    </row>
    <row r="215" spans="3:11" ht="26.25" x14ac:dyDescent="0.25">
      <c r="C215" s="60">
        <v>7</v>
      </c>
      <c r="D215" s="79">
        <v>184215133</v>
      </c>
      <c r="E215" s="80" t="s">
        <v>64</v>
      </c>
      <c r="F215" s="62" t="s">
        <v>18</v>
      </c>
      <c r="G215" s="88"/>
      <c r="H215" s="62">
        <v>7</v>
      </c>
      <c r="I215" s="63">
        <f t="shared" si="21"/>
        <v>0</v>
      </c>
      <c r="J215" s="78"/>
      <c r="K215" s="65" t="s">
        <v>92</v>
      </c>
    </row>
    <row r="216" spans="3:11" ht="26.25" x14ac:dyDescent="0.25">
      <c r="C216" s="60">
        <v>8</v>
      </c>
      <c r="D216" s="79">
        <v>184911431</v>
      </c>
      <c r="E216" s="80" t="s">
        <v>65</v>
      </c>
      <c r="F216" s="62" t="s">
        <v>23</v>
      </c>
      <c r="G216" s="88"/>
      <c r="H216" s="62">
        <v>7</v>
      </c>
      <c r="I216" s="63">
        <f t="shared" si="21"/>
        <v>0</v>
      </c>
      <c r="J216" s="78"/>
      <c r="K216" s="65" t="s">
        <v>92</v>
      </c>
    </row>
    <row r="217" spans="3:11" ht="26.25" x14ac:dyDescent="0.25">
      <c r="C217" s="60">
        <v>9</v>
      </c>
      <c r="D217" s="79">
        <v>184806111</v>
      </c>
      <c r="E217" s="80" t="s">
        <v>40</v>
      </c>
      <c r="F217" s="62" t="s">
        <v>18</v>
      </c>
      <c r="G217" s="88"/>
      <c r="H217" s="62">
        <v>7</v>
      </c>
      <c r="I217" s="63">
        <f t="shared" si="21"/>
        <v>0</v>
      </c>
      <c r="J217" s="78"/>
      <c r="K217" s="65" t="s">
        <v>92</v>
      </c>
    </row>
    <row r="218" spans="3:11" ht="26.25" x14ac:dyDescent="0.25">
      <c r="C218" s="60">
        <v>10</v>
      </c>
      <c r="D218" s="79">
        <v>185851121</v>
      </c>
      <c r="E218" s="80" t="s">
        <v>36</v>
      </c>
      <c r="F218" s="62" t="s">
        <v>20</v>
      </c>
      <c r="G218" s="88"/>
      <c r="H218" s="62">
        <v>0.35</v>
      </c>
      <c r="I218" s="63">
        <f t="shared" ref="I218:I230" si="22">G218*H218</f>
        <v>0</v>
      </c>
      <c r="J218" s="78" t="s">
        <v>252</v>
      </c>
      <c r="K218" s="65" t="s">
        <v>92</v>
      </c>
    </row>
    <row r="219" spans="3:11" x14ac:dyDescent="0.25">
      <c r="C219" s="60"/>
      <c r="D219" s="79" t="s">
        <v>25</v>
      </c>
      <c r="E219" s="80" t="s">
        <v>253</v>
      </c>
      <c r="F219" s="62" t="s">
        <v>18</v>
      </c>
      <c r="G219" s="88"/>
      <c r="H219" s="62">
        <v>7</v>
      </c>
      <c r="I219" s="63">
        <f t="shared" si="22"/>
        <v>0</v>
      </c>
      <c r="J219" s="78" t="s">
        <v>254</v>
      </c>
      <c r="K219" s="81"/>
    </row>
    <row r="220" spans="3:11" ht="26.25" x14ac:dyDescent="0.25">
      <c r="C220" s="60"/>
      <c r="D220" s="79" t="s">
        <v>25</v>
      </c>
      <c r="E220" s="80" t="s">
        <v>66</v>
      </c>
      <c r="F220" s="62" t="s">
        <v>18</v>
      </c>
      <c r="G220" s="88"/>
      <c r="H220" s="62">
        <v>21</v>
      </c>
      <c r="I220" s="63">
        <f t="shared" si="22"/>
        <v>0</v>
      </c>
      <c r="J220" s="78" t="s">
        <v>255</v>
      </c>
      <c r="K220" s="81"/>
    </row>
    <row r="221" spans="3:11" ht="25.5" x14ac:dyDescent="0.25">
      <c r="C221" s="60"/>
      <c r="D221" s="79" t="s">
        <v>25</v>
      </c>
      <c r="E221" s="80" t="s">
        <v>67</v>
      </c>
      <c r="F221" s="62" t="s">
        <v>18</v>
      </c>
      <c r="G221" s="88"/>
      <c r="H221" s="62">
        <v>7</v>
      </c>
      <c r="I221" s="63">
        <f t="shared" si="22"/>
        <v>0</v>
      </c>
      <c r="J221" s="78" t="s">
        <v>245</v>
      </c>
      <c r="K221" s="81"/>
    </row>
    <row r="222" spans="3:11" x14ac:dyDescent="0.25">
      <c r="C222" s="60"/>
      <c r="D222" s="79" t="s">
        <v>25</v>
      </c>
      <c r="E222" s="80" t="s">
        <v>48</v>
      </c>
      <c r="F222" s="62" t="s">
        <v>21</v>
      </c>
      <c r="G222" s="88"/>
      <c r="H222" s="62">
        <v>14</v>
      </c>
      <c r="I222" s="63">
        <f t="shared" si="22"/>
        <v>0</v>
      </c>
      <c r="J222" s="78" t="s">
        <v>256</v>
      </c>
      <c r="K222" s="81"/>
    </row>
    <row r="223" spans="3:11" x14ac:dyDescent="0.25">
      <c r="C223" s="60"/>
      <c r="D223" s="79" t="s">
        <v>25</v>
      </c>
      <c r="E223" s="80" t="s">
        <v>68</v>
      </c>
      <c r="F223" s="62" t="s">
        <v>21</v>
      </c>
      <c r="G223" s="88"/>
      <c r="H223" s="62">
        <v>2.8</v>
      </c>
      <c r="I223" s="63">
        <f t="shared" si="22"/>
        <v>0</v>
      </c>
      <c r="J223" s="78" t="s">
        <v>257</v>
      </c>
      <c r="K223" s="81"/>
    </row>
    <row r="224" spans="3:11" x14ac:dyDescent="0.25">
      <c r="C224" s="60"/>
      <c r="D224" s="79" t="s">
        <v>25</v>
      </c>
      <c r="E224" s="80" t="s">
        <v>26</v>
      </c>
      <c r="F224" s="62" t="s">
        <v>18</v>
      </c>
      <c r="G224" s="88"/>
      <c r="H224" s="62">
        <v>21</v>
      </c>
      <c r="I224" s="63">
        <f t="shared" si="22"/>
        <v>0</v>
      </c>
      <c r="J224" s="78" t="s">
        <v>258</v>
      </c>
      <c r="K224" s="81"/>
    </row>
    <row r="225" spans="3:11" x14ac:dyDescent="0.25">
      <c r="C225" s="60"/>
      <c r="D225" s="79" t="s">
        <v>25</v>
      </c>
      <c r="E225" s="80" t="s">
        <v>45</v>
      </c>
      <c r="F225" s="62" t="s">
        <v>20</v>
      </c>
      <c r="G225" s="88"/>
      <c r="H225" s="62">
        <v>0.7</v>
      </c>
      <c r="I225" s="63">
        <f t="shared" si="22"/>
        <v>0</v>
      </c>
      <c r="J225" s="78" t="s">
        <v>259</v>
      </c>
      <c r="K225" s="81"/>
    </row>
    <row r="226" spans="3:11" x14ac:dyDescent="0.25">
      <c r="C226" s="60"/>
      <c r="D226" s="79" t="s">
        <v>25</v>
      </c>
      <c r="E226" s="80" t="s">
        <v>46</v>
      </c>
      <c r="F226" s="62" t="s">
        <v>37</v>
      </c>
      <c r="G226" s="88"/>
      <c r="H226" s="62">
        <v>40</v>
      </c>
      <c r="I226" s="63">
        <f t="shared" si="22"/>
        <v>0</v>
      </c>
      <c r="J226" s="78" t="s">
        <v>47</v>
      </c>
      <c r="K226" s="81"/>
    </row>
    <row r="227" spans="3:11" x14ac:dyDescent="0.25">
      <c r="C227" s="60"/>
      <c r="D227" s="79" t="s">
        <v>25</v>
      </c>
      <c r="E227" s="80" t="s">
        <v>39</v>
      </c>
      <c r="F227" s="62" t="s">
        <v>20</v>
      </c>
      <c r="G227" s="88"/>
      <c r="H227" s="62">
        <v>0.35</v>
      </c>
      <c r="I227" s="63">
        <f t="shared" si="22"/>
        <v>0</v>
      </c>
      <c r="J227" s="78" t="s">
        <v>260</v>
      </c>
      <c r="K227" s="81"/>
    </row>
    <row r="228" spans="3:11" ht="26.25" x14ac:dyDescent="0.25">
      <c r="C228" s="60"/>
      <c r="D228" s="79" t="s">
        <v>25</v>
      </c>
      <c r="E228" s="80" t="s">
        <v>42</v>
      </c>
      <c r="F228" s="62" t="s">
        <v>37</v>
      </c>
      <c r="G228" s="88"/>
      <c r="H228" s="62">
        <v>17</v>
      </c>
      <c r="I228" s="63">
        <f t="shared" si="22"/>
        <v>0</v>
      </c>
      <c r="J228" s="78" t="s">
        <v>43</v>
      </c>
      <c r="K228" s="81"/>
    </row>
    <row r="229" spans="3:11" ht="39" x14ac:dyDescent="0.25">
      <c r="C229" s="60"/>
      <c r="D229" s="79">
        <v>997221858</v>
      </c>
      <c r="E229" s="80" t="s">
        <v>241</v>
      </c>
      <c r="F229" s="62" t="s">
        <v>41</v>
      </c>
      <c r="G229" s="88"/>
      <c r="H229" s="62">
        <v>0.5</v>
      </c>
      <c r="I229" s="63">
        <f t="shared" si="22"/>
        <v>0</v>
      </c>
      <c r="J229" s="78" t="s">
        <v>44</v>
      </c>
      <c r="K229" s="65" t="s">
        <v>92</v>
      </c>
    </row>
    <row r="230" spans="3:11" x14ac:dyDescent="0.25">
      <c r="C230" s="60"/>
      <c r="D230" s="79" t="s">
        <v>25</v>
      </c>
      <c r="E230" s="80" t="s">
        <v>50</v>
      </c>
      <c r="F230" s="62" t="s">
        <v>38</v>
      </c>
      <c r="G230" s="88"/>
      <c r="H230" s="62">
        <v>1</v>
      </c>
      <c r="I230" s="63">
        <f t="shared" si="22"/>
        <v>0</v>
      </c>
      <c r="J230" s="78" t="s">
        <v>51</v>
      </c>
      <c r="K230" s="81"/>
    </row>
    <row r="231" spans="3:11" ht="15.75" thickBot="1" x14ac:dyDescent="0.3">
      <c r="C231" s="60"/>
      <c r="D231" s="79"/>
      <c r="E231" s="80"/>
      <c r="F231" s="62"/>
      <c r="G231" s="91"/>
      <c r="H231" s="62"/>
      <c r="I231" s="63"/>
      <c r="J231" s="78"/>
      <c r="K231" s="81"/>
    </row>
    <row r="232" spans="3:11" ht="15.75" thickBot="1" x14ac:dyDescent="0.3">
      <c r="C232" s="67"/>
      <c r="D232" s="68"/>
      <c r="E232" s="69" t="s">
        <v>19</v>
      </c>
      <c r="F232" s="70"/>
      <c r="G232" s="90"/>
      <c r="H232" s="71"/>
      <c r="I232" s="72">
        <f>SUM(I209:I231)</f>
        <v>0</v>
      </c>
      <c r="J232" s="73"/>
      <c r="K232" s="82"/>
    </row>
    <row r="233" spans="3:11" x14ac:dyDescent="0.25">
      <c r="E233" s="46"/>
    </row>
    <row r="234" spans="3:11" x14ac:dyDescent="0.25">
      <c r="E234" s="46"/>
    </row>
    <row r="235" spans="3:11" x14ac:dyDescent="0.25">
      <c r="C235" s="47" t="s">
        <v>91</v>
      </c>
      <c r="D235" s="47"/>
      <c r="E235" s="48"/>
      <c r="F235" s="48"/>
      <c r="G235" s="84"/>
      <c r="H235" s="48"/>
      <c r="I235" s="48"/>
      <c r="J235" s="48"/>
      <c r="K235" s="48"/>
    </row>
    <row r="236" spans="3:11" ht="15.75" thickBot="1" x14ac:dyDescent="0.3">
      <c r="E236" s="46"/>
    </row>
    <row r="237" spans="3:11" ht="15.75" thickBot="1" x14ac:dyDescent="0.3">
      <c r="C237" s="49" t="s">
        <v>11</v>
      </c>
      <c r="D237" s="50" t="s">
        <v>24</v>
      </c>
      <c r="E237" s="51" t="s">
        <v>12</v>
      </c>
      <c r="F237" s="51" t="s">
        <v>13</v>
      </c>
      <c r="G237" s="86" t="s">
        <v>14</v>
      </c>
      <c r="H237" s="51" t="s">
        <v>15</v>
      </c>
      <c r="I237" s="51" t="s">
        <v>16</v>
      </c>
      <c r="J237" s="52" t="s">
        <v>17</v>
      </c>
      <c r="K237" s="53" t="s">
        <v>57</v>
      </c>
    </row>
    <row r="238" spans="3:11" ht="25.5" x14ac:dyDescent="0.25">
      <c r="C238" s="60">
        <v>1</v>
      </c>
      <c r="D238" s="77" t="s">
        <v>59</v>
      </c>
      <c r="E238" s="64" t="s">
        <v>58</v>
      </c>
      <c r="F238" s="62" t="s">
        <v>18</v>
      </c>
      <c r="G238" s="88"/>
      <c r="H238" s="62">
        <v>14</v>
      </c>
      <c r="I238" s="63">
        <f>G238*H238</f>
        <v>0</v>
      </c>
      <c r="J238" s="78"/>
      <c r="K238" s="65" t="s">
        <v>92</v>
      </c>
    </row>
    <row r="239" spans="3:11" ht="25.5" x14ac:dyDescent="0.25">
      <c r="C239" s="60">
        <v>2</v>
      </c>
      <c r="D239" s="79">
        <v>183101115</v>
      </c>
      <c r="E239" s="64" t="s">
        <v>60</v>
      </c>
      <c r="F239" s="62" t="s">
        <v>18</v>
      </c>
      <c r="G239" s="88"/>
      <c r="H239" s="62">
        <v>14</v>
      </c>
      <c r="I239" s="63">
        <f t="shared" ref="I239:I246" si="23">G239*H239</f>
        <v>0</v>
      </c>
      <c r="J239" s="78"/>
      <c r="K239" s="65" t="s">
        <v>92</v>
      </c>
    </row>
    <row r="240" spans="3:11" ht="26.25" x14ac:dyDescent="0.25">
      <c r="C240" s="60">
        <v>3</v>
      </c>
      <c r="D240" s="79">
        <v>184102116</v>
      </c>
      <c r="E240" s="80" t="s">
        <v>61</v>
      </c>
      <c r="F240" s="62" t="s">
        <v>18</v>
      </c>
      <c r="G240" s="88"/>
      <c r="H240" s="62">
        <v>14</v>
      </c>
      <c r="I240" s="63">
        <f t="shared" si="23"/>
        <v>0</v>
      </c>
      <c r="J240" s="78"/>
      <c r="K240" s="65" t="s">
        <v>92</v>
      </c>
    </row>
    <row r="241" spans="3:11" ht="26.25" x14ac:dyDescent="0.25">
      <c r="C241" s="60">
        <v>4</v>
      </c>
      <c r="D241" s="79">
        <v>184215412</v>
      </c>
      <c r="E241" s="80" t="s">
        <v>62</v>
      </c>
      <c r="F241" s="62" t="s">
        <v>18</v>
      </c>
      <c r="G241" s="88"/>
      <c r="H241" s="62">
        <v>14</v>
      </c>
      <c r="I241" s="63">
        <f t="shared" si="23"/>
        <v>0</v>
      </c>
      <c r="J241" s="78"/>
      <c r="K241" s="65" t="s">
        <v>92</v>
      </c>
    </row>
    <row r="242" spans="3:11" ht="26.25" x14ac:dyDescent="0.25">
      <c r="C242" s="60">
        <v>5</v>
      </c>
      <c r="D242" s="79">
        <v>184816111</v>
      </c>
      <c r="E242" s="80" t="s">
        <v>63</v>
      </c>
      <c r="F242" s="62" t="s">
        <v>18</v>
      </c>
      <c r="G242" s="88"/>
      <c r="H242" s="62">
        <v>14</v>
      </c>
      <c r="I242" s="63">
        <f t="shared" si="23"/>
        <v>0</v>
      </c>
      <c r="J242" s="78"/>
      <c r="K242" s="65" t="s">
        <v>92</v>
      </c>
    </row>
    <row r="243" spans="3:11" ht="26.25" x14ac:dyDescent="0.25">
      <c r="C243" s="60">
        <v>6</v>
      </c>
      <c r="D243" s="79">
        <v>184501141</v>
      </c>
      <c r="E243" s="80" t="s">
        <v>35</v>
      </c>
      <c r="F243" s="62" t="s">
        <v>23</v>
      </c>
      <c r="G243" s="88"/>
      <c r="H243" s="62">
        <v>10.08</v>
      </c>
      <c r="I243" s="63">
        <f>G243*H243</f>
        <v>0</v>
      </c>
      <c r="J243" s="78" t="s">
        <v>267</v>
      </c>
      <c r="K243" s="65" t="s">
        <v>92</v>
      </c>
    </row>
    <row r="244" spans="3:11" ht="26.25" x14ac:dyDescent="0.25">
      <c r="C244" s="60">
        <v>7</v>
      </c>
      <c r="D244" s="79">
        <v>184215133</v>
      </c>
      <c r="E244" s="80" t="s">
        <v>64</v>
      </c>
      <c r="F244" s="62" t="s">
        <v>18</v>
      </c>
      <c r="G244" s="88"/>
      <c r="H244" s="62">
        <v>14</v>
      </c>
      <c r="I244" s="63">
        <f>G244*H244</f>
        <v>0</v>
      </c>
      <c r="J244" s="78"/>
      <c r="K244" s="65" t="s">
        <v>92</v>
      </c>
    </row>
    <row r="245" spans="3:11" ht="26.25" x14ac:dyDescent="0.25">
      <c r="C245" s="60">
        <v>8</v>
      </c>
      <c r="D245" s="79">
        <v>184911431</v>
      </c>
      <c r="E245" s="80" t="s">
        <v>65</v>
      </c>
      <c r="F245" s="62" t="s">
        <v>23</v>
      </c>
      <c r="G245" s="88"/>
      <c r="H245" s="62">
        <v>14</v>
      </c>
      <c r="I245" s="63">
        <f>G245*H245</f>
        <v>0</v>
      </c>
      <c r="J245" s="78"/>
      <c r="K245" s="65" t="s">
        <v>92</v>
      </c>
    </row>
    <row r="246" spans="3:11" ht="26.25" x14ac:dyDescent="0.25">
      <c r="C246" s="60">
        <v>9</v>
      </c>
      <c r="D246" s="79">
        <v>184806111</v>
      </c>
      <c r="E246" s="80" t="s">
        <v>40</v>
      </c>
      <c r="F246" s="62" t="s">
        <v>18</v>
      </c>
      <c r="G246" s="88"/>
      <c r="H246" s="62">
        <v>14</v>
      </c>
      <c r="I246" s="63">
        <f t="shared" si="23"/>
        <v>0</v>
      </c>
      <c r="J246" s="78"/>
      <c r="K246" s="65" t="s">
        <v>92</v>
      </c>
    </row>
    <row r="247" spans="3:11" ht="26.25" x14ac:dyDescent="0.25">
      <c r="C247" s="60">
        <v>10</v>
      </c>
      <c r="D247" s="79">
        <v>185851121</v>
      </c>
      <c r="E247" s="80" t="s">
        <v>36</v>
      </c>
      <c r="F247" s="62" t="s">
        <v>20</v>
      </c>
      <c r="G247" s="88"/>
      <c r="H247" s="62">
        <v>0.7</v>
      </c>
      <c r="I247" s="63">
        <f t="shared" ref="I247:I264" si="24">G247*H247</f>
        <v>0</v>
      </c>
      <c r="J247" s="78" t="s">
        <v>268</v>
      </c>
      <c r="K247" s="65" t="s">
        <v>92</v>
      </c>
    </row>
    <row r="248" spans="3:11" x14ac:dyDescent="0.25">
      <c r="C248" s="60"/>
      <c r="D248" s="79" t="s">
        <v>25</v>
      </c>
      <c r="E248" s="80" t="s">
        <v>262</v>
      </c>
      <c r="F248" s="62" t="s">
        <v>18</v>
      </c>
      <c r="G248" s="88"/>
      <c r="H248" s="62">
        <v>1</v>
      </c>
      <c r="I248" s="63">
        <f t="shared" si="24"/>
        <v>0</v>
      </c>
      <c r="J248" s="78" t="s">
        <v>254</v>
      </c>
      <c r="K248" s="81"/>
    </row>
    <row r="249" spans="3:11" x14ac:dyDescent="0.25">
      <c r="C249" s="60"/>
      <c r="D249" s="79"/>
      <c r="E249" s="80" t="s">
        <v>263</v>
      </c>
      <c r="F249" s="62" t="s">
        <v>18</v>
      </c>
      <c r="G249" s="88"/>
      <c r="H249" s="62">
        <v>5</v>
      </c>
      <c r="I249" s="63">
        <f t="shared" si="24"/>
        <v>0</v>
      </c>
      <c r="J249" s="78" t="s">
        <v>254</v>
      </c>
      <c r="K249" s="81"/>
    </row>
    <row r="250" spans="3:11" ht="26.25" x14ac:dyDescent="0.25">
      <c r="C250" s="60"/>
      <c r="D250" s="79"/>
      <c r="E250" s="80" t="s">
        <v>264</v>
      </c>
      <c r="F250" s="62" t="s">
        <v>18</v>
      </c>
      <c r="G250" s="88"/>
      <c r="H250" s="62">
        <v>1</v>
      </c>
      <c r="I250" s="63">
        <f t="shared" si="24"/>
        <v>0</v>
      </c>
      <c r="J250" s="78" t="s">
        <v>254</v>
      </c>
      <c r="K250" s="81"/>
    </row>
    <row r="251" spans="3:11" x14ac:dyDescent="0.25">
      <c r="C251" s="60"/>
      <c r="D251" s="79"/>
      <c r="E251" s="80" t="s">
        <v>265</v>
      </c>
      <c r="F251" s="62" t="s">
        <v>18</v>
      </c>
      <c r="G251" s="88"/>
      <c r="H251" s="62">
        <v>2</v>
      </c>
      <c r="I251" s="63">
        <f t="shared" si="24"/>
        <v>0</v>
      </c>
      <c r="J251" s="78" t="s">
        <v>254</v>
      </c>
      <c r="K251" s="81"/>
    </row>
    <row r="252" spans="3:11" x14ac:dyDescent="0.25">
      <c r="C252" s="60"/>
      <c r="D252" s="79"/>
      <c r="E252" s="80" t="s">
        <v>266</v>
      </c>
      <c r="F252" s="62" t="s">
        <v>18</v>
      </c>
      <c r="G252" s="88"/>
      <c r="H252" s="62">
        <v>4</v>
      </c>
      <c r="I252" s="63">
        <f t="shared" si="24"/>
        <v>0</v>
      </c>
      <c r="J252" s="78" t="s">
        <v>254</v>
      </c>
      <c r="K252" s="81"/>
    </row>
    <row r="253" spans="3:11" x14ac:dyDescent="0.25">
      <c r="C253" s="60"/>
      <c r="D253" s="79"/>
      <c r="E253" s="80" t="s">
        <v>253</v>
      </c>
      <c r="F253" s="62" t="s">
        <v>18</v>
      </c>
      <c r="G253" s="88"/>
      <c r="H253" s="62">
        <v>1</v>
      </c>
      <c r="I253" s="63">
        <f t="shared" si="24"/>
        <v>0</v>
      </c>
      <c r="J253" s="78" t="s">
        <v>254</v>
      </c>
      <c r="K253" s="81"/>
    </row>
    <row r="254" spans="3:11" ht="26.25" x14ac:dyDescent="0.25">
      <c r="C254" s="60"/>
      <c r="D254" s="79" t="s">
        <v>25</v>
      </c>
      <c r="E254" s="80" t="s">
        <v>66</v>
      </c>
      <c r="F254" s="62" t="s">
        <v>18</v>
      </c>
      <c r="G254" s="88"/>
      <c r="H254" s="62">
        <v>42</v>
      </c>
      <c r="I254" s="63">
        <f t="shared" si="24"/>
        <v>0</v>
      </c>
      <c r="J254" s="78" t="s">
        <v>269</v>
      </c>
      <c r="K254" s="81"/>
    </row>
    <row r="255" spans="3:11" ht="25.5" x14ac:dyDescent="0.25">
      <c r="C255" s="60"/>
      <c r="D255" s="79" t="s">
        <v>25</v>
      </c>
      <c r="E255" s="80" t="s">
        <v>67</v>
      </c>
      <c r="F255" s="62" t="s">
        <v>18</v>
      </c>
      <c r="G255" s="88"/>
      <c r="H255" s="62">
        <v>14</v>
      </c>
      <c r="I255" s="63">
        <f t="shared" si="24"/>
        <v>0</v>
      </c>
      <c r="J255" s="78" t="s">
        <v>270</v>
      </c>
      <c r="K255" s="81"/>
    </row>
    <row r="256" spans="3:11" x14ac:dyDescent="0.25">
      <c r="C256" s="60"/>
      <c r="D256" s="79" t="s">
        <v>25</v>
      </c>
      <c r="E256" s="80" t="s">
        <v>48</v>
      </c>
      <c r="F256" s="62" t="s">
        <v>21</v>
      </c>
      <c r="G256" s="88"/>
      <c r="H256" s="62">
        <v>28</v>
      </c>
      <c r="I256" s="63">
        <f t="shared" si="24"/>
        <v>0</v>
      </c>
      <c r="J256" s="78" t="s">
        <v>271</v>
      </c>
      <c r="K256" s="81"/>
    </row>
    <row r="257" spans="3:11" x14ac:dyDescent="0.25">
      <c r="C257" s="60"/>
      <c r="D257" s="79" t="s">
        <v>25</v>
      </c>
      <c r="E257" s="80" t="s">
        <v>68</v>
      </c>
      <c r="F257" s="62" t="s">
        <v>21</v>
      </c>
      <c r="G257" s="88"/>
      <c r="H257" s="62">
        <v>5.6</v>
      </c>
      <c r="I257" s="63">
        <f t="shared" si="24"/>
        <v>0</v>
      </c>
      <c r="J257" s="78" t="s">
        <v>272</v>
      </c>
      <c r="K257" s="81"/>
    </row>
    <row r="258" spans="3:11" x14ac:dyDescent="0.25">
      <c r="C258" s="60"/>
      <c r="D258" s="79" t="s">
        <v>25</v>
      </c>
      <c r="E258" s="80" t="s">
        <v>26</v>
      </c>
      <c r="F258" s="62" t="s">
        <v>18</v>
      </c>
      <c r="G258" s="88"/>
      <c r="H258" s="62">
        <v>42</v>
      </c>
      <c r="I258" s="63">
        <f t="shared" si="24"/>
        <v>0</v>
      </c>
      <c r="J258" s="78" t="s">
        <v>273</v>
      </c>
      <c r="K258" s="81"/>
    </row>
    <row r="259" spans="3:11" x14ac:dyDescent="0.25">
      <c r="C259" s="60"/>
      <c r="D259" s="79" t="s">
        <v>25</v>
      </c>
      <c r="E259" s="80" t="s">
        <v>45</v>
      </c>
      <c r="F259" s="62" t="s">
        <v>20</v>
      </c>
      <c r="G259" s="88"/>
      <c r="H259" s="62">
        <v>1.4</v>
      </c>
      <c r="I259" s="63">
        <f t="shared" si="24"/>
        <v>0</v>
      </c>
      <c r="J259" s="78" t="s">
        <v>261</v>
      </c>
      <c r="K259" s="81"/>
    </row>
    <row r="260" spans="3:11" x14ac:dyDescent="0.25">
      <c r="C260" s="60"/>
      <c r="D260" s="79" t="s">
        <v>25</v>
      </c>
      <c r="E260" s="80" t="s">
        <v>46</v>
      </c>
      <c r="F260" s="62" t="s">
        <v>37</v>
      </c>
      <c r="G260" s="88"/>
      <c r="H260" s="62">
        <v>40</v>
      </c>
      <c r="I260" s="63">
        <f t="shared" si="24"/>
        <v>0</v>
      </c>
      <c r="J260" s="78" t="s">
        <v>47</v>
      </c>
      <c r="K260" s="81"/>
    </row>
    <row r="261" spans="3:11" x14ac:dyDescent="0.25">
      <c r="C261" s="60"/>
      <c r="D261" s="79" t="s">
        <v>25</v>
      </c>
      <c r="E261" s="80" t="s">
        <v>39</v>
      </c>
      <c r="F261" s="62" t="s">
        <v>20</v>
      </c>
      <c r="G261" s="88"/>
      <c r="H261" s="62">
        <v>0.7</v>
      </c>
      <c r="I261" s="63">
        <f t="shared" si="24"/>
        <v>0</v>
      </c>
      <c r="J261" s="78" t="s">
        <v>274</v>
      </c>
      <c r="K261" s="81"/>
    </row>
    <row r="262" spans="3:11" ht="26.25" x14ac:dyDescent="0.25">
      <c r="C262" s="60"/>
      <c r="D262" s="79" t="s">
        <v>25</v>
      </c>
      <c r="E262" s="80" t="s">
        <v>42</v>
      </c>
      <c r="F262" s="62" t="s">
        <v>37</v>
      </c>
      <c r="G262" s="88"/>
      <c r="H262" s="62">
        <v>17</v>
      </c>
      <c r="I262" s="63">
        <f t="shared" si="24"/>
        <v>0</v>
      </c>
      <c r="J262" s="78" t="s">
        <v>43</v>
      </c>
      <c r="K262" s="81"/>
    </row>
    <row r="263" spans="3:11" ht="39" x14ac:dyDescent="0.25">
      <c r="C263" s="60"/>
      <c r="D263" s="79">
        <v>997221858</v>
      </c>
      <c r="E263" s="80" t="s">
        <v>241</v>
      </c>
      <c r="F263" s="62" t="s">
        <v>41</v>
      </c>
      <c r="G263" s="88"/>
      <c r="H263" s="62">
        <v>0.5</v>
      </c>
      <c r="I263" s="63">
        <f t="shared" si="24"/>
        <v>0</v>
      </c>
      <c r="J263" s="78" t="s">
        <v>44</v>
      </c>
      <c r="K263" s="65" t="s">
        <v>92</v>
      </c>
    </row>
    <row r="264" spans="3:11" x14ac:dyDescent="0.25">
      <c r="C264" s="60"/>
      <c r="D264" s="79" t="s">
        <v>25</v>
      </c>
      <c r="E264" s="80" t="s">
        <v>50</v>
      </c>
      <c r="F264" s="62" t="s">
        <v>38</v>
      </c>
      <c r="G264" s="88"/>
      <c r="H264" s="62">
        <v>1</v>
      </c>
      <c r="I264" s="63">
        <f t="shared" si="24"/>
        <v>0</v>
      </c>
      <c r="J264" s="78" t="s">
        <v>51</v>
      </c>
      <c r="K264" s="81"/>
    </row>
    <row r="265" spans="3:11" ht="15.75" thickBot="1" x14ac:dyDescent="0.3">
      <c r="C265" s="60"/>
      <c r="D265" s="79"/>
      <c r="E265" s="80"/>
      <c r="F265" s="62"/>
      <c r="G265" s="91"/>
      <c r="H265" s="62"/>
      <c r="I265" s="63"/>
      <c r="J265" s="78"/>
      <c r="K265" s="81"/>
    </row>
    <row r="266" spans="3:11" ht="15.75" thickBot="1" x14ac:dyDescent="0.3">
      <c r="C266" s="67"/>
      <c r="D266" s="68"/>
      <c r="E266" s="69" t="s">
        <v>19</v>
      </c>
      <c r="F266" s="70"/>
      <c r="G266" s="90"/>
      <c r="H266" s="71"/>
      <c r="I266" s="72">
        <f>SUM(I238:I265)</f>
        <v>0</v>
      </c>
      <c r="J266" s="73"/>
      <c r="K266" s="82"/>
    </row>
    <row r="267" spans="3:11" x14ac:dyDescent="0.25">
      <c r="E267" s="46"/>
    </row>
    <row r="268" spans="3:11" x14ac:dyDescent="0.25">
      <c r="E268" s="46"/>
    </row>
    <row r="269" spans="3:11" x14ac:dyDescent="0.25">
      <c r="C269" s="47" t="s">
        <v>277</v>
      </c>
      <c r="D269" s="47"/>
      <c r="E269" s="48"/>
      <c r="F269" s="48"/>
      <c r="G269" s="84"/>
      <c r="H269" s="48"/>
      <c r="I269" s="48"/>
      <c r="J269" s="48"/>
      <c r="K269" s="48"/>
    </row>
    <row r="270" spans="3:11" ht="15.75" thickBot="1" x14ac:dyDescent="0.3">
      <c r="E270" s="46"/>
    </row>
    <row r="271" spans="3:11" ht="15.75" thickBot="1" x14ac:dyDescent="0.3">
      <c r="C271" s="49" t="s">
        <v>11</v>
      </c>
      <c r="D271" s="50" t="s">
        <v>24</v>
      </c>
      <c r="E271" s="51" t="s">
        <v>12</v>
      </c>
      <c r="F271" s="51" t="s">
        <v>13</v>
      </c>
      <c r="G271" s="86" t="s">
        <v>14</v>
      </c>
      <c r="H271" s="51" t="s">
        <v>15</v>
      </c>
      <c r="I271" s="51" t="s">
        <v>16</v>
      </c>
      <c r="J271" s="52" t="s">
        <v>17</v>
      </c>
      <c r="K271" s="53" t="s">
        <v>57</v>
      </c>
    </row>
    <row r="272" spans="3:11" x14ac:dyDescent="0.25">
      <c r="C272" s="54">
        <v>1</v>
      </c>
      <c r="D272" s="55" t="s">
        <v>278</v>
      </c>
      <c r="E272" s="56" t="s">
        <v>279</v>
      </c>
      <c r="F272" s="57" t="s">
        <v>18</v>
      </c>
      <c r="G272" s="87"/>
      <c r="H272" s="57">
        <v>4</v>
      </c>
      <c r="I272" s="58">
        <f t="shared" ref="I272:I274" si="25">G272*H272</f>
        <v>0</v>
      </c>
      <c r="J272" s="56"/>
      <c r="K272" s="65" t="s">
        <v>92</v>
      </c>
    </row>
    <row r="273" spans="3:11" x14ac:dyDescent="0.25">
      <c r="C273" s="60">
        <v>2</v>
      </c>
      <c r="D273" s="55" t="s">
        <v>155</v>
      </c>
      <c r="E273" s="56" t="s">
        <v>283</v>
      </c>
      <c r="F273" s="62" t="s">
        <v>18</v>
      </c>
      <c r="G273" s="88"/>
      <c r="H273" s="62">
        <v>4</v>
      </c>
      <c r="I273" s="63">
        <f t="shared" si="25"/>
        <v>0</v>
      </c>
      <c r="J273" s="64"/>
      <c r="K273" s="65"/>
    </row>
    <row r="274" spans="3:11" ht="15.75" thickBot="1" x14ac:dyDescent="0.3">
      <c r="C274" s="60">
        <v>3</v>
      </c>
      <c r="D274" s="55" t="s">
        <v>25</v>
      </c>
      <c r="E274" s="56" t="s">
        <v>280</v>
      </c>
      <c r="F274" s="62" t="s">
        <v>281</v>
      </c>
      <c r="G274" s="88"/>
      <c r="H274" s="62">
        <v>1</v>
      </c>
      <c r="I274" s="63">
        <f>G274*H274</f>
        <v>0</v>
      </c>
      <c r="J274" s="64"/>
      <c r="K274" s="65"/>
    </row>
    <row r="275" spans="3:11" ht="15.75" thickBot="1" x14ac:dyDescent="0.3">
      <c r="C275" s="67"/>
      <c r="D275" s="68"/>
      <c r="E275" s="69" t="s">
        <v>19</v>
      </c>
      <c r="F275" s="70"/>
      <c r="G275" s="90"/>
      <c r="H275" s="71"/>
      <c r="I275" s="72">
        <f>SUM(I272:I274)</f>
        <v>0</v>
      </c>
      <c r="J275" s="73" t="s">
        <v>55</v>
      </c>
      <c r="K275" s="74"/>
    </row>
  </sheetData>
  <sheetProtection algorithmName="SHA-512" hashValue="zMp39qIr3OuBqpimRfuHPW/1xkc/T90yOiezht4YYEsS7v2pHLIl3X4gVFHTCRVnC3InAHgTY0GTU0ec9rfNVA==" saltValue="FDFavFBQ9Lgmo+0nOpy6jg==" spinCount="100000" sheet="1" objects="1" scenarios="1"/>
  <phoneticPr fontId="9" type="noConversion"/>
  <pageMargins left="0.31496062992125984" right="0.31496062992125984" top="0.59055118110236227" bottom="0.39370078740157483" header="0.31496062992125984" footer="0.31496062992125984"/>
  <pageSetup paperSize="9" scale="87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Rekapitulace</vt:lpstr>
      <vt:lpstr>Položkový</vt:lpstr>
      <vt:lpstr>Položkový!Print_Area</vt:lpstr>
      <vt:lpstr>Rekapitulace!Print_Area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Jaroslav Brzák</dc:creator>
  <cp:lastModifiedBy>Ženožička Martin</cp:lastModifiedBy>
  <cp:lastPrinted>2024-01-30T09:33:08Z</cp:lastPrinted>
  <dcterms:created xsi:type="dcterms:W3CDTF">2019-06-10T08:59:40Z</dcterms:created>
  <dcterms:modified xsi:type="dcterms:W3CDTF">2024-09-04T07:57:43Z</dcterms:modified>
</cp:coreProperties>
</file>